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Código de automação trabalho manual\1.0-Criação de peças\"/>
    </mc:Choice>
  </mc:AlternateContent>
  <xr:revisionPtr revIDLastSave="0" documentId="13_ncr:1_{CBEF0359-A856-4641-B369-9A903F304BE6}" xr6:coauthVersionLast="47" xr6:coauthVersionMax="47" xr10:uidLastSave="{00000000-0000-0000-0000-000000000000}"/>
  <bookViews>
    <workbookView xWindow="28680" yWindow="-120" windowWidth="19440" windowHeight="15000" activeTab="1" xr2:uid="{73179100-F92A-4DEF-B0D8-A61EA2F01DDA}"/>
  </bookViews>
  <sheets>
    <sheet name="Estrutura" sheetId="1" r:id="rId1"/>
    <sheet name="Filtragem" sheetId="2" r:id="rId2"/>
    <sheet name="Filtragem_Componentes" sheetId="4" r:id="rId3"/>
    <sheet name="Materiais" sheetId="3" r:id="rId4"/>
  </sheets>
  <definedNames>
    <definedName name="DadosExternos_1" localSheetId="1" hidden="1">Filtragem!$A$1:$I$10</definedName>
    <definedName name="DadosExternos_1" localSheetId="2" hidden="1">Filtragem_Componentes!$A$1:$E$20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M2" i="2"/>
  <c r="M3" i="2"/>
  <c r="M4" i="2"/>
  <c r="M5" i="2"/>
  <c r="M6" i="2"/>
  <c r="M7" i="2"/>
  <c r="M8" i="2"/>
  <c r="M9" i="2"/>
  <c r="M10" i="2"/>
  <c r="Q2" i="2"/>
  <c r="Q3" i="2"/>
  <c r="Q4" i="2"/>
  <c r="Q5" i="2"/>
  <c r="Q6" i="2"/>
  <c r="Q7" i="2"/>
  <c r="Q8" i="2"/>
  <c r="Q9" i="2"/>
  <c r="S3" i="2"/>
  <c r="S4" i="2"/>
  <c r="S5" i="2"/>
  <c r="S6" i="2"/>
  <c r="S7" i="2"/>
  <c r="S8" i="2"/>
  <c r="S9" i="2"/>
  <c r="U3" i="2"/>
  <c r="U4" i="2"/>
  <c r="U5" i="2"/>
  <c r="U6" i="2"/>
  <c r="U7" i="2"/>
  <c r="U8" i="2"/>
  <c r="U9" i="2"/>
  <c r="W3" i="2"/>
  <c r="W4" i="2"/>
  <c r="W5" i="2"/>
  <c r="W6" i="2"/>
  <c r="W7" i="2"/>
  <c r="W8" i="2"/>
  <c r="W9" i="2"/>
  <c r="Y3" i="2"/>
  <c r="Y4" i="2"/>
  <c r="Y5" i="2"/>
  <c r="Y6" i="2"/>
  <c r="Y7" i="2"/>
  <c r="Y8" i="2"/>
  <c r="Y9" i="2"/>
  <c r="AA3" i="2"/>
  <c r="AA4" i="2"/>
  <c r="AA5" i="2"/>
  <c r="AA6" i="2"/>
  <c r="AA7" i="2"/>
  <c r="AA8" i="2"/>
  <c r="AA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CF3C30-A703-4706-9FEC-C1C2178CEB72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  <connection id="2" xr16:uid="{143D2223-208E-4032-B66E-BB92E42B6B96}" keepAlive="1" name="Consulta - Tabela1 (2)" description="Conexão com a consulta 'Tabela1 (2)' na pasta de trabalho." type="5" refreshedVersion="8" background="1" saveData="1">
    <dbPr connection="Provider=Microsoft.Mashup.OleDb.1;Data Source=$Workbook$;Location=&quot;Tabela1 (2)&quot;;Extended Properties=&quot;&quot;" command="SELECT * FROM [Tabela1 (2)]"/>
  </connection>
  <connection id="3" xr16:uid="{7ED7B7A0-C627-43CA-BA72-D61E085C4105}" keepAlive="1" name="Consulta - Tabela1 (3)" description="Conexão com a consulta 'Tabela1 (3)' na pasta de trabalho." type="5" refreshedVersion="8" background="1" saveData="1">
    <dbPr connection="Provider=Microsoft.Mashup.OleDb.1;Data Source=$Workbook$;Location=&quot;Tabela1 (3)&quot;;Extended Properties=&quot;&quot;" command="SELECT * FROM [Tabela1 (3)]"/>
  </connection>
</connections>
</file>

<file path=xl/sharedStrings.xml><?xml version="1.0" encoding="utf-8"?>
<sst xmlns="http://schemas.openxmlformats.org/spreadsheetml/2006/main" count="237" uniqueCount="112">
  <si>
    <t>NIVEL</t>
  </si>
  <si>
    <t>CODIGO</t>
  </si>
  <si>
    <t>DESCRICAO</t>
  </si>
  <si>
    <t>QTDE</t>
  </si>
  <si>
    <t>COMP</t>
  </si>
  <si>
    <t>LARG</t>
  </si>
  <si>
    <t>ESP</t>
  </si>
  <si>
    <t>VLR.UNIT</t>
  </si>
  <si>
    <t>VLR.TOTAL</t>
  </si>
  <si>
    <t>0----</t>
  </si>
  <si>
    <t xml:space="preserve"> 1---</t>
  </si>
  <si>
    <t>02-1731</t>
  </si>
  <si>
    <t>COLA PARA EMBALAGEM</t>
  </si>
  <si>
    <t>02-2096</t>
  </si>
  <si>
    <t>ETIQUETA 100MM X 40MM BRANCA</t>
  </si>
  <si>
    <t>novo</t>
  </si>
  <si>
    <t>antigo</t>
  </si>
  <si>
    <t>chapa</t>
  </si>
  <si>
    <t>uso</t>
  </si>
  <si>
    <t>op</t>
  </si>
  <si>
    <t>parametro_interno</t>
  </si>
  <si>
    <t>02-1743</t>
  </si>
  <si>
    <t>MANTA BASICA 1300 X 600 X 0.5MM</t>
  </si>
  <si>
    <t>descrição da chapa</t>
  </si>
  <si>
    <t>CÓDIGO</t>
  </si>
  <si>
    <t>DESCRIÇÃO</t>
  </si>
  <si>
    <t>01-2322</t>
  </si>
  <si>
    <t>CHAPA HDF 3MM CRU</t>
  </si>
  <si>
    <t>01-2688</t>
  </si>
  <si>
    <t>CHAPA 12MM CRU</t>
  </si>
  <si>
    <t>01-2260</t>
  </si>
  <si>
    <t>01-2689</t>
  </si>
  <si>
    <t>CHAPA 15MM CRU</t>
  </si>
  <si>
    <t>parametro_externo</t>
  </si>
  <si>
    <t>S</t>
  </si>
  <si>
    <t>01-2261</t>
  </si>
  <si>
    <t>fitac1</t>
  </si>
  <si>
    <t>fitac2</t>
  </si>
  <si>
    <t>fital1</t>
  </si>
  <si>
    <t>fital2</t>
  </si>
  <si>
    <t>descrição fitac1</t>
  </si>
  <si>
    <t>descrição fitac2</t>
  </si>
  <si>
    <t>descrição fital1</t>
  </si>
  <si>
    <t>descrição fital2</t>
  </si>
  <si>
    <t>FITA IPE NOBRE 18MM</t>
  </si>
  <si>
    <t>FITA IPE NOBRE 15MM</t>
  </si>
  <si>
    <t>IPE WOOD INTERNO</t>
  </si>
  <si>
    <t>IPE WOOD EXTERNO</t>
  </si>
  <si>
    <t>Descrição parametro externo</t>
  </si>
  <si>
    <t>Descrição parametro interno</t>
  </si>
  <si>
    <t>IW16E</t>
  </si>
  <si>
    <t>IW16I</t>
  </si>
  <si>
    <t>01-3351</t>
  </si>
  <si>
    <t>CABIDEIRO ALUMINIO 484 X 17 X 16 MM(ECONOMICO)</t>
  </si>
  <si>
    <t>02-2953</t>
  </si>
  <si>
    <t>CX.PAPELAO 1735X510X72MM  (02.1222.A)</t>
  </si>
  <si>
    <t>02-3044</t>
  </si>
  <si>
    <t>ISOPOR 510 X 75 X 30MM</t>
  </si>
  <si>
    <t>01-3621</t>
  </si>
  <si>
    <t>CORREDICA 350MM EXTRA COM 1 PAR</t>
  </si>
  <si>
    <t>01-4118</t>
  </si>
  <si>
    <t>CJTO DE FERRAGENS 02.1222</t>
  </si>
  <si>
    <t>02-1736</t>
  </si>
  <si>
    <t>MANTA BASICA 1700 X 500 X 0.5MM</t>
  </si>
  <si>
    <t>02-2935</t>
  </si>
  <si>
    <t>CX.PAPELAO 450X290X65MM (ACESS)</t>
  </si>
  <si>
    <t>02-2954</t>
  </si>
  <si>
    <t>CX.PAPELAO 1890X465X96MM (02.1222.B)</t>
  </si>
  <si>
    <t>02-3237</t>
  </si>
  <si>
    <t>ISOPOR 450 X 95 X 30MM</t>
  </si>
  <si>
    <t>02.1222.44(A)</t>
  </si>
  <si>
    <t>02.1222.44(B)</t>
  </si>
  <si>
    <t>vol</t>
  </si>
  <si>
    <t>comp_ou_usin</t>
  </si>
  <si>
    <t>C</t>
  </si>
  <si>
    <t>02.1222.22</t>
  </si>
  <si>
    <t>GRPA 6P 2G PREMIER CAPPUCCINO</t>
  </si>
  <si>
    <t>02.1222.22(A)</t>
  </si>
  <si>
    <t>02.1222.22(B)</t>
  </si>
  <si>
    <t>01-3226</t>
  </si>
  <si>
    <t>KIT PE PLASTICO CHOCOLATE RETANG.C/6 100X40X50MM</t>
  </si>
  <si>
    <t>01-4492</t>
  </si>
  <si>
    <t>PUXADOR TOPAZIO MDF SLIM 200MM - CAPUCCINO</t>
  </si>
  <si>
    <t>03.2097.85</t>
  </si>
  <si>
    <t>03.2097.85(U)</t>
  </si>
  <si>
    <t>NG-XXXX-80</t>
  </si>
  <si>
    <t>NG-XXXX.80</t>
  </si>
  <si>
    <t>BASE</t>
  </si>
  <si>
    <t>TAMPO</t>
  </si>
  <si>
    <t>VOLUME</t>
  </si>
  <si>
    <t>LATERAL ESQUERDA</t>
  </si>
  <si>
    <t>LATERAL DIREITA</t>
  </si>
  <si>
    <t>BL-XXXXX-44</t>
  </si>
  <si>
    <t>FRENTE DE GAVETA</t>
  </si>
  <si>
    <t>LATERAL DE GAVETA</t>
  </si>
  <si>
    <t>TRASEIRO DE GAVETA</t>
  </si>
  <si>
    <t>AP-XXXXX-44</t>
  </si>
  <si>
    <t>DP-XXXX-44</t>
  </si>
  <si>
    <t>FUNDO DE GAVETA</t>
  </si>
  <si>
    <t>DT-XXXX</t>
  </si>
  <si>
    <t>FUNDO DO PRODUTO</t>
  </si>
  <si>
    <t>01-3861</t>
  </si>
  <si>
    <t>CHAPA BRANCA ACABADA</t>
  </si>
  <si>
    <t>01-4326</t>
  </si>
  <si>
    <t>NOGAL CHAPA 15MM</t>
  </si>
  <si>
    <t>01-4327</t>
  </si>
  <si>
    <t>NOGAL CHAPA 25MM</t>
  </si>
  <si>
    <t>01-1905</t>
  </si>
  <si>
    <t>01-4606</t>
  </si>
  <si>
    <t>01-1874</t>
  </si>
  <si>
    <t>CMDA 4G RETRÔ</t>
  </si>
  <si>
    <t>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</si>
</sst>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17" fontId="0" fillId="0" borderId="0" xfId="0" quotePrefix="1" applyNumberFormat="1"/>
    <xf numFmtId="17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2">
    <cellStyle name="Normal" xfId="0" builtinId="0"/>
    <cellStyle name="Normal 3" xfId="1" xr:uid="{EA88A59F-1EF7-4359-BAE1-680BDD8BEFD2}"/>
  </cellStyles>
  <dxfs count="32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2" formatCode="mmm/yy"/>
    </dxf>
    <dxf>
      <numFmt numFmtId="0" formatCode="General"/>
    </dxf>
    <dxf>
      <numFmt numFmtId="22" formatCode="mmm/yy"/>
    </dxf>
    <dxf>
      <numFmt numFmtId="0" formatCode="General"/>
    </dxf>
    <dxf>
      <numFmt numFmtId="22" formatCode="m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702A59D-2509-4BA0-A65C-7255F2039A2F}" autoFormatId="16" applyNumberFormats="0" applyBorderFormats="0" applyFontFormats="0" applyPatternFormats="0" applyAlignmentFormats="0" applyWidthHeightFormats="0">
  <queryTableRefresh nextId="33" unboundColumnsRight="18">
    <queryTableFields count="27">
      <queryTableField id="1" name="CODIGO" tableColumnId="7"/>
      <queryTableField id="2" name="DESCRICAO" tableColumnId="2"/>
      <queryTableField id="3" name="QTDE" tableColumnId="3"/>
      <queryTableField id="4" name="COMP" tableColumnId="4"/>
      <queryTableField id="5" name="LARG" tableColumnId="5"/>
      <queryTableField id="6" name="ESP" tableColumnId="6"/>
      <queryTableField id="32" dataBound="0" tableColumnId="25"/>
      <queryTableField id="30" name="comp_ou_usin" tableColumnId="17"/>
      <queryTableField id="29" name="VOLUME" tableColumnId="1"/>
      <queryTableField id="7" dataBound="0" tableColumnId="8"/>
      <queryTableField id="8" dataBound="0" tableColumnId="9"/>
      <queryTableField id="9" dataBound="0" tableColumnId="10"/>
      <queryTableField id="10" dataBound="0" tableColumnId="11"/>
      <queryTableField id="11" dataBound="0" tableColumnId="12"/>
      <queryTableField id="12" dataBound="0" tableColumnId="13"/>
      <queryTableField id="23" dataBound="0" tableColumnId="22"/>
      <queryTableField id="22" dataBound="0" tableColumnId="23"/>
      <queryTableField id="21" dataBound="0" tableColumnId="20"/>
      <queryTableField id="20" dataBound="0" tableColumnId="21"/>
      <queryTableField id="19" dataBound="0" tableColumnId="18"/>
      <queryTableField id="18" dataBound="0" tableColumnId="19"/>
      <queryTableField id="13" dataBound="0" tableColumnId="14"/>
      <queryTableField id="14" dataBound="0" tableColumnId="15"/>
      <queryTableField id="15" dataBound="0" tableColumnId="16"/>
      <queryTableField id="24" dataBound="0" tableColumnId="24"/>
      <queryTableField id="27" dataBound="0" tableColumnId="27"/>
      <queryTableField id="26" dataBound="0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9285F2C5-16AB-439D-A3D5-791E84FDAD4C}" autoFormatId="16" applyNumberFormats="0" applyBorderFormats="0" applyFontFormats="0" applyPatternFormats="0" applyAlignmentFormats="0" applyWidthHeightFormats="0">
  <queryTableRefresh nextId="12">
    <queryTableFields count="5">
      <queryTableField id="2" name="CODIGO" tableColumnId="2"/>
      <queryTableField id="3" name="DESCRICAO" tableColumnId="3"/>
      <queryTableField id="4" name="QTDE" tableColumnId="4"/>
      <queryTableField id="10" name="comp_ou_usin" tableColumnId="10"/>
      <queryTableField id="11" name="vol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7AA1BA-E181-4279-80DD-B6925AE25F2E}" name="Tabela1" displayName="Tabela1" ref="A1:K28" totalsRowShown="0" headerRowDxfId="31">
  <autoFilter ref="A1:K28" xr:uid="{F17AA1BA-E181-4279-80DD-B6925AE25F2E}"/>
  <tableColumns count="11">
    <tableColumn id="1" xr3:uid="{D121E528-8766-4834-AA32-340B0505A107}" name="NIVEL"/>
    <tableColumn id="2" xr3:uid="{82ED4CB7-9ED6-475F-BF5C-4FD65304B87B}" name="CODIGO"/>
    <tableColumn id="3" xr3:uid="{D33B15AD-EC40-4986-9CE7-EA82DD37D5E2}" name="DESCRICAO"/>
    <tableColumn id="4" xr3:uid="{4BB3DE4B-95B8-4D48-B590-281FED30DE6E}" name="QTDE"/>
    <tableColumn id="5" xr3:uid="{DB8DBFD1-A6D7-4FCE-827A-08287D5E46D1}" name="COMP"/>
    <tableColumn id="6" xr3:uid="{F469E0FA-1FD8-45B2-A390-690D73BD31EA}" name="LARG"/>
    <tableColumn id="7" xr3:uid="{B408A940-8C72-4EE5-9E44-BE5CACBBAB61}" name="ESP"/>
    <tableColumn id="8" xr3:uid="{EE428F99-331B-4B3A-89D9-98545E4DB315}" name="VLR.UNIT"/>
    <tableColumn id="9" xr3:uid="{2A90D687-837D-4C6A-937D-08304CB0B3A4}" name="VLR.TOTAL"/>
    <tableColumn id="11" xr3:uid="{56126258-DEE6-4056-9FE8-E199238662F3}" name="comp_ou_usin"/>
    <tableColumn id="10" xr3:uid="{E48E3534-48F4-44D6-B8D3-92CB75168368}" name="vo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516D98-1140-45EF-9C43-1232ED93B254}" name="Tabela1_2" displayName="Tabela1_2" ref="A1:AA10" tableType="queryTable" totalsRowShown="0">
  <autoFilter ref="A1:AA10" xr:uid="{EB516D98-1140-45EF-9C43-1232ED93B254}"/>
  <sortState xmlns:xlrd2="http://schemas.microsoft.com/office/spreadsheetml/2017/richdata2" ref="A2:AA10">
    <sortCondition ref="I1:I10"/>
  </sortState>
  <tableColumns count="27">
    <tableColumn id="7" xr3:uid="{521E4FBB-71D8-4EAC-BF5B-B63631F2F901}" uniqueName="7" name="CODIGO" queryTableFieldId="1" dataDxfId="30"/>
    <tableColumn id="2" xr3:uid="{4FD22CCC-CFB6-4F9E-A9A3-FFB23439CAE3}" uniqueName="2" name="DESCRICAO" queryTableFieldId="2" dataDxfId="29"/>
    <tableColumn id="3" xr3:uid="{539DA5C0-CA2E-4A9B-AB06-C1D9800F3D55}" uniqueName="3" name="QTDE" queryTableFieldId="3" dataDxfId="28"/>
    <tableColumn id="4" xr3:uid="{3C5101EF-15CC-4B4A-9B08-EC7DBAFC6A7F}" uniqueName="4" name="COMP" queryTableFieldId="4" dataDxfId="27"/>
    <tableColumn id="5" xr3:uid="{734581FA-35A2-4ED7-94EC-1CF49811EF3E}" uniqueName="5" name="LARG" queryTableFieldId="5" dataDxfId="26"/>
    <tableColumn id="6" xr3:uid="{4B7B7DA5-10C7-4334-B237-1D5EDA68604A}" uniqueName="6" name="ESP" queryTableFieldId="6" dataDxfId="25"/>
    <tableColumn id="25" xr3:uid="{9FA28AC3-2074-4107-B384-22788CA2284E}" uniqueName="25" name="caixa" queryTableFieldId="32"/>
    <tableColumn id="17" xr3:uid="{6A269AA8-A51A-481F-83DE-7F0DBBE584AD}" uniqueName="17" name="comp_ou_usin" queryTableFieldId="30"/>
    <tableColumn id="1" xr3:uid="{CFFB791B-A793-4867-8F39-B04E8D7D0278}" uniqueName="1" name="VOLUME" queryTableFieldId="29" dataDxfId="24"/>
    <tableColumn id="8" xr3:uid="{BEAB8A73-69C2-4816-8F54-BE8E36EE88C5}" uniqueName="8" name="novo" queryTableFieldId="7" dataDxfId="23">
      <calculatedColumnFormula>A2</calculatedColumnFormula>
    </tableColumn>
    <tableColumn id="9" xr3:uid="{BA27AE99-82B0-4CAF-A9D3-BFF16403917B}" uniqueName="9" name="antigo" queryTableFieldId="8" dataDxfId="22"/>
    <tableColumn id="10" xr3:uid="{4D596F17-A3E0-422D-83C6-39CA6BB4F5ED}" uniqueName="10" name="chapa" queryTableFieldId="9" dataDxfId="21"/>
    <tableColumn id="11" xr3:uid="{7C261A56-0D6F-415F-B7D5-21BA5450702F}" uniqueName="11" name="descrição da chapa" queryTableFieldId="10" dataDxfId="20">
      <calculatedColumnFormula>IFERROR(VLOOKUP(L2,Materiais[#All],2,0),"")</calculatedColumnFormula>
    </tableColumn>
    <tableColumn id="12" xr3:uid="{8B1E90CE-24C8-47AD-B5DE-9B78B822700C}" uniqueName="12" name="uso" queryTableFieldId="11" dataDxfId="19"/>
    <tableColumn id="13" xr3:uid="{E5FAA895-B21D-41B3-B5AC-B74794738554}" uniqueName="13" name="op" queryTableFieldId="12" dataDxfId="18"/>
    <tableColumn id="22" xr3:uid="{90F5FCA0-C1C9-480C-8D08-60B1FC38D21E}" uniqueName="22" name="fitac1" queryTableFieldId="23"/>
    <tableColumn id="23" xr3:uid="{1AD77B10-DDEC-45EB-8CE0-AB2861D90800}" uniqueName="23" name="descrição fitac1" queryTableFieldId="22" dataDxfId="17">
      <calculatedColumnFormula>IFERROR(VLOOKUP(P4,Materiais[#All],2,0),"")</calculatedColumnFormula>
    </tableColumn>
    <tableColumn id="20" xr3:uid="{BD4AAA82-217C-4D5F-910D-3A4C3D086808}" uniqueName="20" name="fitac2" queryTableFieldId="21" dataDxfId="16"/>
    <tableColumn id="21" xr3:uid="{8B09CA37-58DE-4818-A6C4-46FC30E3D334}" uniqueName="21" name="descrição fitac2" queryTableFieldId="20" dataDxfId="15">
      <calculatedColumnFormula>IFERROR(VLOOKUP(R2,Materiais[#All],2,0),"")</calculatedColumnFormula>
    </tableColumn>
    <tableColumn id="18" xr3:uid="{213EF041-DC75-43E0-B90D-A88982BAE976}" uniqueName="18" name="fital1" queryTableFieldId="19" dataDxfId="14"/>
    <tableColumn id="19" xr3:uid="{51CF0943-2536-44CF-A0AA-ECEE41387204}" uniqueName="19" name="descrição fital1" queryTableFieldId="18" dataDxfId="13">
      <calculatedColumnFormula>IFERROR(VLOOKUP(T2,Materiais[#All],2,0),"")</calculatedColumnFormula>
    </tableColumn>
    <tableColumn id="14" xr3:uid="{A5CF00AE-30A1-4ECE-81AA-FA882CDC7C17}" uniqueName="14" name="fital2" queryTableFieldId="13" dataDxfId="12"/>
    <tableColumn id="15" xr3:uid="{BEE4CDB7-BCDB-48E1-A67D-58146A5DABE0}" uniqueName="15" name="descrição fital2" queryTableFieldId="14" dataDxfId="11">
      <calculatedColumnFormula>IFERROR(VLOOKUP(V2,Materiais[#All],2,0),"")</calculatedColumnFormula>
    </tableColumn>
    <tableColumn id="16" xr3:uid="{B5316343-203E-4E47-9C12-F4EFDEB084F5}" uniqueName="16" name="parametro_externo" queryTableFieldId="15" dataDxfId="10"/>
    <tableColumn id="24" xr3:uid="{896D6EC3-DC96-4DAE-B244-9E6C41A7D8CC}" uniqueName="24" name="Descrição parametro externo" queryTableFieldId="24" dataDxfId="9">
      <calculatedColumnFormula>IFERROR(VLOOKUP(X2,Materiais[#All],2,0),"")</calculatedColumnFormula>
    </tableColumn>
    <tableColumn id="27" xr3:uid="{AA4FED8B-F37C-434E-B4FC-1551A55FB779}" uniqueName="27" name="parametro_interno" queryTableFieldId="27"/>
    <tableColumn id="26" xr3:uid="{50135338-3F13-4E8A-9A0C-4223B2F533DB}" uniqueName="26" name="Descrição parametro interno" queryTableFieldId="26" dataDxfId="8">
      <calculatedColumnFormula>IFERROR(VLOOKUP(Z2,Materiais[#All],2,0),"")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4AFDF9-2177-4166-A8AA-5CB6FB453651}" name="Tabela1__3" displayName="Tabela1__3" ref="A1:E20" tableType="queryTable" totalsRowShown="0">
  <autoFilter ref="A1:E20" xr:uid="{FC4AFDF9-2177-4166-A8AA-5CB6FB453651}"/>
  <tableColumns count="5">
    <tableColumn id="2" xr3:uid="{BE306E1C-E110-43AC-A61B-615F13B64605}" uniqueName="2" name="CODIGO" queryTableFieldId="2" dataDxfId="7"/>
    <tableColumn id="3" xr3:uid="{A834A348-1D57-4563-A6BC-7572F516FA67}" uniqueName="3" name="DESCRICAO" queryTableFieldId="3" dataDxfId="6"/>
    <tableColumn id="4" xr3:uid="{5002FEA0-00B1-4EE1-96EA-4FF259EBBF1E}" uniqueName="4" name="QTDE" queryTableFieldId="4" dataDxfId="5"/>
    <tableColumn id="10" xr3:uid="{4C6A697F-8B96-4373-ACAD-D00E55F6D21C}" uniqueName="10" name="comp_ou_usin" queryTableFieldId="10" dataDxfId="4"/>
    <tableColumn id="11" xr3:uid="{9CB1300E-730A-4D61-A7B3-46417B4C4AF1}" uniqueName="11" name="vol" queryTableFieldId="11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688007-9388-42D0-9464-EEB722D9EB0B}" name="Materiais" displayName="Materiais" ref="A1:B11" totalsRowShown="0">
  <autoFilter ref="A1:B11" xr:uid="{B4688007-9388-42D0-9464-EEB722D9EB0B}"/>
  <tableColumns count="2">
    <tableColumn id="1" xr3:uid="{94801F64-FEB5-4E97-9A77-5478498A8B4C}" name="CÓDIGO"/>
    <tableColumn id="2" xr3:uid="{5F21F4B6-8C62-49D0-9752-9E253FAAABA5}" name="DESCRIÇÃ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31AE-4646-4BD9-8C89-A8482CDC9D82}">
  <dimension ref="A1:K28"/>
  <sheetViews>
    <sheetView workbookViewId="0">
      <selection activeCell="C9" sqref="C9"/>
    </sheetView>
  </sheetViews>
  <sheetFormatPr defaultRowHeight="15" x14ac:dyDescent="0.25"/>
  <cols>
    <col min="1" max="1" width="8.28515625" customWidth="1"/>
    <col min="2" max="2" width="12.85546875" bestFit="1" customWidth="1"/>
    <col min="3" max="3" width="43.85546875" bestFit="1" customWidth="1"/>
    <col min="4" max="4" width="9" bestFit="1" customWidth="1"/>
    <col min="5" max="5" width="8.7109375" customWidth="1"/>
    <col min="6" max="6" width="7.85546875" customWidth="1"/>
    <col min="7" max="7" width="6.28515625" customWidth="1"/>
    <col min="8" max="8" width="11.42578125" customWidth="1"/>
    <col min="9" max="10" width="12.5703125" customWidth="1"/>
    <col min="11" max="11" width="12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73</v>
      </c>
      <c r="K1" s="1" t="s">
        <v>72</v>
      </c>
    </row>
    <row r="2" spans="1:11" x14ac:dyDescent="0.25">
      <c r="A2" t="s">
        <v>9</v>
      </c>
      <c r="B2" s="2" t="s">
        <v>83</v>
      </c>
      <c r="C2" t="s">
        <v>110</v>
      </c>
      <c r="D2">
        <v>1</v>
      </c>
      <c r="H2">
        <v>187.87735000000001</v>
      </c>
      <c r="I2">
        <v>187.87735000000001</v>
      </c>
    </row>
    <row r="3" spans="1:11" x14ac:dyDescent="0.25">
      <c r="A3" t="s">
        <v>10</v>
      </c>
      <c r="B3" s="2" t="s">
        <v>83</v>
      </c>
      <c r="D3">
        <v>1</v>
      </c>
      <c r="H3">
        <v>75.344390000000004</v>
      </c>
      <c r="I3">
        <v>75.344390000000004</v>
      </c>
      <c r="J3" t="s">
        <v>74</v>
      </c>
      <c r="K3" s="2" t="s">
        <v>84</v>
      </c>
    </row>
    <row r="4" spans="1:11" x14ac:dyDescent="0.25">
      <c r="A4" t="s">
        <v>10</v>
      </c>
      <c r="B4" t="s">
        <v>86</v>
      </c>
      <c r="C4" t="s">
        <v>87</v>
      </c>
      <c r="D4">
        <v>1</v>
      </c>
      <c r="E4">
        <v>670</v>
      </c>
      <c r="F4">
        <v>445</v>
      </c>
      <c r="G4">
        <v>15</v>
      </c>
    </row>
    <row r="5" spans="1:11" x14ac:dyDescent="0.25">
      <c r="A5" t="s">
        <v>10</v>
      </c>
      <c r="B5" t="s">
        <v>85</v>
      </c>
      <c r="C5" t="s">
        <v>88</v>
      </c>
      <c r="D5">
        <v>1</v>
      </c>
      <c r="E5">
        <v>670</v>
      </c>
      <c r="F5">
        <v>445</v>
      </c>
      <c r="G5">
        <v>15</v>
      </c>
    </row>
    <row r="6" spans="1:11" x14ac:dyDescent="0.25">
      <c r="A6" t="s">
        <v>10</v>
      </c>
      <c r="B6" t="s">
        <v>85</v>
      </c>
      <c r="C6" t="s">
        <v>90</v>
      </c>
      <c r="D6">
        <v>1</v>
      </c>
      <c r="E6">
        <v>670</v>
      </c>
      <c r="F6">
        <v>425</v>
      </c>
      <c r="G6">
        <v>15</v>
      </c>
    </row>
    <row r="7" spans="1:11" x14ac:dyDescent="0.25">
      <c r="A7" t="s">
        <v>10</v>
      </c>
      <c r="B7" t="s">
        <v>85</v>
      </c>
      <c r="C7" t="s">
        <v>91</v>
      </c>
      <c r="D7">
        <v>1</v>
      </c>
      <c r="E7">
        <v>670</v>
      </c>
      <c r="F7">
        <v>425</v>
      </c>
      <c r="G7">
        <v>15</v>
      </c>
    </row>
    <row r="8" spans="1:11" x14ac:dyDescent="0.25">
      <c r="A8" t="s">
        <v>10</v>
      </c>
      <c r="B8" t="s">
        <v>92</v>
      </c>
      <c r="C8" t="s">
        <v>93</v>
      </c>
      <c r="D8">
        <v>4</v>
      </c>
      <c r="E8">
        <v>650</v>
      </c>
      <c r="F8">
        <v>163</v>
      </c>
      <c r="G8">
        <v>15</v>
      </c>
    </row>
    <row r="9" spans="1:11" x14ac:dyDescent="0.25">
      <c r="A9" t="s">
        <v>10</v>
      </c>
      <c r="B9" t="s">
        <v>96</v>
      </c>
      <c r="C9" t="s">
        <v>94</v>
      </c>
      <c r="D9">
        <v>8</v>
      </c>
      <c r="E9">
        <v>350</v>
      </c>
      <c r="F9">
        <v>104</v>
      </c>
      <c r="G9">
        <v>12</v>
      </c>
    </row>
    <row r="10" spans="1:11" x14ac:dyDescent="0.25">
      <c r="A10" t="s">
        <v>10</v>
      </c>
      <c r="B10" t="s">
        <v>96</v>
      </c>
      <c r="C10" t="s">
        <v>95</v>
      </c>
      <c r="D10">
        <v>4</v>
      </c>
      <c r="E10">
        <v>591</v>
      </c>
      <c r="F10">
        <v>104</v>
      </c>
      <c r="G10">
        <v>12</v>
      </c>
    </row>
    <row r="11" spans="1:11" x14ac:dyDescent="0.25">
      <c r="A11" t="s">
        <v>10</v>
      </c>
      <c r="B11" t="s">
        <v>97</v>
      </c>
      <c r="C11" t="s">
        <v>98</v>
      </c>
      <c r="D11">
        <v>4</v>
      </c>
      <c r="E11">
        <v>614</v>
      </c>
      <c r="F11">
        <v>355</v>
      </c>
      <c r="G11">
        <v>3</v>
      </c>
    </row>
    <row r="12" spans="1:11" x14ac:dyDescent="0.25">
      <c r="A12" t="s">
        <v>10</v>
      </c>
      <c r="B12" t="s">
        <v>99</v>
      </c>
      <c r="C12" t="s">
        <v>100</v>
      </c>
      <c r="D12">
        <v>2</v>
      </c>
      <c r="E12">
        <v>694</v>
      </c>
      <c r="F12">
        <v>330</v>
      </c>
      <c r="G12">
        <v>3</v>
      </c>
    </row>
    <row r="13" spans="1:11" x14ac:dyDescent="0.25">
      <c r="A13" t="s">
        <v>10</v>
      </c>
    </row>
    <row r="14" spans="1:11" x14ac:dyDescent="0.25">
      <c r="A14" t="s">
        <v>10</v>
      </c>
    </row>
    <row r="15" spans="1:11" x14ac:dyDescent="0.25">
      <c r="A15" t="s">
        <v>10</v>
      </c>
    </row>
    <row r="16" spans="1:11" x14ac:dyDescent="0.25">
      <c r="A16" t="s">
        <v>10</v>
      </c>
    </row>
    <row r="17" spans="1:1" x14ac:dyDescent="0.25">
      <c r="A17" t="s">
        <v>10</v>
      </c>
    </row>
    <row r="18" spans="1:1" x14ac:dyDescent="0.25">
      <c r="A18" t="s">
        <v>10</v>
      </c>
    </row>
    <row r="19" spans="1:1" x14ac:dyDescent="0.25">
      <c r="A19" t="s">
        <v>10</v>
      </c>
    </row>
    <row r="20" spans="1:1" x14ac:dyDescent="0.25">
      <c r="A20" t="s">
        <v>10</v>
      </c>
    </row>
    <row r="21" spans="1:1" x14ac:dyDescent="0.25">
      <c r="A21" t="s">
        <v>10</v>
      </c>
    </row>
    <row r="22" spans="1:1" x14ac:dyDescent="0.25">
      <c r="A22" t="s">
        <v>10</v>
      </c>
    </row>
    <row r="23" spans="1:1" x14ac:dyDescent="0.25">
      <c r="A23" t="s">
        <v>10</v>
      </c>
    </row>
    <row r="24" spans="1:1" x14ac:dyDescent="0.25">
      <c r="A24" t="s">
        <v>10</v>
      </c>
    </row>
    <row r="25" spans="1:1" x14ac:dyDescent="0.25">
      <c r="A25" t="s">
        <v>10</v>
      </c>
    </row>
    <row r="26" spans="1:1" x14ac:dyDescent="0.25">
      <c r="A26" t="s">
        <v>10</v>
      </c>
    </row>
    <row r="27" spans="1:1" x14ac:dyDescent="0.25">
      <c r="A27" t="s">
        <v>10</v>
      </c>
    </row>
    <row r="28" spans="1:1" x14ac:dyDescent="0.25">
      <c r="A28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06DE-5ACE-4FFE-B363-9F2E5A7D0279}">
  <dimension ref="A1:AA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5" sqref="G5"/>
    </sheetView>
  </sheetViews>
  <sheetFormatPr defaultRowHeight="15" x14ac:dyDescent="0.25"/>
  <cols>
    <col min="1" max="1" width="12.5703125" bestFit="1" customWidth="1"/>
    <col min="2" max="2" width="20.140625" bestFit="1" customWidth="1"/>
    <col min="3" max="3" width="8" bestFit="1" customWidth="1"/>
    <col min="4" max="4" width="8.85546875" bestFit="1" customWidth="1"/>
    <col min="5" max="5" width="8" bestFit="1" customWidth="1"/>
    <col min="6" max="6" width="6.42578125" bestFit="1" customWidth="1"/>
    <col min="7" max="7" width="6.42578125" customWidth="1"/>
    <col min="8" max="8" width="16.28515625" bestFit="1" customWidth="1"/>
    <col min="9" max="9" width="11.140625" bestFit="1" customWidth="1"/>
    <col min="10" max="10" width="12.5703125" bestFit="1" customWidth="1"/>
    <col min="11" max="11" width="8.85546875" bestFit="1" customWidth="1"/>
    <col min="12" max="12" width="8.42578125" bestFit="1" customWidth="1"/>
    <col min="13" max="13" width="24.5703125" bestFit="1" customWidth="1"/>
    <col min="14" max="14" width="6.42578125" bestFit="1" customWidth="1"/>
    <col min="15" max="15" width="5.5703125" bestFit="1" customWidth="1"/>
    <col min="16" max="16" width="8.140625" bestFit="1" customWidth="1"/>
    <col min="17" max="17" width="17" bestFit="1" customWidth="1"/>
    <col min="18" max="18" width="8.140625" bestFit="1" customWidth="1"/>
    <col min="19" max="19" width="17" bestFit="1" customWidth="1"/>
    <col min="20" max="20" width="7.85546875" bestFit="1" customWidth="1"/>
    <col min="21" max="21" width="16.7109375" bestFit="1" customWidth="1"/>
    <col min="22" max="22" width="7.85546875" bestFit="1" customWidth="1"/>
    <col min="23" max="23" width="16.7109375" bestFit="1" customWidth="1"/>
    <col min="24" max="24" width="20.85546875" bestFit="1" customWidth="1"/>
    <col min="25" max="25" width="29.42578125" bestFit="1" customWidth="1"/>
    <col min="26" max="26" width="20.42578125" bestFit="1" customWidth="1"/>
    <col min="27" max="27" width="29" bestFit="1" customWidth="1"/>
  </cols>
  <sheetData>
    <row r="1" spans="1:2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111</v>
      </c>
      <c r="H1" t="s">
        <v>73</v>
      </c>
      <c r="I1" t="s">
        <v>89</v>
      </c>
      <c r="J1" t="s">
        <v>15</v>
      </c>
      <c r="K1" t="s">
        <v>16</v>
      </c>
      <c r="L1" t="s">
        <v>17</v>
      </c>
      <c r="M1" t="s">
        <v>23</v>
      </c>
      <c r="N1" t="s">
        <v>18</v>
      </c>
      <c r="O1" t="s">
        <v>19</v>
      </c>
      <c r="P1" t="s">
        <v>36</v>
      </c>
      <c r="Q1" t="s">
        <v>40</v>
      </c>
      <c r="R1" t="s">
        <v>37</v>
      </c>
      <c r="S1" t="s">
        <v>41</v>
      </c>
      <c r="T1" t="s">
        <v>38</v>
      </c>
      <c r="U1" t="s">
        <v>42</v>
      </c>
      <c r="V1" t="s">
        <v>39</v>
      </c>
      <c r="W1" t="s">
        <v>43</v>
      </c>
      <c r="X1" t="s">
        <v>33</v>
      </c>
      <c r="Y1" t="s">
        <v>48</v>
      </c>
      <c r="Z1" t="s">
        <v>20</v>
      </c>
      <c r="AA1" t="s">
        <v>49</v>
      </c>
    </row>
    <row r="2" spans="1:27" x14ac:dyDescent="0.25">
      <c r="A2" t="s">
        <v>97</v>
      </c>
      <c r="B2" t="s">
        <v>98</v>
      </c>
      <c r="C2">
        <v>4</v>
      </c>
      <c r="D2">
        <v>614</v>
      </c>
      <c r="E2">
        <v>355</v>
      </c>
      <c r="F2">
        <v>3</v>
      </c>
      <c r="J2" s="6" t="str">
        <f t="shared" ref="J2:J10" si="0">A2</f>
        <v>DP-XXXX-44</v>
      </c>
      <c r="L2" s="2" t="s">
        <v>101</v>
      </c>
      <c r="M2" t="str">
        <f>IFERROR(VLOOKUP(L2,Materiais[#All],2,0),"")</f>
        <v>CHAPA BRANCA ACABADA</v>
      </c>
      <c r="N2" t="s">
        <v>34</v>
      </c>
      <c r="O2" t="s">
        <v>34</v>
      </c>
      <c r="Q2" t="str">
        <f>IFERROR(VLOOKUP(P4,Materiais[#All],2,0),"")</f>
        <v/>
      </c>
      <c r="R2" s="3"/>
      <c r="T2" s="3"/>
      <c r="V2" s="3"/>
    </row>
    <row r="3" spans="1:27" x14ac:dyDescent="0.25">
      <c r="A3" t="s">
        <v>99</v>
      </c>
      <c r="B3" t="s">
        <v>100</v>
      </c>
      <c r="C3">
        <v>2</v>
      </c>
      <c r="D3">
        <v>694</v>
      </c>
      <c r="E3">
        <v>330</v>
      </c>
      <c r="F3">
        <v>3</v>
      </c>
      <c r="J3" s="5" t="str">
        <f t="shared" si="0"/>
        <v>DT-XXXX</v>
      </c>
      <c r="L3" s="3" t="s">
        <v>26</v>
      </c>
      <c r="M3" t="str">
        <f>IFERROR(VLOOKUP(L3,Materiais[#All],2,0),"")</f>
        <v>CHAPA HDF 3MM CRU</v>
      </c>
      <c r="N3" t="s">
        <v>34</v>
      </c>
      <c r="O3" t="s">
        <v>34</v>
      </c>
      <c r="P3" s="2"/>
      <c r="Q3" t="str">
        <f>IFERROR(VLOOKUP(P3,Materiais[#All],2,0),"")</f>
        <v/>
      </c>
      <c r="R3" s="3"/>
      <c r="S3" t="str">
        <f>IFERROR(VLOOKUP(R3,Materiais[#All],2,0),"")</f>
        <v/>
      </c>
      <c r="T3" s="3"/>
      <c r="U3" t="str">
        <f>IFERROR(VLOOKUP(T3,Materiais[#All],2,0),"")</f>
        <v/>
      </c>
      <c r="V3" s="3"/>
      <c r="W3" t="str">
        <f>IFERROR(VLOOKUP(V3,Materiais[#All],2,0),"")</f>
        <v/>
      </c>
      <c r="Y3" t="str">
        <f>IFERROR(VLOOKUP(X3,Materiais[#All],2,0),"")</f>
        <v/>
      </c>
      <c r="AA3" t="str">
        <f>IFERROR(VLOOKUP(Z3,Materiais[#All],2,0),"")</f>
        <v/>
      </c>
    </row>
    <row r="4" spans="1:27" x14ac:dyDescent="0.25">
      <c r="A4" t="s">
        <v>96</v>
      </c>
      <c r="B4" t="s">
        <v>95</v>
      </c>
      <c r="C4">
        <v>4</v>
      </c>
      <c r="D4">
        <v>591</v>
      </c>
      <c r="E4">
        <v>104</v>
      </c>
      <c r="F4">
        <v>12</v>
      </c>
      <c r="J4" s="5" t="str">
        <f t="shared" si="0"/>
        <v>AP-XXXXX-44</v>
      </c>
      <c r="L4" s="3" t="s">
        <v>28</v>
      </c>
      <c r="M4" t="str">
        <f>IFERROR(VLOOKUP(L4,Materiais[#All],2,0),"")</f>
        <v>CHAPA 12MM CRU</v>
      </c>
      <c r="N4" t="s">
        <v>34</v>
      </c>
      <c r="O4" t="s">
        <v>34</v>
      </c>
      <c r="P4" s="2" t="s">
        <v>107</v>
      </c>
      <c r="Q4" t="str">
        <f>IFERROR(VLOOKUP(#REF!,Materiais[#All],2,0),"")</f>
        <v/>
      </c>
      <c r="R4" s="4"/>
      <c r="S4" t="str">
        <f>IFERROR(VLOOKUP(R4,Materiais[#All],2,0),"")</f>
        <v/>
      </c>
      <c r="T4" s="4"/>
      <c r="U4" t="str">
        <f>IFERROR(VLOOKUP(T4,Materiais[#All],2,0),"")</f>
        <v/>
      </c>
      <c r="V4" s="4"/>
      <c r="W4" t="str">
        <f>IFERROR(VLOOKUP(V4,Materiais[#All],2,0),"")</f>
        <v/>
      </c>
      <c r="Y4" t="str">
        <f>IFERROR(VLOOKUP(X4,Materiais[#All],2,0),"")</f>
        <v/>
      </c>
      <c r="AA4" t="str">
        <f>IFERROR(VLOOKUP(Z4,Materiais[#All],2,0),"")</f>
        <v/>
      </c>
    </row>
    <row r="5" spans="1:27" x14ac:dyDescent="0.25">
      <c r="A5" t="s">
        <v>96</v>
      </c>
      <c r="B5" t="s">
        <v>94</v>
      </c>
      <c r="C5">
        <v>8</v>
      </c>
      <c r="D5">
        <v>350</v>
      </c>
      <c r="E5">
        <v>104</v>
      </c>
      <c r="F5">
        <v>12</v>
      </c>
      <c r="J5" s="5" t="str">
        <f t="shared" si="0"/>
        <v>AP-XXXXX-44</v>
      </c>
      <c r="L5" s="3" t="s">
        <v>28</v>
      </c>
      <c r="M5" t="str">
        <f>IFERROR(VLOOKUP(L5,Materiais[#All],2,0),"")</f>
        <v>CHAPA 12MM CRU</v>
      </c>
      <c r="N5" t="s">
        <v>34</v>
      </c>
      <c r="O5" t="s">
        <v>34</v>
      </c>
      <c r="P5" s="2" t="s">
        <v>107</v>
      </c>
      <c r="Q5" t="str">
        <f>IFERROR(VLOOKUP(P5,Materiais[#All],2,0),"")</f>
        <v/>
      </c>
      <c r="R5" s="4"/>
      <c r="S5" t="str">
        <f>IFERROR(VLOOKUP(R5,Materiais[#All],2,0),"")</f>
        <v/>
      </c>
      <c r="T5" s="4"/>
      <c r="U5" t="str">
        <f>IFERROR(VLOOKUP(T5,Materiais[#All],2,0),"")</f>
        <v/>
      </c>
      <c r="V5" s="4"/>
      <c r="W5" t="str">
        <f>IFERROR(VLOOKUP(V5,Materiais[#All],2,0),"")</f>
        <v/>
      </c>
      <c r="Y5" t="str">
        <f>IFERROR(VLOOKUP(X5,Materiais[#All],2,0),"")</f>
        <v/>
      </c>
      <c r="AA5" t="str">
        <f>IFERROR(VLOOKUP(Z5,Materiais[#All],2,0),"")</f>
        <v/>
      </c>
    </row>
    <row r="6" spans="1:27" x14ac:dyDescent="0.25">
      <c r="A6" t="s">
        <v>86</v>
      </c>
      <c r="B6" t="s">
        <v>87</v>
      </c>
      <c r="C6">
        <v>1</v>
      </c>
      <c r="D6">
        <v>670</v>
      </c>
      <c r="E6">
        <v>445</v>
      </c>
      <c r="F6">
        <v>15</v>
      </c>
      <c r="J6" s="5" t="str">
        <f t="shared" si="0"/>
        <v>NG-XXXX.80</v>
      </c>
      <c r="L6" s="2" t="s">
        <v>103</v>
      </c>
      <c r="M6" t="str">
        <f>IFERROR(VLOOKUP(L6,Materiais[#All],2,0),"")</f>
        <v>NOGAL CHAPA 15MM</v>
      </c>
      <c r="N6" t="s">
        <v>34</v>
      </c>
      <c r="O6" t="s">
        <v>34</v>
      </c>
      <c r="P6" t="s">
        <v>108</v>
      </c>
      <c r="Q6" t="str">
        <f>IFERROR(VLOOKUP(P6,Materiais[#All],2,0),"")</f>
        <v/>
      </c>
      <c r="R6" s="4"/>
      <c r="S6" t="str">
        <f>IFERROR(VLOOKUP(R6,Materiais[#All],2,0),"")</f>
        <v/>
      </c>
      <c r="T6" s="4"/>
      <c r="U6" t="str">
        <f>IFERROR(VLOOKUP(T6,Materiais[#All],2,0),"")</f>
        <v/>
      </c>
      <c r="V6" s="4"/>
      <c r="W6" t="str">
        <f>IFERROR(VLOOKUP(V6,Materiais[#All],2,0),"")</f>
        <v/>
      </c>
      <c r="Y6" t="str">
        <f>IFERROR(VLOOKUP(X6,Materiais[#All],2,0),"")</f>
        <v/>
      </c>
      <c r="AA6" t="str">
        <f>IFERROR(VLOOKUP(Z6,Materiais[#All],2,0),"")</f>
        <v/>
      </c>
    </row>
    <row r="7" spans="1:27" x14ac:dyDescent="0.25">
      <c r="A7" t="s">
        <v>85</v>
      </c>
      <c r="B7" t="s">
        <v>90</v>
      </c>
      <c r="C7">
        <v>1</v>
      </c>
      <c r="D7">
        <v>670</v>
      </c>
      <c r="E7">
        <v>425</v>
      </c>
      <c r="F7">
        <v>15</v>
      </c>
      <c r="J7" s="5" t="str">
        <f t="shared" si="0"/>
        <v>NG-XXXX-80</v>
      </c>
      <c r="L7" s="2" t="s">
        <v>103</v>
      </c>
      <c r="M7" t="str">
        <f>IFERROR(VLOOKUP(L7,Materiais[#All],2,0),"")</f>
        <v>NOGAL CHAPA 15MM</v>
      </c>
      <c r="N7" t="s">
        <v>34</v>
      </c>
      <c r="O7" t="s">
        <v>34</v>
      </c>
      <c r="P7" t="s">
        <v>108</v>
      </c>
      <c r="Q7" t="str">
        <f>IFERROR(VLOOKUP(P7,Materiais[#All],2,0),"")</f>
        <v/>
      </c>
      <c r="R7" s="4"/>
      <c r="S7" t="str">
        <f>IFERROR(VLOOKUP(R7,Materiais[#All],2,0),"")</f>
        <v/>
      </c>
      <c r="T7" s="4"/>
      <c r="U7" t="str">
        <f>IFERROR(VLOOKUP(T7,Materiais[#All],2,0),"")</f>
        <v/>
      </c>
      <c r="V7" s="4"/>
      <c r="W7" t="str">
        <f>IFERROR(VLOOKUP(V7,Materiais[#All],2,0),"")</f>
        <v/>
      </c>
      <c r="Y7" t="str">
        <f>IFERROR(VLOOKUP(X7,Materiais[#All],2,0),"")</f>
        <v/>
      </c>
      <c r="AA7" t="str">
        <f>IFERROR(VLOOKUP(Z7,Materiais[#All],2,0),"")</f>
        <v/>
      </c>
    </row>
    <row r="8" spans="1:27" x14ac:dyDescent="0.25">
      <c r="A8" t="s">
        <v>85</v>
      </c>
      <c r="B8" t="s">
        <v>88</v>
      </c>
      <c r="C8">
        <v>1</v>
      </c>
      <c r="D8">
        <v>670</v>
      </c>
      <c r="E8">
        <v>445</v>
      </c>
      <c r="F8">
        <v>15</v>
      </c>
      <c r="J8" s="5" t="str">
        <f t="shared" si="0"/>
        <v>NG-XXXX-80</v>
      </c>
      <c r="L8" s="2" t="s">
        <v>103</v>
      </c>
      <c r="M8" t="str">
        <f>IFERROR(VLOOKUP(L8,Materiais[#All],2,0),"")</f>
        <v>NOGAL CHAPA 15MM</v>
      </c>
      <c r="N8" t="s">
        <v>34</v>
      </c>
      <c r="O8" t="s">
        <v>34</v>
      </c>
      <c r="P8" t="s">
        <v>108</v>
      </c>
      <c r="Q8" t="str">
        <f>IFERROR(VLOOKUP(P8,Materiais[#All],2,0),"")</f>
        <v/>
      </c>
      <c r="R8" s="4"/>
      <c r="S8" t="str">
        <f>IFERROR(VLOOKUP(R8,Materiais[#All],2,0),"")</f>
        <v/>
      </c>
      <c r="T8" s="4"/>
      <c r="U8" t="str">
        <f>IFERROR(VLOOKUP(T8,Materiais[#All],2,0),"")</f>
        <v/>
      </c>
      <c r="V8" s="4"/>
      <c r="W8" t="str">
        <f>IFERROR(VLOOKUP(V8,Materiais[#All],2,0),"")</f>
        <v/>
      </c>
      <c r="Y8" t="str">
        <f>IFERROR(VLOOKUP(X8,Materiais[#All],2,0),"")</f>
        <v/>
      </c>
      <c r="AA8" t="str">
        <f>IFERROR(VLOOKUP(Z8,Materiais[#All],2,0),"")</f>
        <v/>
      </c>
    </row>
    <row r="9" spans="1:27" x14ac:dyDescent="0.25">
      <c r="A9" t="s">
        <v>92</v>
      </c>
      <c r="B9" t="s">
        <v>93</v>
      </c>
      <c r="C9">
        <v>4</v>
      </c>
      <c r="D9">
        <v>650</v>
      </c>
      <c r="E9">
        <v>163</v>
      </c>
      <c r="F9">
        <v>15</v>
      </c>
      <c r="J9" s="5" t="str">
        <f t="shared" si="0"/>
        <v>BL-XXXXX-44</v>
      </c>
      <c r="L9" s="3" t="s">
        <v>31</v>
      </c>
      <c r="M9" t="str">
        <f>IFERROR(VLOOKUP(L9,Materiais[#All],2,0),"")</f>
        <v>CHAPA 15MM CRU</v>
      </c>
      <c r="N9" t="s">
        <v>34</v>
      </c>
      <c r="O9" t="s">
        <v>34</v>
      </c>
      <c r="P9" s="2" t="s">
        <v>109</v>
      </c>
      <c r="Q9" t="str">
        <f>IFERROR(VLOOKUP(P9,Materiais[#All],2,0),"")</f>
        <v/>
      </c>
      <c r="R9" s="4"/>
      <c r="S9" t="str">
        <f>IFERROR(VLOOKUP(R9,Materiais[#All],2,0),"")</f>
        <v/>
      </c>
      <c r="T9" s="4"/>
      <c r="U9" t="str">
        <f>IFERROR(VLOOKUP(T9,Materiais[#All],2,0),"")</f>
        <v/>
      </c>
      <c r="V9" s="4"/>
      <c r="W9" t="str">
        <f>IFERROR(VLOOKUP(V9,Materiais[#All],2,0),"")</f>
        <v/>
      </c>
      <c r="Y9" t="str">
        <f>IFERROR(VLOOKUP(X9,Materiais[#All],2,0),"")</f>
        <v/>
      </c>
      <c r="AA9" t="str">
        <f>IFERROR(VLOOKUP(Z9,Materiais[#All],2,0),"")</f>
        <v/>
      </c>
    </row>
    <row r="10" spans="1:27" x14ac:dyDescent="0.25">
      <c r="A10" t="s">
        <v>85</v>
      </c>
      <c r="B10" t="s">
        <v>91</v>
      </c>
      <c r="C10">
        <v>1</v>
      </c>
      <c r="D10">
        <v>670</v>
      </c>
      <c r="E10">
        <v>425</v>
      </c>
      <c r="F10">
        <v>15</v>
      </c>
      <c r="J10" s="7" t="str">
        <f t="shared" si="0"/>
        <v>NG-XXXX-80</v>
      </c>
      <c r="L10" s="2" t="s">
        <v>103</v>
      </c>
      <c r="M10" t="str">
        <f>IFERROR(VLOOKUP(L10,Materiais[#All],2,0),"")</f>
        <v>NOGAL CHAPA 15MM</v>
      </c>
      <c r="N10" t="s">
        <v>34</v>
      </c>
      <c r="O10" t="s">
        <v>34</v>
      </c>
      <c r="P10" t="s">
        <v>108</v>
      </c>
      <c r="R10" s="4"/>
      <c r="T10" s="4"/>
      <c r="V10" s="4"/>
    </row>
  </sheetData>
  <phoneticPr fontId="2" type="noConversion"/>
  <conditionalFormatting sqref="M1:M10 N11:N1048576">
    <cfRule type="containsText" dxfId="2" priority="1" operator="containsText" text="CHAPA 15MM CRU">
      <formula>NOT(ISERROR(SEARCH("CHAPA 15MM CRU",M1)))</formula>
    </cfRule>
    <cfRule type="containsText" dxfId="1" priority="2" operator="containsText" text="CHAPA 12MM CRU">
      <formula>NOT(ISERROR(SEARCH("CHAPA 12MM CRU",M1)))</formula>
    </cfRule>
    <cfRule type="containsText" dxfId="0" priority="3" operator="containsText" text="CHAPA HDF 3MM CRU">
      <formula>NOT(ISERROR(SEARCH("CHAPA HDF 3MM CRU",M1)))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E360-EA7A-4A88-BA90-975F6286448C}">
  <dimension ref="A1:E20"/>
  <sheetViews>
    <sheetView workbookViewId="0">
      <selection activeCell="B24" sqref="B24"/>
    </sheetView>
  </sheetViews>
  <sheetFormatPr defaultRowHeight="15" x14ac:dyDescent="0.25"/>
  <cols>
    <col min="1" max="1" width="12.85546875" bestFit="1" customWidth="1"/>
    <col min="2" max="2" width="51.85546875" bestFit="1" customWidth="1"/>
    <col min="3" max="3" width="8" bestFit="1" customWidth="1"/>
    <col min="4" max="4" width="16.28515625" bestFit="1" customWidth="1"/>
    <col min="5" max="5" width="12.85546875" bestFit="1" customWidth="1"/>
    <col min="6" max="6" width="8" bestFit="1" customWidth="1"/>
    <col min="7" max="7" width="6.42578125" bestFit="1" customWidth="1"/>
    <col min="8" max="8" width="11.5703125" bestFit="1" customWidth="1"/>
    <col min="9" max="9" width="12.7109375" bestFit="1" customWidth="1"/>
    <col min="10" max="10" width="16.28515625" bestFit="1" customWidth="1"/>
    <col min="11" max="11" width="12.8554687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73</v>
      </c>
      <c r="E1" t="s">
        <v>72</v>
      </c>
    </row>
    <row r="2" spans="1:5" x14ac:dyDescent="0.25">
      <c r="A2" t="s">
        <v>75</v>
      </c>
      <c r="B2" t="s">
        <v>76</v>
      </c>
      <c r="C2">
        <v>1</v>
      </c>
    </row>
    <row r="3" spans="1:5" x14ac:dyDescent="0.25">
      <c r="A3" t="s">
        <v>77</v>
      </c>
      <c r="C3">
        <v>1</v>
      </c>
      <c r="D3" t="s">
        <v>74</v>
      </c>
      <c r="E3" t="s">
        <v>70</v>
      </c>
    </row>
    <row r="4" spans="1:5" x14ac:dyDescent="0.25">
      <c r="A4" t="s">
        <v>52</v>
      </c>
      <c r="B4" t="s">
        <v>53</v>
      </c>
      <c r="C4">
        <v>2</v>
      </c>
      <c r="D4" t="s">
        <v>74</v>
      </c>
      <c r="E4" t="s">
        <v>70</v>
      </c>
    </row>
    <row r="5" spans="1:5" x14ac:dyDescent="0.25">
      <c r="A5" t="s">
        <v>11</v>
      </c>
      <c r="B5" t="s">
        <v>12</v>
      </c>
      <c r="C5">
        <v>2.4330000000000001E-2</v>
      </c>
      <c r="D5" t="s">
        <v>74</v>
      </c>
      <c r="E5" t="s">
        <v>70</v>
      </c>
    </row>
    <row r="6" spans="1:5" x14ac:dyDescent="0.25">
      <c r="A6" t="s">
        <v>21</v>
      </c>
      <c r="B6" t="s">
        <v>22</v>
      </c>
      <c r="C6">
        <v>4</v>
      </c>
      <c r="D6" t="s">
        <v>74</v>
      </c>
      <c r="E6" t="s">
        <v>70</v>
      </c>
    </row>
    <row r="7" spans="1:5" x14ac:dyDescent="0.25">
      <c r="A7" t="s">
        <v>13</v>
      </c>
      <c r="B7" t="s">
        <v>14</v>
      </c>
      <c r="C7">
        <v>3</v>
      </c>
      <c r="D7" t="s">
        <v>74</v>
      </c>
      <c r="E7" t="s">
        <v>70</v>
      </c>
    </row>
    <row r="8" spans="1:5" x14ac:dyDescent="0.25">
      <c r="A8" t="s">
        <v>54</v>
      </c>
      <c r="B8" t="s">
        <v>55</v>
      </c>
      <c r="C8">
        <v>1</v>
      </c>
      <c r="D8" t="s">
        <v>74</v>
      </c>
      <c r="E8" t="s">
        <v>70</v>
      </c>
    </row>
    <row r="9" spans="1:5" x14ac:dyDescent="0.25">
      <c r="A9" t="s">
        <v>56</v>
      </c>
      <c r="B9" t="s">
        <v>57</v>
      </c>
      <c r="C9">
        <v>2</v>
      </c>
      <c r="D9" t="s">
        <v>74</v>
      </c>
      <c r="E9" t="s">
        <v>70</v>
      </c>
    </row>
    <row r="10" spans="1:5" x14ac:dyDescent="0.25">
      <c r="A10" t="s">
        <v>78</v>
      </c>
      <c r="C10">
        <v>1</v>
      </c>
    </row>
    <row r="11" spans="1:5" x14ac:dyDescent="0.25">
      <c r="A11" t="s">
        <v>79</v>
      </c>
      <c r="B11" t="s">
        <v>80</v>
      </c>
      <c r="C11">
        <v>1</v>
      </c>
      <c r="D11" t="s">
        <v>74</v>
      </c>
      <c r="E11" t="s">
        <v>71</v>
      </c>
    </row>
    <row r="12" spans="1:5" x14ac:dyDescent="0.25">
      <c r="A12" t="s">
        <v>58</v>
      </c>
      <c r="B12" t="s">
        <v>59</v>
      </c>
      <c r="C12">
        <v>2</v>
      </c>
      <c r="D12" t="s">
        <v>74</v>
      </c>
      <c r="E12" t="s">
        <v>71</v>
      </c>
    </row>
    <row r="13" spans="1:5" x14ac:dyDescent="0.25">
      <c r="A13" t="s">
        <v>60</v>
      </c>
      <c r="B13" t="s">
        <v>61</v>
      </c>
      <c r="C13">
        <v>1</v>
      </c>
      <c r="D13" t="s">
        <v>74</v>
      </c>
      <c r="E13" t="s">
        <v>71</v>
      </c>
    </row>
    <row r="14" spans="1:5" x14ac:dyDescent="0.25">
      <c r="A14" t="s">
        <v>81</v>
      </c>
      <c r="B14" t="s">
        <v>82</v>
      </c>
      <c r="C14">
        <v>8</v>
      </c>
      <c r="D14" t="s">
        <v>74</v>
      </c>
      <c r="E14" t="s">
        <v>71</v>
      </c>
    </row>
    <row r="15" spans="1:5" x14ac:dyDescent="0.25">
      <c r="A15" t="s">
        <v>11</v>
      </c>
      <c r="B15" t="s">
        <v>12</v>
      </c>
      <c r="C15">
        <v>1.453E-2</v>
      </c>
      <c r="D15" t="s">
        <v>74</v>
      </c>
      <c r="E15" t="s">
        <v>71</v>
      </c>
    </row>
    <row r="16" spans="1:5" x14ac:dyDescent="0.25">
      <c r="A16" t="s">
        <v>62</v>
      </c>
      <c r="B16" t="s">
        <v>63</v>
      </c>
      <c r="C16">
        <v>2</v>
      </c>
      <c r="D16" t="s">
        <v>74</v>
      </c>
      <c r="E16" t="s">
        <v>71</v>
      </c>
    </row>
    <row r="17" spans="1:5" x14ac:dyDescent="0.25">
      <c r="A17" t="s">
        <v>13</v>
      </c>
      <c r="B17" t="s">
        <v>14</v>
      </c>
      <c r="C17">
        <v>3</v>
      </c>
      <c r="D17" t="s">
        <v>74</v>
      </c>
      <c r="E17" t="s">
        <v>71</v>
      </c>
    </row>
    <row r="18" spans="1:5" x14ac:dyDescent="0.25">
      <c r="A18" t="s">
        <v>64</v>
      </c>
      <c r="B18" t="s">
        <v>65</v>
      </c>
      <c r="C18">
        <v>1</v>
      </c>
      <c r="D18" t="s">
        <v>74</v>
      </c>
      <c r="E18" t="s">
        <v>71</v>
      </c>
    </row>
    <row r="19" spans="1:5" x14ac:dyDescent="0.25">
      <c r="A19" t="s">
        <v>66</v>
      </c>
      <c r="B19" t="s">
        <v>67</v>
      </c>
      <c r="C19">
        <v>1</v>
      </c>
      <c r="D19" t="s">
        <v>74</v>
      </c>
      <c r="E19" t="s">
        <v>71</v>
      </c>
    </row>
    <row r="20" spans="1:5" x14ac:dyDescent="0.25">
      <c r="A20" t="s">
        <v>68</v>
      </c>
      <c r="B20" t="s">
        <v>69</v>
      </c>
      <c r="C20">
        <v>2</v>
      </c>
      <c r="D20" t="s">
        <v>74</v>
      </c>
      <c r="E20" t="s">
        <v>71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1385-B959-4A42-A35D-C54CDB9A70E0}">
  <dimension ref="A1:B11"/>
  <sheetViews>
    <sheetView workbookViewId="0">
      <selection activeCell="B14" sqref="B14"/>
    </sheetView>
  </sheetViews>
  <sheetFormatPr defaultRowHeight="15" x14ac:dyDescent="0.25"/>
  <cols>
    <col min="1" max="1" width="10.28515625" customWidth="1"/>
    <col min="2" max="2" width="24.5703125" bestFit="1" customWidth="1"/>
  </cols>
  <sheetData>
    <row r="1" spans="1:2" x14ac:dyDescent="0.25">
      <c r="A1" t="s">
        <v>24</v>
      </c>
      <c r="B1" t="s">
        <v>25</v>
      </c>
    </row>
    <row r="2" spans="1:2" x14ac:dyDescent="0.25">
      <c r="A2" s="2" t="s">
        <v>26</v>
      </c>
      <c r="B2" t="s">
        <v>27</v>
      </c>
    </row>
    <row r="3" spans="1:2" x14ac:dyDescent="0.25">
      <c r="A3" s="2" t="s">
        <v>28</v>
      </c>
      <c r="B3" t="s">
        <v>29</v>
      </c>
    </row>
    <row r="4" spans="1:2" x14ac:dyDescent="0.25">
      <c r="A4" s="2" t="s">
        <v>30</v>
      </c>
      <c r="B4" t="s">
        <v>45</v>
      </c>
    </row>
    <row r="5" spans="1:2" x14ac:dyDescent="0.25">
      <c r="A5" s="2" t="s">
        <v>31</v>
      </c>
      <c r="B5" t="s">
        <v>32</v>
      </c>
    </row>
    <row r="6" spans="1:2" x14ac:dyDescent="0.25">
      <c r="A6" s="3" t="s">
        <v>35</v>
      </c>
      <c r="B6" t="s">
        <v>44</v>
      </c>
    </row>
    <row r="7" spans="1:2" x14ac:dyDescent="0.25">
      <c r="A7" t="s">
        <v>50</v>
      </c>
      <c r="B7" t="s">
        <v>47</v>
      </c>
    </row>
    <row r="8" spans="1:2" x14ac:dyDescent="0.25">
      <c r="A8" t="s">
        <v>51</v>
      </c>
      <c r="B8" t="s">
        <v>46</v>
      </c>
    </row>
    <row r="9" spans="1:2" x14ac:dyDescent="0.25">
      <c r="A9" s="2" t="s">
        <v>101</v>
      </c>
      <c r="B9" t="s">
        <v>102</v>
      </c>
    </row>
    <row r="10" spans="1:2" x14ac:dyDescent="0.25">
      <c r="A10" s="2" t="s">
        <v>103</v>
      </c>
      <c r="B10" t="s">
        <v>104</v>
      </c>
    </row>
    <row r="11" spans="1:2" x14ac:dyDescent="0.25">
      <c r="A11" s="2" t="s">
        <v>105</v>
      </c>
      <c r="B11" t="s">
        <v>106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6 9 1 e e c - a 0 1 9 - 4 7 6 c - 9 f 2 2 - 5 4 c 3 f 8 5 2 9 f c 3 "   x m l n s = " h t t p : / / s c h e m a s . m i c r o s o f t . c o m / D a t a M a s h u p " > A A A A A O U E A A B Q S w M E F A A C A A g A d m 5 C W C 9 n d h + l A A A A 9 g A A A B I A H A B D b 2 5 m a W c v U G F j a 2 F n Z S 5 4 b W w g o h g A K K A U A A A A A A A A A A A A A A A A A A A A A A A A A A A A h Y / R C o I w G I V f R X b v N l e E y O + E u k 2 I g u h 2 r K U j n e J m 8 9 2 6 6 J F 6 h Y y y u u v y n P M d O O d + v U E 2 1 F V w U Z 3 V j U l R h C k K l J H N U Z s i R b 0 7 h T H K O G y E P I t C B S N s b D J Y n a L S u T Y h x H u P / Q w 3 X U E Y p R E 5 5 O u d L F U t Q m 2 s E 0 Y q 9 G k d / 7 c Q h / 1 r D G c 4 Y n O 8 Y D G m Q C Y T c m 2 + A B v 3 P t M f E 1 Z 9 5 f p O 8 d a F y y 2 Q S Q J 5 f + A P U E s D B B Q A A g A I A H Z u Q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b k J Y J L s v L d 4 B A A C 8 C A A A E w A c A E Z v c m 1 1 b G F z L 1 N l Y 3 R p b 2 4 x L m 0 g o h g A K K A U A A A A A A A A A A A A A A A A A A A A A A A A A A A A 7 V T R a t s w F H 0 P 5 B + E + m K D M W Q b e + l a M I 5 b D G 6 8 J U 7 6 E E J R 7 N t F V J a C J H c d I f 9 e O Y k X 1 3 a 6 M d i e 4 h f D v d I 5 V 0 f n S E G q q e B o s v 8 P L v u 9 f k + t i I Q M J W Q J j A z Q F W K g + z 1 k v h v B N Z h C 8 J I C c / 1 C S u D 6 X s i n p R B P l r 2 Z j 0 g O V / i w E y + 2 c 7 / c w f X C 2 Q N c 4 I S u B f K Y B k k y g Q 2 W W c z A T S T h 6 l H I 3 B e s y H n y c w 3 K 2 t E 5 m w 0 e h b M g w g 7 S p o w 0 v O i t g z b Y j 4 f h b d w q D 4 O J P w 5 9 r 9 3 5 l g y D q s i L f A n y g H P 3 1 Z R D r j 9 / c k v m X T X y x r f t a j D p W D q L x u 5 0 F C Y d 2 G U r i R M v a v S 2 9 i 9 F y h N z o t A Y c v F M M 6 K O q u x K s J d E W U 3 x n K M w 9 R F q n D W W i P K V I b m h T J v N d Z I J M H P 7 Y / G j Z G g P 4 y A g 6 Q p Z c 3 P 0 B f p y b U 7 A m N 0 C 9 h l R i j 7 S t A E u p L Y 6 2 M t b 3 W s Z y w y k 6 6 k U e E b 5 9 7 o y b 4 4 7 + I 1 Z T k x S E j 0 L 9 s Y L n e J z k Q N p q M + N n U + o P 6 g h 4 1 k c T e 8 C b I D 7 P c r f w a 7 n 6 6 L K C b I + 2 P g c s 3 P M / m / M 6 l b t R D 9 h 1 o 9 n s / 4 b s 5 a 9 V O T r B 1 E 8 F I r y 1 q z v v G N / 6 L u G s y v P 1 V l 3 5 s N T b P 9 V d D o c e E z P Q d R K x o N w J 0 P V / Z Z W I 1 y + A l B L A Q I t A B Q A A g A I A H Z u Q l g v Z 3 Y f p Q A A A P Y A A A A S A A A A A A A A A A A A A A A A A A A A A A B D b 2 5 m a W c v U G F j a 2 F n Z S 5 4 b W x Q S w E C L Q A U A A I A C A B 2 b k J Y D 8 r p q 6 Q A A A D p A A A A E w A A A A A A A A A A A A A A A A D x A A A A W 0 N v b n R l b n R f V H l w Z X N d L n h t b F B L A Q I t A B Q A A g A I A H Z u Q l g k u y 8 t 3 g E A A L w I A A A T A A A A A A A A A A A A A A A A A O I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o k A A A A A A A A m C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Q 1 Z W E y M D g t M D k 5 N y 0 0 N D Y 4 L T l i N j Y t M G U y Y z g 0 Z D N j M D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V G l w b y B B b H R l c m F k b y 5 7 Q 0 9 E S U d P L D F 9 J n F 1 b 3 Q 7 L C Z x d W 9 0 O 1 N l Y 3 R p b 2 4 x L 1 R h Y m V s Y T E v V G l w b y B B b H R l c m F k b y 5 7 R E V T Q 1 J J Q 0 F P L D J 9 J n F 1 b 3 Q 7 L C Z x d W 9 0 O 1 N l Y 3 R p b 2 4 x L 1 R h Y m V s Y T E v V G l w b y B B b H R l c m F k b y 5 7 U V R E R S w z f S Z x d W 9 0 O y w m c X V v d D t T Z W N 0 a W 9 u M S 9 U Y W J l b G E x L 1 R p c G 8 g Q W x 0 Z X J h Z G 8 u e 0 N P T V A s N H 0 m c X V v d D s s J n F 1 b 3 Q 7 U 2 V j d G l v b j E v V G F i Z W x h M S 9 U a X B v I E F s d G V y Y W R v L n t M Q V J H L D V 9 J n F 1 b 3 Q 7 L C Z x d W 9 0 O 1 N l Y 3 R p b 2 4 x L 1 R h Y m V s Y T E v V G l w b y B B b H R l c m F k b y 5 7 R V N Q L D Z 9 J n F 1 b 3 Q 7 L C Z x d W 9 0 O 1 N l Y 3 R p b 2 4 x L 1 R h Y m V s Y T E v R m 9 u d G U u e 2 N v b X B f b 3 V f d X N p b i w 5 f S Z x d W 9 0 O y w m c X V v d D t T Z W N 0 a W 9 u M S 9 U Y W J l b G E x L 1 R p c G 8 g Q W x 0 Z X J h Z G 8 x L n t 2 b 2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Z W x h M S 9 U a X B v I E F s d G V y Y W R v L n t D T 0 R J R 0 8 s M X 0 m c X V v d D s s J n F 1 b 3 Q 7 U 2 V j d G l v b j E v V G F i Z W x h M S 9 U a X B v I E F s d G V y Y W R v L n t E R V N D U k l D Q U 8 s M n 0 m c X V v d D s s J n F 1 b 3 Q 7 U 2 V j d G l v b j E v V G F i Z W x h M S 9 U a X B v I E F s d G V y Y W R v L n t R V E R F L D N 9 J n F 1 b 3 Q 7 L C Z x d W 9 0 O 1 N l Y 3 R p b 2 4 x L 1 R h Y m V s Y T E v V G l w b y B B b H R l c m F k b y 5 7 Q 0 9 N U C w 0 f S Z x d W 9 0 O y w m c X V v d D t T Z W N 0 a W 9 u M S 9 U Y W J l b G E x L 1 R p c G 8 g Q W x 0 Z X J h Z G 8 u e 0 x B U k c s N X 0 m c X V v d D s s J n F 1 b 3 Q 7 U 2 V j d G l v b j E v V G F i Z W x h M S 9 U a X B v I E F s d G V y Y W R v L n t F U 1 A s N n 0 m c X V v d D s s J n F 1 b 3 Q 7 U 2 V j d G l v b j E v V G F i Z W x h M S 9 G b 2 5 0 Z S 5 7 Y 2 9 t c F 9 v d V 9 1 c 2 l u L D l 9 J n F 1 b 3 Q 7 L C Z x d W 9 0 O 1 N l Y 3 R p b 2 4 x L 1 R h Y m V s Y T E v V G l w b y B B b H R l c m F k b z E u e 3 Z v b C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U Y X J n Z X Q i I F Z h b H V l P S J z V G F i Z W x h M V 8 y I i A v P j x F b n R y e S B U e X B l P S J G a W x s Z W R D b 2 1 w b G V 0 Z V J l c 3 V s d F R v V 2 9 y a 3 N o Z W V 0 I i B W Y W x 1 Z T 0 i b D E i I C 8 + P E V u d H J 5 I F R 5 c G U 9 I k Z p b G x D b 2 x 1 b W 5 U e X B l c y I g V m F s d W U 9 I n N C Z 1 l G Q X d N R E F B W T 0 i I C 8 + P E V u d H J 5 I F R 5 c G U 9 I k Z p b G x M Y X N 0 V X B k Y X R l Z C I g V m F s d W U 9 I m Q y M D I 0 L T A y L T A y V D E 2 O j U x O j Q 1 L j c y N D Y 5 M T J a I i A v P j x F b n R y e S B U e X B l P S J G a W x s Q 2 9 1 b n Q i I F Z h b H V l P S J s O S I g L z 4 8 R W 5 0 c n k g V H l w Z T 0 i R m l s b E V y c m 9 y Q 2 9 k Z S I g V m F s d W U 9 I n N V b m t u b 3 d u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s Y W 5 p b G h h M i I g L z 4 8 R W 5 0 c n k g V H l w Z T 0 i R m l s b F R v R G F 0 Y U 1 v Z G V s R W 5 h Y m x l Z C I g V m F s d W U 9 I m w w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E R V N D U k l D Q U 8 m c X V v d D s s J n F 1 b 3 Q 7 U V R E R S Z x d W 9 0 O y w m c X V v d D t D T 0 1 Q J n F 1 b 3 Q 7 L C Z x d W 9 0 O 0 x B U k c m c X V v d D s s J n F 1 b 3 Q 7 R V N Q J n F 1 b 3 Q 7 L C Z x d W 9 0 O 2 N v b X B f b 3 V f d X N p b i Z x d W 9 0 O y w m c X V v d D t W T 0 x V T U U m c X V v d D t d I i A v P j x F b n R y e S B U e X B l P S J G a W x s T 2 J q Z W N 0 V H l w Z S I g V m F s d W U 9 I n N U Y W J s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4 N j B m N z Q y L T d m N z U t N G J i O C 1 h N z N j L T M 5 Z G I 5 Y m Q 3 Z j Q w O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x h c 3 R V c G R h d G V k I i B W Y W x 1 Z T 0 i Z D I w M j Q t M D E t M T h U M T k 6 M z A 6 M j Q u M D k w O T E 2 O F o i I C 8 + P E V u d H J 5 I F R 5 c G U 9 I k Z p b G x D b 2 x 1 b W 5 U e X B l c y I g V m F s d W U 9 I n N C Z 1 l G Q X d N R C I g L z 4 8 R W 5 0 c n k g V H l w Z T 0 i R m l s b E N v b H V t b k 5 h b W V z I i B W Y W x 1 Z T 0 i c 1 s m c X V v d D t D T 0 R J R 0 8 m c X V v d D s s J n F 1 b 3 Q 7 R E V T Q 1 J J Q 0 F P J n F 1 b 3 Q 7 L C Z x d W 9 0 O 1 F U R E U m c X V v d D s s J n F 1 b 3 Q 7 Q 0 9 N U C Z x d W 9 0 O y w m c X V v d D t M Q V J H J n F 1 b 3 Q 7 L C Z x d W 9 0 O 0 V T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V G l w b y B B b H R l c m F k b y 5 7 Q 0 9 E S U d P L D F 9 J n F 1 b 3 Q 7 L C Z x d W 9 0 O 1 N l Y 3 R p b 2 4 x L 1 R h Y m V s Y T E v V G l w b y B B b H R l c m F k b y 5 7 R E V T Q 1 J J Q 0 F P L D J 9 J n F 1 b 3 Q 7 L C Z x d W 9 0 O 1 N l Y 3 R p b 2 4 x L 1 R h Y m V s Y T E v V G l w b y B B b H R l c m F k b y 5 7 U V R E R S w z f S Z x d W 9 0 O y w m c X V v d D t T Z W N 0 a W 9 u M S 9 U Y W J l b G E x L 1 R p c G 8 g Q W x 0 Z X J h Z G 8 u e 0 N P T V A s N H 0 m c X V v d D s s J n F 1 b 3 Q 7 U 2 V j d G l v b j E v V G F i Z W x h M S 9 U a X B v I E F s d G V y Y W R v L n t M Q V J H L D V 9 J n F 1 b 3 Q 7 L C Z x d W 9 0 O 1 N l Y 3 R p b 2 4 x L 1 R h Y m V s Y T E v V G l w b y B B b H R l c m F k b y 5 7 R V N Q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V s Y T E v V G l w b y B B b H R l c m F k b y 5 7 Q 0 9 E S U d P L D F 9 J n F 1 b 3 Q 7 L C Z x d W 9 0 O 1 N l Y 3 R p b 2 4 x L 1 R h Y m V s Y T E v V G l w b y B B b H R l c m F k b y 5 7 R E V T Q 1 J J Q 0 F P L D J 9 J n F 1 b 3 Q 7 L C Z x d W 9 0 O 1 N l Y 3 R p b 2 4 x L 1 R h Y m V s Y T E v V G l w b y B B b H R l c m F k b y 5 7 U V R E R S w z f S Z x d W 9 0 O y w m c X V v d D t T Z W N 0 a W 9 u M S 9 U Y W J l b G E x L 1 R p c G 8 g Q W x 0 Z X J h Z G 8 u e 0 N P T V A s N H 0 m c X V v d D s s J n F 1 b 3 Q 7 U 2 V j d G l v b j E v V G F i Z W x h M S 9 U a X B v I E F s d G V y Y W R v L n t M Q V J H L D V 9 J n F 1 b 3 Q 7 L C Z x d W 9 0 O 1 N l Y 3 R p b 2 4 x L 1 R h Y m V s Y T E v V G l w b y B B b H R l c m F k b y 5 7 R V N Q L D Z 9 J n F 1 b 3 Q 7 X S w m c X V v d D t S Z W x h d G l v b n N o a X B J b m Z v J n F 1 b 3 Q 7 O l t d f S I g L z 4 8 R W 5 0 c n k g V H l w Z T 0 i T m F 2 a W d h d G l v b l N 0 Z X B O Y W 1 l I i B W Y W x 1 Z T 0 i c 0 5 h d m V n Y c O n w 6 N v I i A v P j w v U 3 R h Y m x l R W 5 0 c m l l c z 4 8 L 0 l 0 Z W 0 + P E l 0 Z W 0 + P E l 0 Z W 1 M b 2 N h d G l v b j 4 8 S X R l b V R 5 c G U + R m 9 y b X V s Y T w v S X R l b V R 5 c G U + P E l 0 Z W 1 Q Y X R o P l N l Y 3 R p b 2 4 x L 1 R h Y m V s Y T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A o M y k v V G l w b y B B b H R l c m F k b y 5 7 Q 0 9 E S U d P L D F 9 J n F 1 b 3 Q 7 L C Z x d W 9 0 O 1 N l Y 3 R p b 2 4 x L 1 R h Y m V s Y T E g K D M p L 1 R p c G 8 g Q W x 0 Z X J h Z G 8 u e 0 R F U 0 N S S U N B T y w y f S Z x d W 9 0 O y w m c X V v d D t T Z W N 0 a W 9 u M S 9 U Y W J l b G E x I C g z K S 9 U a X B v I E F s d G V y Y W R v L n t R V E R F L D N 9 J n F 1 b 3 Q 7 L C Z x d W 9 0 O 1 N l Y 3 R p b 2 4 x L 1 R h Y m V s Y T E g K D M p L 1 R p c G 8 g Q W x 0 Z X J h Z G 8 u e 2 N v b X B f b 3 V f d X N p b i w 5 f S Z x d W 9 0 O y w m c X V v d D t T Z W N 0 a W 9 u M S 9 U Y W J l b G E x I C g z K S 9 U a X B v I E F s d G V y Y W R v L n t 2 b 2 w s M T B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V s Y T E g K D M p L 1 R p c G 8 g Q W x 0 Z X J h Z G 8 u e 0 N P R E l H T y w x f S Z x d W 9 0 O y w m c X V v d D t T Z W N 0 a W 9 u M S 9 U Y W J l b G E x I C g z K S 9 U a X B v I E F s d G V y Y W R v L n t E R V N D U k l D Q U 8 s M n 0 m c X V v d D s s J n F 1 b 3 Q 7 U 2 V j d G l v b j E v V G F i Z W x h M S A o M y k v V G l w b y B B b H R l c m F k b y 5 7 U V R E R S w z f S Z x d W 9 0 O y w m c X V v d D t T Z W N 0 a W 9 u M S 9 U Y W J l b G E x I C g z K S 9 U a X B v I E F s d G V y Y W R v L n t j b 2 1 w X 2 9 1 X 3 V z a W 4 s O X 0 m c X V v d D s s J n F 1 b 3 Q 7 U 2 V j d G l v b j E v V G F i Z W x h M S A o M y k v V G l w b y B B b H R l c m F k b y 5 7 d m 9 s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l F 1 Z X J 5 S U Q i I F Z h b H V l P S J z Z m Y 2 M G Y y Y 2 M t O T Y 2 M S 0 0 Z D M 5 L W E y Y j Q t M j E 1 Y j d k M j k 3 N 2 R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V 9 f M y I g L z 4 8 R W 5 0 c n k g V H l w Z T 0 i R m l s b G V k Q 2 9 t c G x l d G V S Z X N 1 b H R U b 1 d v c m t z a G V l d C I g V m F s d W U 9 I m w x I i A v P j x F b n R y e S B U e X B l P S J G a W x s Q 2 9 s d W 1 u V H l w Z X M i I F Z h b H V l P S J z Q m d Z R k J n W T 0 i I C 8 + P E V u d H J 5 I F R 5 c G U 9 I k Z p b G x M Y X N 0 V X B k Y X R l Z C I g V m F s d W U 9 I m Q y M D I 0 L T A x L T E 4 V D E 5 O j M w O j I 2 L j I w M D U 0 M j V a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5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s Y W 5 p b G h h M S I g L z 4 8 R W 5 0 c n k g V H l w Z T 0 i R m l s b F R v R G F 0 Y U 1 v Z G V s R W 5 h Y m x l Z C I g V m F s d W U 9 I m w w I i A v P j x F b n R y e S B U e X B l P S J G a W x s Q 2 9 s d W 1 u T m F t Z X M i I F Z h b H V l P S J z W y Z x d W 9 0 O 0 N P R E l H T y Z x d W 9 0 O y w m c X V v d D t E R V N D U k l D Q U 8 m c X V v d D s s J n F 1 b 3 Q 7 U V R E R S Z x d W 9 0 O y w m c X V v d D t j b 2 1 w X 2 9 1 X 3 V z a W 4 m c X V v d D s s J n F 1 b 3 Q 7 d m 9 s J n F 1 b 3 Q 7 X S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V G F i Z W x h M S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M p L 0 N v b H V u Y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X x A b A d 9 a U 2 r 2 7 A E 8 9 M x E A A A A A A C A A A A A A A D Z g A A w A A A A B A A A A A i / f I 7 3 S 8 X u z g K h S 1 V J I D W A A A A A A S A A A C g A A A A E A A A A D K d K / l X E A H N S b R G P r i D 2 V F Q A A A A 0 e X 8 2 Z g E i X 3 2 H 0 1 b X 0 x G K R C 7 H S n v s 8 c K H b b F u D 1 m y v 5 Y 2 0 9 y e p m J k / B G 1 R H 3 2 8 X f n a 5 + x z F A U u n i x B h P 2 C c d 3 + b 9 q K s b 1 1 X j N 9 C j C L D 4 O 7 M U A A A A V c 3 j q q H A o 4 t I m J h d A K 3 U l J q m i b k = < / D a t a M a s h u p > 
</file>

<file path=customXml/itemProps1.xml><?xml version="1.0" encoding="utf-8"?>
<ds:datastoreItem xmlns:ds="http://schemas.openxmlformats.org/officeDocument/2006/customXml" ds:itemID="{5FAD62EF-21A6-44E9-8849-B2E7F5114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Estrutura</vt:lpstr>
      <vt:lpstr>Filtragem</vt:lpstr>
      <vt:lpstr>Filtragem_Componentes</vt:lpstr>
      <vt:lpstr>Materiais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2024-01-11T11:12:16Z</dcterms:created>
  <dcterms:modified xsi:type="dcterms:W3CDTF">2024-02-07T17:05:12Z</dcterms:modified>
</cp:coreProperties>
</file>