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filterPrivacy="1" codeName="ThisWorkbook"/>
  <xr:revisionPtr revIDLastSave="0" documentId="13_ncr:1_{F7439296-58C0-D64B-BF71-0B8E3F94543E}" xr6:coauthVersionLast="47" xr6:coauthVersionMax="47" xr10:uidLastSave="{00000000-0000-0000-0000-000000000000}"/>
  <bookViews>
    <workbookView xWindow="0" yWindow="0" windowWidth="25600" windowHeight="16000" tabRatio="500" xr2:uid="{00000000-000D-0000-FFFF-FFFF00000000}"/>
  </bookViews>
  <sheets>
    <sheet name="Shift Work Calendar" sheetId="16" r:id="rId1"/>
    <sheet name="Shift Pattern" sheetId="20" r:id="rId2"/>
  </sheets>
  <definedNames>
    <definedName name="AprSun1">DATE(CalendarYear,4,1)-WEEKDAY(DATE(CalendarYear,4,1))</definedName>
    <definedName name="AugSun1">DATE(CalendarYear,8,1)-WEEKDAY(DATE(CalendarYear,8,1))</definedName>
    <definedName name="CalendarYear">'Shift Work Calendar'!$AC$1</definedName>
    <definedName name="DecSun1">DATE(CalendarYear,12,1)-WEEKDAY(DATE(CalendarYear,12,1))</definedName>
    <definedName name="FebSun1">DATE(CalendarYear,2,1)-WEEKDAY(DATE(CalendarYear,2,1))</definedName>
    <definedName name="JanSun1">DATE(CalendarYear,1,1)-WEEKDAY(DATE(CalendarYear,1,1))</definedName>
    <definedName name="JulSun1">DATE(CalendarYear,7,1)-WEEKDAY(DATE(CalendarYear,7,1))</definedName>
    <definedName name="JunSun1">DATE(CalendarYear,6,1)-WEEKDAY(DATE(CalendarYear,6,1))</definedName>
    <definedName name="MarSun1">DATE(CalendarYear,3,1)-WEEKDAY(DATE(CalendarYear,3,1))</definedName>
    <definedName name="MaySun1">DATE(CalendarYear,5,1)-WEEKDAY(DATE(CalendarYear,5,1))</definedName>
    <definedName name="NovSun1">DATE(CalendarYear,11,1)-WEEKDAY(DATE(CalendarYear,11,1))</definedName>
    <definedName name="OctSun1">DATE(CalendarYear,10,1)-WEEKDAY(DATE(CalendarYear,10,1))</definedName>
    <definedName name="Pattern_Start">'Shift Pattern'!$C$9</definedName>
    <definedName name="_xlnm.Print_Area" localSheetId="0">'Shift Work Calendar'!$AA$11:$AA$12</definedName>
    <definedName name="Range_Days">'Shift Work Calendar'!#REF!,'Shift Work Calendar'!#REF!,'Shift Work Calendar'!#REF!,'Shift Work Calendar'!#REF!,'Shift Work Calendar'!$J$8:$P$13,'Shift Work Calendar'!$R$8:$X$13,'Shift Work Calendar'!#REF!,'Shift Work Calendar'!#REF!,'Shift Work Calendar'!#REF!,'Shift Work Calendar'!#REF!,'Shift Work Calendar'!#REF!,'Shift Work Calendar'!#REF!</definedName>
    <definedName name="SepSun1">DATE(CalendarYear,9,1)-WEEKDAY(DATE(CalendarYear,9,1))</definedName>
    <definedName name="Shift_Pattern">'Shift Pattern'!$C$11</definedName>
    <definedName name="Shift1_Code">'Shift Pattern'!$C$4</definedName>
    <definedName name="Shift2_Code">'Shift Pattern'!$C$5</definedName>
    <definedName name="Shift3_Code">'Shift Pattern'!$C$6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0" l="1"/>
  <c r="X13" i="16" l="1"/>
  <c r="W13" i="16"/>
  <c r="V13" i="16"/>
  <c r="U13" i="16"/>
  <c r="T13" i="16"/>
  <c r="S13" i="16"/>
  <c r="P13" i="16"/>
  <c r="O13" i="16"/>
  <c r="N13" i="16"/>
  <c r="M13" i="16"/>
  <c r="L13" i="16"/>
  <c r="K13" i="16"/>
  <c r="J13" i="16"/>
  <c r="W12" i="16"/>
  <c r="V12" i="16"/>
  <c r="P12" i="16"/>
  <c r="O12" i="16"/>
  <c r="N12" i="16"/>
  <c r="X11" i="16"/>
  <c r="W11" i="16"/>
  <c r="R11" i="16"/>
  <c r="P11" i="16"/>
  <c r="O11" i="16"/>
  <c r="V10" i="16"/>
  <c r="S10" i="16"/>
  <c r="R10" i="16"/>
  <c r="N10" i="16"/>
  <c r="K10" i="16"/>
  <c r="X9" i="16"/>
  <c r="T9" i="16"/>
  <c r="P9" i="16"/>
  <c r="L9" i="16"/>
  <c r="W8" i="16"/>
  <c r="V8" i="16"/>
  <c r="U8" i="16"/>
  <c r="T8" i="16"/>
  <c r="S8" i="16"/>
  <c r="R8" i="16"/>
  <c r="O8" i="16"/>
  <c r="N8" i="16"/>
  <c r="L8" i="16"/>
  <c r="K8" i="16"/>
  <c r="J8" i="16"/>
</calcChain>
</file>

<file path=xl/sharedStrings.xml><?xml version="1.0" encoding="utf-8"?>
<sst xmlns="http://schemas.openxmlformats.org/spreadsheetml/2006/main" count="51" uniqueCount="36">
  <si>
    <t>Su</t>
  </si>
  <si>
    <t>Sa</t>
  </si>
  <si>
    <t xml:space="preserve"> </t>
  </si>
  <si>
    <t>Pattern Start Date</t>
  </si>
  <si>
    <t>D</t>
  </si>
  <si>
    <t>N</t>
  </si>
  <si>
    <t>Mo</t>
  </si>
  <si>
    <t>Tu</t>
  </si>
  <si>
    <t>We</t>
  </si>
  <si>
    <t>Th</t>
  </si>
  <si>
    <t>Fr</t>
  </si>
  <si>
    <t>April</t>
  </si>
  <si>
    <t>May</t>
  </si>
  <si>
    <t>June</t>
  </si>
  <si>
    <t>Shift Pattern</t>
  </si>
  <si>
    <t>Shift Schedule</t>
  </si>
  <si>
    <t>6:00 AM to 2:00 PM</t>
  </si>
  <si>
    <t>Time of Shift</t>
  </si>
  <si>
    <t>Day Off</t>
  </si>
  <si>
    <t>Day Shift</t>
  </si>
  <si>
    <t>Night Shift</t>
  </si>
  <si>
    <t>Code</t>
  </si>
  <si>
    <t>x</t>
  </si>
  <si>
    <t>10:00 PM to 6:00 AM</t>
  </si>
  <si>
    <t>Custom Shift</t>
  </si>
  <si>
    <t>C</t>
  </si>
  <si>
    <t>DDDDxxNNNNxxDDDxNNNxxxDDxNNx</t>
  </si>
  <si>
    <t>Set the shift pattern by using the letters in Code Column of the table above.</t>
  </si>
  <si>
    <t xml:space="preserve">  </t>
  </si>
  <si>
    <t>correcciones finales</t>
  </si>
  <si>
    <t>entrega</t>
  </si>
  <si>
    <t>elegir db y preprocesamiento clasificacion</t>
  </si>
  <si>
    <t>elegir y aplicar modelo de clasificacion</t>
  </si>
  <si>
    <t>preprocesamiento regresión</t>
  </si>
  <si>
    <t>elegir y aplicar modelo de regresión</t>
  </si>
  <si>
    <t>Final project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</si>
</sst>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&quot;KZT&quot;* #,##0_);_(&quot;KZT&quot;* \(#,##0\);_(&quot;KZT&quot;* &quot;-&quot;_);_(@_)"/>
    <numFmt numFmtId="165" formatCode="_(&quot;KZT&quot;* #,##0.00_);_(&quot;KZT&quot;* \(#,##0.00\);_(&quot;KZT&quot;* &quot;-&quot;??_);_(@_)"/>
    <numFmt numFmtId="166" formatCode="d"/>
    <numFmt numFmtId="167" formatCode="[$-409]mmmm\ d\,\ yyyy;@"/>
  </numFmts>
  <fonts count="49" x14ac:knownFonts="1">
    <font>
      <sz val="12"/>
      <color theme="1"/>
      <name val="Franklin Gothic Book"/>
      <family val="2"/>
      <scheme val="minor"/>
    </font>
    <font>
      <sz val="8"/>
      <name val="Franklin Gothic Book"/>
      <family val="2"/>
      <scheme val="minor"/>
    </font>
    <font>
      <sz val="11"/>
      <color theme="0" tint="-0.499984740745262"/>
      <name val="Calibri"/>
      <family val="2"/>
    </font>
    <font>
      <u/>
      <sz val="12"/>
      <color theme="10"/>
      <name val="Franklin Gothic Book"/>
      <family val="2"/>
      <scheme val="minor"/>
    </font>
    <font>
      <u/>
      <sz val="12"/>
      <color theme="1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2"/>
      <color rgb="FF006100"/>
      <name val="Franklin Gothic Book"/>
      <family val="2"/>
      <scheme val="minor"/>
    </font>
    <font>
      <sz val="12"/>
      <color rgb="FF9C0006"/>
      <name val="Franklin Gothic Book"/>
      <family val="2"/>
      <scheme val="minor"/>
    </font>
    <font>
      <sz val="12"/>
      <color rgb="FF9C5700"/>
      <name val="Franklin Gothic Book"/>
      <family val="2"/>
      <scheme val="minor"/>
    </font>
    <font>
      <sz val="12"/>
      <color rgb="FF3F3F76"/>
      <name val="Franklin Gothic Book"/>
      <family val="2"/>
      <scheme val="minor"/>
    </font>
    <font>
      <b/>
      <sz val="12"/>
      <color rgb="FF3F3F3F"/>
      <name val="Franklin Gothic Book"/>
      <family val="2"/>
      <scheme val="minor"/>
    </font>
    <font>
      <b/>
      <sz val="12"/>
      <color rgb="FFFA7D00"/>
      <name val="Franklin Gothic Book"/>
      <family val="2"/>
      <scheme val="minor"/>
    </font>
    <font>
      <sz val="12"/>
      <color rgb="FFFA7D00"/>
      <name val="Franklin Gothic Book"/>
      <family val="2"/>
      <scheme val="minor"/>
    </font>
    <font>
      <b/>
      <sz val="12"/>
      <color theme="0"/>
      <name val="Franklin Gothic Book"/>
      <family val="2"/>
      <scheme val="minor"/>
    </font>
    <font>
      <sz val="12"/>
      <color rgb="FFFF0000"/>
      <name val="Franklin Gothic Book"/>
      <family val="2"/>
      <scheme val="minor"/>
    </font>
    <font>
      <i/>
      <sz val="12"/>
      <color rgb="FF7F7F7F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2"/>
      <color theme="0"/>
      <name val="Franklin Gothic Book"/>
      <family val="2"/>
      <scheme val="minor"/>
    </font>
    <font>
      <b/>
      <sz val="22"/>
      <color theme="0" tint="-0.499984740745262"/>
      <name val="Franklin Gothic Book"/>
      <family val="2"/>
      <scheme val="minor"/>
    </font>
    <font>
      <b/>
      <sz val="9"/>
      <color theme="0"/>
      <name val="Franklin Gothic Book"/>
      <family val="2"/>
      <scheme val="minor"/>
    </font>
    <font>
      <b/>
      <sz val="9"/>
      <color theme="3" tint="-0.249977111117893"/>
      <name val="Franklin Gothic Book"/>
      <family val="2"/>
      <scheme val="minor"/>
    </font>
    <font>
      <sz val="11"/>
      <color theme="0" tint="-0.499984740745262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b/>
      <sz val="9"/>
      <color theme="1"/>
      <name val="Franklin Gothic Book"/>
      <family val="2"/>
      <scheme val="minor"/>
    </font>
    <font>
      <b/>
      <sz val="9"/>
      <color theme="1" tint="4.9989318521683403E-2"/>
      <name val="Franklin Gothic Book"/>
      <family val="2"/>
      <scheme val="minor"/>
    </font>
    <font>
      <b/>
      <sz val="22"/>
      <color theme="7" tint="-0.249977111117893"/>
      <name val="Franklin Gothic Medium"/>
      <family val="2"/>
      <scheme val="major"/>
    </font>
    <font>
      <sz val="10"/>
      <color theme="1"/>
      <name val="Franklin Gothic Medium"/>
      <family val="2"/>
      <scheme val="major"/>
    </font>
    <font>
      <sz val="10"/>
      <color theme="0"/>
      <name val="Franklin Gothic Medium"/>
      <family val="2"/>
      <scheme val="major"/>
    </font>
    <font>
      <sz val="12"/>
      <color theme="1" tint="0.14999847407452621"/>
      <name val="Franklin Gothic Book"/>
      <family val="2"/>
      <scheme val="minor"/>
    </font>
    <font>
      <b/>
      <sz val="12"/>
      <color theme="1" tint="0.14999847407452621"/>
      <name val="Franklin Gothic Book"/>
      <family val="2"/>
      <scheme val="minor"/>
    </font>
    <font>
      <sz val="28"/>
      <color theme="7" tint="-0.499984740745262"/>
      <name val="Franklin Gothic Medium"/>
      <family val="2"/>
      <scheme val="major"/>
    </font>
    <font>
      <sz val="16"/>
      <color theme="7" tint="-0.499984740745262"/>
      <name val="Franklin Gothic Medium"/>
      <family val="2"/>
      <scheme val="major"/>
    </font>
    <font>
      <sz val="22"/>
      <color theme="7" tint="-0.499984740745262"/>
      <name val="Franklin Gothic Medium"/>
      <family val="2"/>
      <scheme val="major"/>
    </font>
    <font>
      <sz val="40"/>
      <color theme="7" tint="-0.499984740745262"/>
      <name val="Franklin Gothic Medium"/>
      <family val="2"/>
      <scheme val="major"/>
    </font>
    <font>
      <sz val="42"/>
      <color theme="3" tint="-0.499984740745262"/>
      <name val="Franklin Gothic Medium"/>
      <family val="2"/>
      <scheme val="major"/>
    </font>
    <font>
      <sz val="11"/>
      <color theme="0"/>
      <name val="Franklin Gothic Medium"/>
      <family val="2"/>
      <scheme val="major"/>
    </font>
    <font>
      <b/>
      <sz val="22"/>
      <color theme="7" tint="-0.499984740745262"/>
      <name val="Franklin Gothic Medium"/>
      <family val="2"/>
      <scheme val="major"/>
    </font>
    <font>
      <b/>
      <sz val="16"/>
      <color theme="7" tint="-0.499984740745262"/>
      <name val="Franklin Gothic Medium"/>
      <family val="2"/>
      <scheme val="major"/>
    </font>
    <font>
      <sz val="11"/>
      <color theme="1" tint="0.14999847407452621"/>
      <name val="Franklin Gothic Medium"/>
      <family val="2"/>
      <scheme val="major"/>
    </font>
    <font>
      <sz val="11"/>
      <color theme="1" tint="0.14999847407452621"/>
      <name val="Franklin Gothic Book"/>
      <family val="2"/>
      <scheme val="minor"/>
    </font>
    <font>
      <sz val="11"/>
      <color theme="1" tint="0.499984740745262"/>
      <name val="Franklin Gothic Book"/>
      <family val="2"/>
      <scheme val="minor"/>
    </font>
    <font>
      <i/>
      <sz val="8"/>
      <color theme="1" tint="0.34998626667073579"/>
      <name val="Franklin Gothic Book"/>
      <family val="2"/>
      <scheme val="minor"/>
    </font>
    <font>
      <sz val="16"/>
      <color rgb="FF0E668B"/>
      <name val="Franklin Gothic Medium"/>
      <family val="2"/>
    </font>
    <font>
      <sz val="10"/>
      <color rgb="FFFFFFFF"/>
      <name val="Franklin Gothic Medium"/>
      <family val="2"/>
    </font>
    <font>
      <sz val="12"/>
      <color rgb="FF262626"/>
      <name val="Franklin Gothic Book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499984740745262"/>
        <bgColor indexed="65"/>
      </patternFill>
    </fill>
    <fill>
      <patternFill patternType="lightDown">
        <fgColor theme="3"/>
      </patternFill>
    </fill>
    <fill>
      <patternFill patternType="solid">
        <fgColor theme="8" tint="-0.24994659260841701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2F2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8743"/>
        <bgColor indexed="64"/>
      </patternFill>
    </fill>
    <fill>
      <patternFill patternType="solid">
        <fgColor rgb="FFFF874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AAB59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3" tint="-0.499984740745262"/>
      </left>
      <right style="thin">
        <color theme="0" tint="-0.249977111117893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249977111117893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3" tint="-0.499984740745262"/>
      </left>
      <right style="thin">
        <color theme="0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/>
      </left>
      <right style="thin">
        <color theme="0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0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rgb="FF2F2F2F"/>
      </left>
      <right style="thin">
        <color rgb="FFBFBFBF"/>
      </right>
      <top style="thin">
        <color rgb="FF2F2F2F"/>
      </top>
      <bottom style="thin">
        <color rgb="FF2F2F2F"/>
      </bottom>
      <diagonal/>
    </border>
    <border>
      <left/>
      <right style="thin">
        <color rgb="FFBFBFBF"/>
      </right>
      <top style="thin">
        <color rgb="FF2F2F2F"/>
      </top>
      <bottom style="thin">
        <color rgb="FF2F2F2F"/>
      </bottom>
      <diagonal/>
    </border>
    <border>
      <left/>
      <right style="thin">
        <color rgb="FF2F2F2F"/>
      </right>
      <top style="thin">
        <color rgb="FF2F2F2F"/>
      </top>
      <bottom style="thin">
        <color rgb="FF2F2F2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2F2F2F"/>
      </bottom>
      <diagonal/>
    </border>
    <border>
      <left/>
      <right/>
      <top/>
      <bottom style="thin">
        <color theme="3" tint="-0.499984740745262"/>
      </bottom>
      <diagonal/>
    </border>
  </borders>
  <cellStyleXfs count="56">
    <xf numFmtId="0" fontId="0" fillId="0" borderId="0"/>
    <xf numFmtId="0" fontId="23" fillId="33" borderId="1" applyNumberFormat="0">
      <alignment horizontal="center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7" fillId="34" borderId="1" applyNumberFormat="0">
      <alignment horizontal="center" vertical="center"/>
    </xf>
    <xf numFmtId="0" fontId="24" fillId="0" borderId="1" applyNumberFormat="0">
      <alignment horizontal="center" vertical="center"/>
    </xf>
    <xf numFmtId="0" fontId="28" fillId="36" borderId="1">
      <alignment horizontal="center" vertical="center"/>
    </xf>
    <xf numFmtId="0" fontId="23" fillId="35" borderId="1">
      <alignment horizontal="center" vertical="center"/>
    </xf>
    <xf numFmtId="0" fontId="28" fillId="29" borderId="1">
      <alignment horizontal="center" vertical="center"/>
    </xf>
    <xf numFmtId="0" fontId="26" fillId="0" borderId="0"/>
  </cellStyleXfs>
  <cellXfs count="98">
    <xf numFmtId="0" fontId="0" fillId="0" borderId="0" xfId="0"/>
    <xf numFmtId="0" fontId="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/>
    <xf numFmtId="0" fontId="32" fillId="0" borderId="0" xfId="0" applyFont="1"/>
    <xf numFmtId="0" fontId="32" fillId="0" borderId="0" xfId="0" applyFont="1" applyAlignment="1">
      <alignment horizontal="center" vertical="center"/>
    </xf>
    <xf numFmtId="166" fontId="32" fillId="0" borderId="11" xfId="0" applyNumberFormat="1" applyFont="1" applyBorder="1" applyAlignment="1">
      <alignment horizontal="center" vertical="center"/>
    </xf>
    <xf numFmtId="166" fontId="32" fillId="0" borderId="11" xfId="52" applyNumberFormat="1" applyFont="1" applyFill="1" applyBorder="1">
      <alignment horizontal="center" vertical="center"/>
    </xf>
    <xf numFmtId="166" fontId="32" fillId="0" borderId="11" xfId="51" applyNumberFormat="1" applyFont="1" applyBorder="1">
      <alignment horizontal="center" vertical="center"/>
    </xf>
    <xf numFmtId="166" fontId="32" fillId="0" borderId="1" xfId="53" applyNumberFormat="1" applyFont="1" applyFill="1">
      <alignment horizontal="center" vertical="center"/>
    </xf>
    <xf numFmtId="166" fontId="32" fillId="0" borderId="1" xfId="50" applyNumberFormat="1" applyFont="1" applyFill="1">
      <alignment horizontal="center" vertical="center"/>
    </xf>
    <xf numFmtId="166" fontId="32" fillId="0" borderId="1" xfId="0" applyNumberFormat="1" applyFont="1" applyBorder="1" applyAlignment="1">
      <alignment horizontal="center" vertical="center"/>
    </xf>
    <xf numFmtId="0" fontId="31" fillId="39" borderId="12" xfId="0" applyFont="1" applyFill="1" applyBorder="1" applyAlignment="1">
      <alignment horizontal="center" vertical="center"/>
    </xf>
    <xf numFmtId="0" fontId="31" fillId="39" borderId="13" xfId="0" applyFont="1" applyFill="1" applyBorder="1" applyAlignment="1">
      <alignment horizontal="center" vertical="center"/>
    </xf>
    <xf numFmtId="0" fontId="31" fillId="39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22" fillId="0" borderId="15" xfId="0" applyFont="1" applyBorder="1" applyAlignment="1">
      <alignment horizontal="left" vertical="center"/>
    </xf>
    <xf numFmtId="0" fontId="25" fillId="0" borderId="15" xfId="0" applyFont="1" applyBorder="1" applyAlignment="1">
      <alignment vertical="center"/>
    </xf>
    <xf numFmtId="0" fontId="37" fillId="0" borderId="15" xfId="0" applyFont="1" applyBorder="1"/>
    <xf numFmtId="0" fontId="33" fillId="0" borderId="0" xfId="0" applyFont="1"/>
    <xf numFmtId="0" fontId="39" fillId="39" borderId="18" xfId="0" applyFont="1" applyFill="1" applyBorder="1" applyAlignment="1">
      <alignment horizontal="center" vertical="center"/>
    </xf>
    <xf numFmtId="0" fontId="39" fillId="39" borderId="19" xfId="0" applyFont="1" applyFill="1" applyBorder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16" xfId="0" applyFont="1" applyBorder="1" applyAlignment="1">
      <alignment horizontal="center" vertical="center"/>
    </xf>
    <xf numFmtId="0" fontId="32" fillId="41" borderId="16" xfId="0" applyFont="1" applyFill="1" applyBorder="1" applyAlignment="1">
      <alignment horizontal="center" vertical="center"/>
    </xf>
    <xf numFmtId="0" fontId="41" fillId="0" borderId="0" xfId="0" applyFont="1" applyAlignment="1">
      <alignment vertical="top"/>
    </xf>
    <xf numFmtId="0" fontId="32" fillId="37" borderId="17" xfId="0" applyFont="1" applyFill="1" applyBorder="1" applyAlignment="1">
      <alignment horizontal="center" vertical="center"/>
    </xf>
    <xf numFmtId="0" fontId="32" fillId="40" borderId="16" xfId="0" applyFont="1" applyFill="1" applyBorder="1" applyAlignment="1">
      <alignment horizontal="center" vertical="center"/>
    </xf>
    <xf numFmtId="0" fontId="39" fillId="39" borderId="20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43" fillId="40" borderId="16" xfId="0" applyFont="1" applyFill="1" applyBorder="1" applyAlignment="1">
      <alignment horizontal="center" vertical="center"/>
    </xf>
    <xf numFmtId="0" fontId="43" fillId="0" borderId="0" xfId="0" applyFont="1" applyAlignment="1">
      <alignment horizontal="left" vertical="center" indent="1"/>
    </xf>
    <xf numFmtId="0" fontId="32" fillId="0" borderId="0" xfId="0" applyFont="1" applyAlignment="1">
      <alignment horizontal="right" vertical="center" indent="1"/>
    </xf>
    <xf numFmtId="0" fontId="34" fillId="0" borderId="0" xfId="0" applyFont="1"/>
    <xf numFmtId="0" fontId="44" fillId="0" borderId="0" xfId="0" applyFont="1" applyAlignment="1">
      <alignment vertical="center"/>
    </xf>
    <xf numFmtId="0" fontId="32" fillId="38" borderId="16" xfId="0" applyFont="1" applyFill="1" applyBorder="1" applyAlignment="1">
      <alignment horizontal="center" vertical="center"/>
    </xf>
    <xf numFmtId="166" fontId="32" fillId="42" borderId="1" xfId="51" applyNumberFormat="1" applyFont="1" applyFill="1">
      <alignment horizontal="center" vertical="center"/>
    </xf>
    <xf numFmtId="0" fontId="47" fillId="43" borderId="24" xfId="0" applyFont="1" applyFill="1" applyBorder="1" applyAlignment="1">
      <alignment horizontal="center" vertical="center"/>
    </xf>
    <xf numFmtId="0" fontId="47" fillId="43" borderId="25" xfId="0" applyFont="1" applyFill="1" applyBorder="1" applyAlignment="1">
      <alignment horizontal="center" vertical="center"/>
    </xf>
    <xf numFmtId="0" fontId="47" fillId="43" borderId="26" xfId="0" applyFont="1" applyFill="1" applyBorder="1" applyAlignment="1">
      <alignment horizontal="center" vertical="center"/>
    </xf>
    <xf numFmtId="166" fontId="48" fillId="44" borderId="27" xfId="0" applyNumberFormat="1" applyFont="1" applyFill="1" applyBorder="1" applyAlignment="1">
      <alignment horizontal="center" vertical="center"/>
    </xf>
    <xf numFmtId="166" fontId="48" fillId="0" borderId="28" xfId="0" applyNumberFormat="1" applyFont="1" applyBorder="1" applyAlignment="1">
      <alignment horizontal="center" vertical="center"/>
    </xf>
    <xf numFmtId="166" fontId="48" fillId="44" borderId="29" xfId="0" applyNumberFormat="1" applyFont="1" applyFill="1" applyBorder="1" applyAlignment="1">
      <alignment horizontal="center" vertical="center"/>
    </xf>
    <xf numFmtId="166" fontId="48" fillId="45" borderId="27" xfId="0" applyNumberFormat="1" applyFont="1" applyFill="1" applyBorder="1" applyAlignment="1">
      <alignment horizontal="center" vertical="center"/>
    </xf>
    <xf numFmtId="166" fontId="48" fillId="45" borderId="29" xfId="0" applyNumberFormat="1" applyFont="1" applyFill="1" applyBorder="1" applyAlignment="1">
      <alignment horizontal="center" vertical="center"/>
    </xf>
    <xf numFmtId="166" fontId="48" fillId="42" borderId="28" xfId="0" applyNumberFormat="1" applyFont="1" applyFill="1" applyBorder="1" applyAlignment="1">
      <alignment horizontal="center" vertical="center"/>
    </xf>
    <xf numFmtId="166" fontId="48" fillId="42" borderId="27" xfId="0" applyNumberFormat="1" applyFont="1" applyFill="1" applyBorder="1" applyAlignment="1">
      <alignment horizontal="center" vertical="center"/>
    </xf>
    <xf numFmtId="0" fontId="43" fillId="42" borderId="16" xfId="0" applyFont="1" applyFill="1" applyBorder="1" applyAlignment="1">
      <alignment horizontal="center" vertical="center"/>
    </xf>
    <xf numFmtId="0" fontId="43" fillId="46" borderId="16" xfId="0" applyFont="1" applyFill="1" applyBorder="1" applyAlignment="1">
      <alignment horizontal="center" vertical="center"/>
    </xf>
    <xf numFmtId="166" fontId="48" fillId="47" borderId="29" xfId="0" applyNumberFormat="1" applyFont="1" applyFill="1" applyBorder="1" applyAlignment="1">
      <alignment horizontal="center" vertical="center"/>
    </xf>
    <xf numFmtId="166" fontId="48" fillId="46" borderId="28" xfId="0" applyNumberFormat="1" applyFont="1" applyFill="1" applyBorder="1" applyAlignment="1">
      <alignment horizontal="center" vertical="center"/>
    </xf>
    <xf numFmtId="0" fontId="43" fillId="48" borderId="16" xfId="0" applyFont="1" applyFill="1" applyBorder="1" applyAlignment="1">
      <alignment horizontal="center" vertical="center"/>
    </xf>
    <xf numFmtId="166" fontId="48" fillId="49" borderId="29" xfId="0" applyNumberFormat="1" applyFont="1" applyFill="1" applyBorder="1" applyAlignment="1">
      <alignment horizontal="center" vertical="center"/>
    </xf>
    <xf numFmtId="166" fontId="32" fillId="48" borderId="11" xfId="52" applyNumberFormat="1" applyFont="1" applyFill="1" applyBorder="1">
      <alignment horizontal="center" vertical="center"/>
    </xf>
    <xf numFmtId="166" fontId="32" fillId="48" borderId="11" xfId="51" applyNumberFormat="1" applyFont="1" applyFill="1" applyBorder="1">
      <alignment horizontal="center" vertical="center"/>
    </xf>
    <xf numFmtId="166" fontId="32" fillId="48" borderId="1" xfId="53" applyNumberFormat="1" applyFont="1" applyFill="1">
      <alignment horizontal="center" vertical="center"/>
    </xf>
    <xf numFmtId="0" fontId="25" fillId="42" borderId="0" xfId="0" applyFont="1" applyFill="1" applyAlignment="1">
      <alignment vertical="center"/>
    </xf>
    <xf numFmtId="166" fontId="32" fillId="50" borderId="1" xfId="51" applyNumberFormat="1" applyFont="1" applyFill="1">
      <alignment horizontal="center" vertical="center"/>
    </xf>
    <xf numFmtId="166" fontId="32" fillId="50" borderId="1" xfId="53" applyNumberFormat="1" applyFont="1" applyFill="1">
      <alignment horizontal="center" vertical="center"/>
    </xf>
    <xf numFmtId="166" fontId="32" fillId="50" borderId="1" xfId="52" applyNumberFormat="1" applyFont="1" applyFill="1">
      <alignment horizontal="center" vertical="center"/>
    </xf>
    <xf numFmtId="0" fontId="43" fillId="50" borderId="16" xfId="0" applyFont="1" applyFill="1" applyBorder="1" applyAlignment="1">
      <alignment horizontal="center" vertical="center"/>
    </xf>
    <xf numFmtId="0" fontId="43" fillId="51" borderId="16" xfId="0" applyFont="1" applyFill="1" applyBorder="1" applyAlignment="1">
      <alignment horizontal="center" vertical="center"/>
    </xf>
    <xf numFmtId="0" fontId="43" fillId="52" borderId="16" xfId="0" applyFont="1" applyFill="1" applyBorder="1" applyAlignment="1">
      <alignment horizontal="center" vertical="center"/>
    </xf>
    <xf numFmtId="0" fontId="38" fillId="0" borderId="15" xfId="0" applyFont="1" applyBorder="1" applyAlignment="1">
      <alignment horizontal="right" wrapText="1"/>
    </xf>
    <xf numFmtId="49" fontId="35" fillId="0" borderId="31" xfId="0" applyNumberFormat="1" applyFont="1" applyBorder="1" applyAlignment="1">
      <alignment horizontal="center" vertical="top"/>
    </xf>
    <xf numFmtId="49" fontId="35" fillId="0" borderId="0" xfId="0" applyNumberFormat="1" applyFont="1" applyAlignment="1">
      <alignment horizontal="center" vertical="top"/>
    </xf>
    <xf numFmtId="49" fontId="46" fillId="0" borderId="30" xfId="0" applyNumberFormat="1" applyFont="1" applyBorder="1" applyAlignment="1">
      <alignment horizontal="center" vertical="top"/>
    </xf>
    <xf numFmtId="0" fontId="32" fillId="0" borderId="21" xfId="0" applyFont="1" applyBorder="1" applyAlignment="1">
      <alignment horizontal="left" vertical="center" indent="1"/>
    </xf>
    <xf numFmtId="0" fontId="32" fillId="0" borderId="22" xfId="0" applyFont="1" applyBorder="1" applyAlignment="1">
      <alignment horizontal="left" vertical="center" indent="1"/>
    </xf>
    <xf numFmtId="167" fontId="32" fillId="0" borderId="21" xfId="0" applyNumberFormat="1" applyFont="1" applyBorder="1" applyAlignment="1">
      <alignment horizontal="left" vertical="center" indent="1"/>
    </xf>
    <xf numFmtId="167" fontId="32" fillId="0" borderId="22" xfId="0" applyNumberFormat="1" applyFont="1" applyBorder="1" applyAlignment="1">
      <alignment horizontal="left" vertical="center" indent="1"/>
    </xf>
    <xf numFmtId="0" fontId="45" fillId="0" borderId="23" xfId="0" applyFont="1" applyBorder="1" applyAlignment="1">
      <alignment horizontal="left" vertical="top" wrapText="1"/>
    </xf>
    <xf numFmtId="166" fontId="32" fillId="48" borderId="1" xfId="51" applyNumberFormat="1" applyFont="1" applyFill="1">
      <alignment horizontal="center" vertical="center"/>
    </xf>
    <xf numFmtId="166" fontId="32" fillId="48" borderId="1" xfId="52" applyNumberFormat="1" applyFont="1" applyFill="1">
      <alignment horizontal="center" vertical="center"/>
    </xf>
    <xf numFmtId="166" fontId="32" fillId="50" borderId="1" xfId="54" applyNumberFormat="1" applyFont="1" applyFill="1">
      <alignment horizontal="center" vertical="center"/>
    </xf>
    <xf numFmtId="166" fontId="32" fillId="53" borderId="1" xfId="52" applyNumberFormat="1" applyFont="1" applyFill="1">
      <alignment horizontal="center" vertical="center"/>
    </xf>
    <xf numFmtId="166" fontId="32" fillId="53" borderId="1" xfId="51" applyNumberFormat="1" applyFont="1" applyFill="1">
      <alignment horizontal="center" vertical="center"/>
    </xf>
    <xf numFmtId="166" fontId="32" fillId="53" borderId="1" xfId="1" applyNumberFormat="1" applyFont="1" applyFill="1">
      <alignment horizontal="center" vertical="center"/>
    </xf>
    <xf numFmtId="166" fontId="32" fillId="53" borderId="1" xfId="53" applyNumberFormat="1" applyFont="1" applyFill="1">
      <alignment horizontal="center" vertical="center"/>
    </xf>
    <xf numFmtId="166" fontId="32" fillId="53" borderId="1" xfId="50" applyNumberFormat="1" applyFont="1" applyFill="1">
      <alignment horizontal="center" vertical="center"/>
    </xf>
    <xf numFmtId="166" fontId="32" fillId="53" borderId="1" xfId="0" applyNumberFormat="1" applyFont="1" applyFill="1" applyBorder="1" applyAlignment="1">
      <alignment horizontal="center" vertical="center"/>
    </xf>
    <xf numFmtId="166" fontId="32" fillId="53" borderId="11" xfId="51" applyNumberFormat="1" applyFont="1" applyFill="1" applyBorder="1">
      <alignment horizontal="center" vertical="center"/>
    </xf>
    <xf numFmtId="0" fontId="43" fillId="53" borderId="16" xfId="0" applyFont="1" applyFill="1" applyBorder="1" applyAlignment="1">
      <alignment horizontal="center" vertical="center"/>
    </xf>
    <xf numFmtId="166" fontId="32" fillId="54" borderId="1" xfId="53" applyNumberFormat="1" applyFont="1" applyFill="1">
      <alignment horizontal="center" vertical="center"/>
    </xf>
    <xf numFmtId="166" fontId="32" fillId="54" borderId="1" xfId="51" applyNumberFormat="1" applyFont="1" applyFill="1">
      <alignment horizontal="center" vertical="center"/>
    </xf>
    <xf numFmtId="0" fontId="43" fillId="54" borderId="16" xfId="0" applyFont="1" applyFill="1" applyBorder="1" applyAlignment="1">
      <alignment horizontal="center" vertical="center"/>
    </xf>
    <xf numFmtId="166" fontId="32" fillId="42" borderId="1" xfId="52" applyNumberFormat="1" applyFont="1" applyFill="1">
      <alignment horizontal="center" vertical="center"/>
    </xf>
    <xf numFmtId="166" fontId="32" fillId="42" borderId="1" xfId="53" applyNumberFormat="1" applyFont="1" applyFill="1">
      <alignment horizontal="center" vertical="center"/>
    </xf>
    <xf numFmtId="166" fontId="32" fillId="42" borderId="1" xfId="54" applyNumberFormat="1" applyFont="1" applyFill="1">
      <alignment horizontal="center" vertical="center"/>
    </xf>
    <xf numFmtId="166" fontId="32" fillId="42" borderId="1" xfId="1" applyNumberFormat="1" applyFont="1" applyFill="1">
      <alignment horizontal="center" vertical="center"/>
    </xf>
    <xf numFmtId="166" fontId="32" fillId="52" borderId="1" xfId="52" applyNumberFormat="1" applyFont="1" applyFill="1">
      <alignment horizontal="center" vertical="center"/>
    </xf>
  </cellXfs>
  <cellStyles count="56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urrency" xfId="6" builtinId="4" hidden="1"/>
    <cellStyle name="Currency [0]" xfId="7" builtinId="7" hidden="1"/>
    <cellStyle name="Day Off" xfId="51" xr:uid="{00000000-0005-0000-0000-00001F000000}"/>
    <cellStyle name="Day Shift" xfId="52" xr:uid="{00000000-0005-0000-0000-000020000000}"/>
    <cellStyle name="Day/Night Shift" xfId="54" xr:uid="{00000000-0005-0000-0000-000021000000}"/>
    <cellStyle name="Explanatory Text" xfId="24" builtinId="53" hidden="1"/>
    <cellStyle name="Followed Hyperlink" xfId="3" builtinId="9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Holidays" xfId="1" xr:uid="{00000000-0005-0000-0000-000029000000}"/>
    <cellStyle name="Hyperlink" xfId="2" builtinId="8" hidden="1"/>
    <cellStyle name="Input" xfId="17" builtinId="20" hidden="1"/>
    <cellStyle name="Linked Cell" xfId="20" builtinId="24" hidden="1"/>
    <cellStyle name="Neutral" xfId="16" builtinId="28" hidden="1"/>
    <cellStyle name="Night Shift" xfId="53" xr:uid="{00000000-0005-0000-0000-00002E000000}"/>
    <cellStyle name="Non Working" xfId="50" xr:uid="{00000000-0005-0000-0000-00002F000000}"/>
    <cellStyle name="Normal" xfId="0" builtinId="0"/>
    <cellStyle name="Normal 2" xfId="55" xr:uid="{00000000-0005-0000-0000-000031000000}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</cellStyles>
  <dxfs count="11"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Medium7"/>
  <colors>
    <mruColors>
      <color rgb="FFFF8743"/>
      <color rgb="FFFFB41F"/>
      <color rgb="FF5AAB59"/>
      <color rgb="FF00FA00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16" fmlaLink="CalendarYear" max="2999" min="1900" page="10" val="202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406400</xdr:colOff>
          <xdr:row>0</xdr:row>
          <xdr:rowOff>342900</xdr:rowOff>
        </xdr:from>
        <xdr:to>
          <xdr:col>28</xdr:col>
          <xdr:colOff>139700</xdr:colOff>
          <xdr:row>0</xdr:row>
          <xdr:rowOff>647700</xdr:rowOff>
        </xdr:to>
        <xdr:sp macro="" textlink="">
          <xdr:nvSpPr>
            <xdr:cNvPr id="1025" name="Spinner" descr="Use the spinner button to change calendar year or change the year in cell AE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 ShiftCalendar">
  <a:themeElements>
    <a:clrScheme name="Letterhead-1">
      <a:dk1>
        <a:srgbClr val="000000"/>
      </a:dk1>
      <a:lt1>
        <a:srgbClr val="FFFFFF"/>
      </a:lt1>
      <a:dk2>
        <a:srgbClr val="5E5E5E"/>
      </a:dk2>
      <a:lt2>
        <a:srgbClr val="D6D5D5"/>
      </a:lt2>
      <a:accent1>
        <a:srgbClr val="DF2D25"/>
      </a:accent1>
      <a:accent2>
        <a:srgbClr val="F9D423"/>
      </a:accent2>
      <a:accent3>
        <a:srgbClr val="62C99E"/>
      </a:accent3>
      <a:accent4>
        <a:srgbClr val="45B9EC"/>
      </a:accent4>
      <a:accent5>
        <a:srgbClr val="9B4BA6"/>
      </a:accent5>
      <a:accent6>
        <a:srgbClr val="EF2F94"/>
      </a:accent6>
      <a:hlink>
        <a:srgbClr val="0000FF"/>
      </a:hlink>
      <a:folHlink>
        <a:srgbClr val="FF00FF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 ShiftCalendar" id="{C0C15053-41A7-A842-8BD5-207B5038EBEC}" vid="{EDF4B661-04CF-B74B-852D-F3AE147C5ED3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XFB31"/>
  <sheetViews>
    <sheetView showGridLines="0" tabSelected="1" zoomScaleNormal="100" workbookViewId="0">
      <selection activeCell="O20" sqref="O20"/>
    </sheetView>
  </sheetViews>
  <sheetFormatPr baseColWidth="10" defaultColWidth="0" defaultRowHeight="26" customHeight="1" x14ac:dyDescent="0.2"/>
  <cols>
    <col min="1" max="1" width="1.7109375" style="22" customWidth="1"/>
    <col min="2" max="8" width="4.7109375" style="22" customWidth="1"/>
    <col min="9" max="9" width="4.28515625" style="22" customWidth="1"/>
    <col min="10" max="16" width="4.7109375" style="22" customWidth="1"/>
    <col min="17" max="17" width="4.28515625" style="22" customWidth="1"/>
    <col min="18" max="24" width="4.7109375" style="22" customWidth="1"/>
    <col min="25" max="25" width="4.28515625" style="22" customWidth="1"/>
    <col min="26" max="32" width="4.7109375" style="22" customWidth="1"/>
    <col min="33" max="33" width="1.7109375" style="22" customWidth="1"/>
    <col min="34" max="16382" width="2.85546875" style="22" hidden="1"/>
    <col min="16383" max="16383" width="17.85546875" style="22" customWidth="1"/>
    <col min="16384" max="16384" width="21.5703125" style="22" customWidth="1"/>
  </cols>
  <sheetData>
    <row r="1" spans="2:33" s="1" customFormat="1" ht="65.25" customHeight="1" x14ac:dyDescent="0.5">
      <c r="B1" s="21" t="s">
        <v>35</v>
      </c>
      <c r="C1" s="18"/>
      <c r="D1" s="18"/>
      <c r="E1" s="18"/>
      <c r="F1" s="18"/>
      <c r="G1" s="18"/>
      <c r="H1" s="18"/>
      <c r="I1" s="18"/>
      <c r="J1" s="18"/>
      <c r="K1" s="18"/>
      <c r="L1" s="1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70">
        <v>2024</v>
      </c>
      <c r="AD1" s="70"/>
      <c r="AE1" s="70"/>
      <c r="AF1" s="70"/>
      <c r="AG1" s="41"/>
    </row>
    <row r="2" spans="2:33" s="1" customFormat="1" ht="14" customHeight="1" x14ac:dyDescent="0.2">
      <c r="B2" s="5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s="4" customFormat="1" ht="24" customHeight="1" x14ac:dyDescent="0.2">
      <c r="B3" s="55"/>
      <c r="C3" s="38" t="s">
        <v>31</v>
      </c>
      <c r="J3" s="67"/>
      <c r="K3" s="38" t="s">
        <v>33</v>
      </c>
      <c r="N3" s="36"/>
      <c r="P3" s="37"/>
      <c r="S3" s="92"/>
      <c r="T3" s="38" t="s">
        <v>29</v>
      </c>
      <c r="W3" s="36"/>
      <c r="Y3" s="37"/>
      <c r="Z3" s="68"/>
      <c r="AA3" s="38"/>
      <c r="AD3" s="36"/>
    </row>
    <row r="4" spans="2:33" s="1" customFormat="1" ht="26" customHeight="1" x14ac:dyDescent="0.2">
      <c r="B4" s="58"/>
      <c r="C4" s="38" t="s">
        <v>32</v>
      </c>
      <c r="D4" s="4"/>
      <c r="E4" s="4"/>
      <c r="F4" s="36"/>
      <c r="G4" s="63"/>
      <c r="H4" s="54"/>
      <c r="I4" s="4" t="s">
        <v>28</v>
      </c>
      <c r="J4" s="89"/>
      <c r="K4" s="38" t="s">
        <v>34</v>
      </c>
      <c r="L4" s="4"/>
      <c r="M4" s="4"/>
      <c r="N4" s="36"/>
      <c r="O4" s="4"/>
      <c r="P4" s="37"/>
      <c r="Q4" s="4"/>
      <c r="R4" s="4"/>
      <c r="S4" s="69"/>
      <c r="T4" s="38" t="s">
        <v>30</v>
      </c>
      <c r="U4" s="4"/>
      <c r="V4" s="4"/>
      <c r="W4" s="36"/>
      <c r="X4" s="4"/>
      <c r="Y4" s="4"/>
      <c r="Z4" s="69"/>
      <c r="AA4" s="38"/>
      <c r="AB4" s="4"/>
      <c r="AC4" s="4"/>
      <c r="AD4" s="4"/>
      <c r="AE4" s="4"/>
      <c r="AF4" s="4"/>
      <c r="AG4" s="4"/>
    </row>
    <row r="5" spans="2:33" s="32" customFormat="1" ht="25.5" customHeight="1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Z5" s="7"/>
      <c r="AA5" s="7"/>
      <c r="AB5" s="7"/>
      <c r="AC5" s="7"/>
      <c r="AD5" s="7"/>
      <c r="AE5" s="7"/>
      <c r="AF5" s="7"/>
    </row>
    <row r="6" spans="2:33" s="6" customFormat="1" ht="26" customHeight="1" x14ac:dyDescent="0.15">
      <c r="B6" s="73" t="s">
        <v>11</v>
      </c>
      <c r="C6" s="73"/>
      <c r="D6" s="73"/>
      <c r="E6" s="73"/>
      <c r="F6" s="73"/>
      <c r="G6" s="73"/>
      <c r="H6" s="73"/>
      <c r="J6" s="71" t="s">
        <v>12</v>
      </c>
      <c r="K6" s="71"/>
      <c r="L6" s="71"/>
      <c r="M6" s="71"/>
      <c r="N6" s="71"/>
      <c r="O6" s="71"/>
      <c r="P6" s="71"/>
      <c r="Q6" s="32"/>
      <c r="R6" s="72" t="s">
        <v>13</v>
      </c>
      <c r="S6" s="72"/>
      <c r="T6" s="72"/>
      <c r="U6" s="72"/>
      <c r="V6" s="72"/>
      <c r="W6" s="72"/>
      <c r="X6" s="72"/>
      <c r="Y6" s="32"/>
    </row>
    <row r="7" spans="2:33" s="8" customFormat="1" ht="26" customHeight="1" x14ac:dyDescent="0.15">
      <c r="B7" s="44" t="s">
        <v>0</v>
      </c>
      <c r="C7" s="45" t="s">
        <v>6</v>
      </c>
      <c r="D7" s="45" t="s">
        <v>7</v>
      </c>
      <c r="E7" s="45" t="s">
        <v>8</v>
      </c>
      <c r="F7" s="45" t="s">
        <v>9</v>
      </c>
      <c r="G7" s="45" t="s">
        <v>10</v>
      </c>
      <c r="H7" s="46" t="s">
        <v>1</v>
      </c>
      <c r="J7" s="15" t="s">
        <v>0</v>
      </c>
      <c r="K7" s="16" t="s">
        <v>6</v>
      </c>
      <c r="L7" s="16" t="s">
        <v>7</v>
      </c>
      <c r="M7" s="16" t="s">
        <v>8</v>
      </c>
      <c r="N7" s="16" t="s">
        <v>9</v>
      </c>
      <c r="O7" s="16" t="s">
        <v>10</v>
      </c>
      <c r="P7" s="17" t="s">
        <v>1</v>
      </c>
      <c r="Q7" s="6"/>
      <c r="R7" s="15" t="s">
        <v>0</v>
      </c>
      <c r="S7" s="16" t="s">
        <v>6</v>
      </c>
      <c r="T7" s="16" t="s">
        <v>7</v>
      </c>
      <c r="U7" s="16" t="s">
        <v>8</v>
      </c>
      <c r="V7" s="16" t="s">
        <v>9</v>
      </c>
      <c r="W7" s="16" t="s">
        <v>10</v>
      </c>
      <c r="X7" s="17" t="s">
        <v>1</v>
      </c>
      <c r="Y7" s="6"/>
    </row>
    <row r="8" spans="2:33" s="8" customFormat="1" ht="26" customHeight="1" x14ac:dyDescent="0.2">
      <c r="B8" s="47"/>
      <c r="C8" s="50">
        <v>1</v>
      </c>
      <c r="D8" s="50">
        <v>2</v>
      </c>
      <c r="E8" s="50">
        <v>3</v>
      </c>
      <c r="F8" s="48">
        <v>4</v>
      </c>
      <c r="G8" s="48">
        <v>5</v>
      </c>
      <c r="H8" s="50">
        <v>6</v>
      </c>
      <c r="J8" s="9" t="str">
        <f>IF(DAY(MaySun1)=1,"",IF(AND(YEAR(MaySun1+1)=CalendarYear,MONTH(MaySun1+1)=5),MaySun1+1,""))</f>
        <v/>
      </c>
      <c r="K8" s="9" t="str">
        <f>IF(DAY(MaySun1)=1,"",IF(AND(YEAR(MaySun1+2)=CalendarYear,MONTH(MaySun1+2)=5),MaySun1+2,""))</f>
        <v/>
      </c>
      <c r="L8" s="10" t="str">
        <f>IF(DAY(MaySun1)=1,"",IF(AND(YEAR(MaySun1+3)=CalendarYear,MONTH(MaySun1+3)=5),MaySun1+3,""))</f>
        <v/>
      </c>
      <c r="M8" s="60">
        <v>1</v>
      </c>
      <c r="N8" s="60">
        <f>IF(DAY(MaySun1)=1,"",IF(AND(YEAR(MaySun1+5)=CalendarYear,MONTH(MaySun1+5)=5),MaySun1+5,""))</f>
        <v>45414</v>
      </c>
      <c r="O8" s="61">
        <f>IF(DAY(MaySun1)=1,"",IF(AND(YEAR(MaySun1+6)=CalendarYear,MONTH(MaySun1+6)=5),MaySun1+6,""))</f>
        <v>45415</v>
      </c>
      <c r="P8" s="61">
        <v>4</v>
      </c>
      <c r="R8" s="9" t="str">
        <f>IF(DAY(JunSun1)=1,"",IF(AND(YEAR(JunSun1+1)=CalendarYear,MONTH(JunSun1+1)=6),JunSun1+1,""))</f>
        <v/>
      </c>
      <c r="S8" s="9" t="str">
        <f>IF(DAY(JunSun1)=1,"",IF(AND(YEAR(JunSun1+2)=CalendarYear,MONTH(JunSun1+2)=6),JunSun1+2,""))</f>
        <v/>
      </c>
      <c r="T8" s="10" t="str">
        <f>IF(DAY(JunSun1)=1,"",IF(AND(YEAR(JunSun1+3)=CalendarYear,MONTH(JunSun1+3)=6),JunSun1+3,""))</f>
        <v/>
      </c>
      <c r="U8" s="10" t="str">
        <f>IF(DAY(JunSun1)=1,"",IF(AND(YEAR(JunSun1+4)=CalendarYear,MONTH(JunSun1+4)=6),JunSun1+4,""))</f>
        <v/>
      </c>
      <c r="V8" s="10" t="str">
        <f>IF(DAY(JunSun1)=1,"",IF(AND(YEAR(JunSun1+5)=CalendarYear,MONTH(JunSun1+5)=6),JunSun1+5,""))</f>
        <v/>
      </c>
      <c r="W8" s="11" t="str">
        <f>IF(DAY(JunSun1)=1,"",IF(AND(YEAR(JunSun1+6)=CalendarYear,MONTH(JunSun1+6)=6),JunSun1+6,""))</f>
        <v/>
      </c>
      <c r="X8" s="88">
        <v>1</v>
      </c>
    </row>
    <row r="9" spans="2:33" s="8" customFormat="1" ht="26" customHeight="1" x14ac:dyDescent="0.2">
      <c r="B9" s="51">
        <v>7</v>
      </c>
      <c r="C9" s="51">
        <v>8</v>
      </c>
      <c r="D9" s="52">
        <v>9</v>
      </c>
      <c r="E9" s="51">
        <v>10</v>
      </c>
      <c r="F9" s="51">
        <v>11</v>
      </c>
      <c r="G9" s="51">
        <v>12</v>
      </c>
      <c r="H9" s="48">
        <v>13</v>
      </c>
      <c r="J9" s="62">
        <v>5</v>
      </c>
      <c r="K9" s="62">
        <v>6</v>
      </c>
      <c r="L9" s="62">
        <f>IF(DAY(MaySun1)=1,IF(AND(YEAR(MaySun1+3)=CalendarYear,MONTH(MaySun1+3)=5),MaySun1+3,""),IF(AND(YEAR(MaySun1+10)=CalendarYear,MONTH(MaySun1+10)=5),MaySun1+10,""))</f>
        <v>45419</v>
      </c>
      <c r="M9" s="79">
        <v>8</v>
      </c>
      <c r="N9" s="79">
        <v>9</v>
      </c>
      <c r="O9" s="80">
        <v>10</v>
      </c>
      <c r="P9" s="80">
        <f>IF(DAY(MaySun1)=1,IF(AND(YEAR(MaySun1+7)=CalendarYear,MONTH(MaySun1+7)=5),MaySun1+7,""),IF(AND(YEAR(MaySun1+14)=CalendarYear,MONTH(MaySun1+14)=5),MaySun1+14,""))</f>
        <v>45423</v>
      </c>
      <c r="R9" s="85">
        <v>2</v>
      </c>
      <c r="S9" s="90">
        <v>3</v>
      </c>
      <c r="T9" s="90">
        <f>IF(DAY(JunSun1)=1,IF(AND(YEAR(JunSun1+3)=CalendarYear,MONTH(JunSun1+3)=6),JunSun1+3,""),IF(AND(YEAR(JunSun1+10)=CalendarYear,MONTH(JunSun1+10)=6),JunSun1+10,""))</f>
        <v>45447</v>
      </c>
      <c r="U9" s="91">
        <v>5</v>
      </c>
      <c r="V9" s="91">
        <v>6</v>
      </c>
      <c r="W9" s="97">
        <v>7</v>
      </c>
      <c r="X9" s="93">
        <f>IF(DAY(JunSun1)=1,IF(AND(YEAR(JunSun1+7)=CalendarYear,MONTH(JunSun1+7)=6),JunSun1+7,""),IF(AND(YEAR(JunSun1+14)=CalendarYear,MONTH(JunSun1+14)=6),JunSun1+14,""))</f>
        <v>45451</v>
      </c>
    </row>
    <row r="10" spans="2:33" s="8" customFormat="1" ht="26" customHeight="1" x14ac:dyDescent="0.2">
      <c r="B10" s="53">
        <v>14</v>
      </c>
      <c r="C10" s="52">
        <v>15</v>
      </c>
      <c r="D10" s="51">
        <v>16</v>
      </c>
      <c r="E10" s="51">
        <v>17</v>
      </c>
      <c r="F10" s="52">
        <v>18</v>
      </c>
      <c r="G10" s="51">
        <v>19</v>
      </c>
      <c r="H10" s="51">
        <v>20</v>
      </c>
      <c r="J10" s="79">
        <v>12</v>
      </c>
      <c r="K10" s="64">
        <f>IF(DAY(MaySun1)=1,IF(AND(YEAR(MaySun1+9)=CalendarYear,MONTH(MaySun1+9)=5),MaySun1+9,""),IF(AND(YEAR(MaySun1+16)=CalendarYear,MONTH(MaySun1+16)=5),MaySun1+16,""))</f>
        <v>45425</v>
      </c>
      <c r="L10" s="65">
        <v>14</v>
      </c>
      <c r="M10" s="65">
        <v>15</v>
      </c>
      <c r="N10" s="81">
        <f>IF(DAY(MaySun1)=1,IF(AND(YEAR(MaySun1+12)=CalendarYear,MONTH(MaySun1+12)=5),MaySun1+12,""),IF(AND(YEAR(MaySun1+19)=CalendarYear,MONTH(MaySun1+19)=5),MaySun1+19,""))</f>
        <v>45428</v>
      </c>
      <c r="O10" s="81">
        <v>17</v>
      </c>
      <c r="P10" s="64">
        <v>18</v>
      </c>
      <c r="R10" s="43">
        <f>IF(DAY(JunSun1)=1,IF(AND(YEAR(JunSun1+8)=CalendarYear,MONTH(JunSun1+8)=6),JunSun1+8,""),IF(AND(YEAR(JunSun1+15)=CalendarYear,MONTH(JunSun1+15)=6),JunSun1+15,""))</f>
        <v>45452</v>
      </c>
      <c r="S10" s="43">
        <f>IF(DAY(JunSun1)=1,IF(AND(YEAR(JunSun1+9)=CalendarYear,MONTH(JunSun1+9)=6),JunSun1+9,""),IF(AND(YEAR(JunSun1+16)=CalendarYear,MONTH(JunSun1+16)=6),JunSun1+16,""))</f>
        <v>45453</v>
      </c>
      <c r="T10" s="94">
        <v>11</v>
      </c>
      <c r="U10" s="94">
        <v>12</v>
      </c>
      <c r="V10" s="95">
        <f>IF(DAY(JunSun1)=1,IF(AND(YEAR(JunSun1+12)=CalendarYear,MONTH(JunSun1+12)=6),JunSun1+12,""),IF(AND(YEAR(JunSun1+19)=CalendarYear,MONTH(JunSun1+19)=6),JunSun1+19,""))</f>
        <v>45456</v>
      </c>
      <c r="W10" s="95">
        <v>14</v>
      </c>
      <c r="X10" s="43">
        <v>15</v>
      </c>
    </row>
    <row r="11" spans="2:33" s="8" customFormat="1" ht="26" customHeight="1" x14ac:dyDescent="0.2">
      <c r="B11" s="53">
        <v>21</v>
      </c>
      <c r="C11" s="56">
        <v>22</v>
      </c>
      <c r="D11" s="56">
        <v>23</v>
      </c>
      <c r="E11" s="56">
        <v>24</v>
      </c>
      <c r="F11" s="56">
        <v>25</v>
      </c>
      <c r="G11" s="57">
        <v>26</v>
      </c>
      <c r="H11" s="57">
        <v>27</v>
      </c>
      <c r="J11" s="66">
        <v>19</v>
      </c>
      <c r="K11" s="82">
        <v>20</v>
      </c>
      <c r="L11" s="82">
        <v>21</v>
      </c>
      <c r="M11" s="83">
        <v>22</v>
      </c>
      <c r="N11" s="84">
        <v>23</v>
      </c>
      <c r="O11" s="83">
        <f>IF(DAY(MaySun1)=1,IF(AND(YEAR(MaySun1+20)=CalendarYear,MONTH(MaySun1+20)=5),MaySun1+20,""),IF(AND(YEAR(MaySun1+27)=CalendarYear,MONTH(MaySun1+27)=5),MaySun1+27,""))</f>
        <v>45436</v>
      </c>
      <c r="P11" s="83">
        <f>IF(DAY(MaySun1)=1,IF(AND(YEAR(MaySun1+21)=CalendarYear,MONTH(MaySun1+21)=5),MaySun1+21,""),IF(AND(YEAR(MaySun1+28)=CalendarYear,MONTH(MaySun1+28)=5),MaySun1+28,""))</f>
        <v>45437</v>
      </c>
      <c r="R11" s="93">
        <f>IF(DAY(JunSun1)=1,IF(AND(YEAR(JunSun1+15)=CalendarYear,MONTH(JunSun1+15)=6),JunSun1+15,""),IF(AND(YEAR(JunSun1+22)=CalendarYear,MONTH(JunSun1+22)=6),JunSun1+22,""))</f>
        <v>45459</v>
      </c>
      <c r="S11" s="93">
        <v>17</v>
      </c>
      <c r="T11" s="93">
        <v>18</v>
      </c>
      <c r="U11" s="43">
        <v>19</v>
      </c>
      <c r="V11" s="96">
        <v>20</v>
      </c>
      <c r="W11" s="43">
        <f>IF(DAY(JunSun1)=1,IF(AND(YEAR(JunSun1+20)=CalendarYear,MONTH(JunSun1+20)=6),JunSun1+20,""),IF(AND(YEAR(JunSun1+27)=CalendarYear,MONTH(JunSun1+27)=6),JunSun1+27,""))</f>
        <v>45464</v>
      </c>
      <c r="X11" s="43">
        <f>IF(DAY(JunSun1)=1,IF(AND(YEAR(JunSun1+21)=CalendarYear,MONTH(JunSun1+21)=6),JunSun1+21,""),IF(AND(YEAR(JunSun1+28)=CalendarYear,MONTH(JunSun1+28)=6),JunSun1+28,""))</f>
        <v>45465</v>
      </c>
    </row>
    <row r="12" spans="2:33" s="8" customFormat="1" ht="26" customHeight="1" x14ac:dyDescent="0.2">
      <c r="B12" s="56">
        <v>28</v>
      </c>
      <c r="C12" s="59">
        <v>29</v>
      </c>
      <c r="D12" s="59">
        <v>30</v>
      </c>
      <c r="E12" s="49"/>
      <c r="F12" s="49"/>
      <c r="G12" s="49"/>
      <c r="H12" s="49"/>
      <c r="J12" s="85">
        <v>26</v>
      </c>
      <c r="K12" s="85">
        <v>27</v>
      </c>
      <c r="L12" s="86">
        <v>28</v>
      </c>
      <c r="M12" s="86">
        <v>29</v>
      </c>
      <c r="N12" s="86">
        <f>IF(DAY(MaySun1)=1,IF(AND(YEAR(MaySun1+26)=CalendarYear,MONTH(MaySun1+26)=5),MaySun1+26,""),IF(AND(YEAR(MaySun1+33)=CalendarYear,MONTH(MaySun1+33)=5),MaySun1+33,""))</f>
        <v>45442</v>
      </c>
      <c r="O12" s="87">
        <f>IF(DAY(MaySun1)=1,IF(AND(YEAR(MaySun1+27)=CalendarYear,MONTH(MaySun1+27)=5),MaySun1+27,""),IF(AND(YEAR(MaySun1+34)=CalendarYear,MONTH(MaySun1+34)=5),MaySun1+34,""))</f>
        <v>45443</v>
      </c>
      <c r="P12" s="14" t="str">
        <f>IF(DAY(MaySun1)=1,IF(AND(YEAR(MaySun1+28)=CalendarYear,MONTH(MaySun1+28)=5),MaySun1+28,""),IF(AND(YEAR(MaySun1+35)=CalendarYear,MONTH(MaySun1+35)=5),MaySun1+35,""))</f>
        <v/>
      </c>
      <c r="R12" s="12">
        <v>23</v>
      </c>
      <c r="S12" s="12">
        <v>24</v>
      </c>
      <c r="T12" s="13">
        <v>25</v>
      </c>
      <c r="U12" s="13">
        <v>26</v>
      </c>
      <c r="V12" s="13">
        <f>IF(DAY(JunSun1)=1,IF(AND(YEAR(JunSun1+26)=CalendarYear,MONTH(JunSun1+26)=6),JunSun1+26,""),IF(AND(YEAR(JunSun1+33)=CalendarYear,MONTH(JunSun1+33)=6),JunSun1+33,""))</f>
        <v>45470</v>
      </c>
      <c r="W12" s="14">
        <f>IF(DAY(JunSun1)=1,IF(AND(YEAR(JunSun1+27)=CalendarYear,MONTH(JunSun1+27)=6),JunSun1+27,""),IF(AND(YEAR(JunSun1+34)=CalendarYear,MONTH(JunSun1+34)=6),JunSun1+34,""))</f>
        <v>45471</v>
      </c>
      <c r="X12" s="14">
        <v>29</v>
      </c>
    </row>
    <row r="13" spans="2:33" s="7" customFormat="1" ht="18" customHeight="1" x14ac:dyDescent="0.2">
      <c r="B13" s="49"/>
      <c r="C13" s="49"/>
      <c r="D13" s="49"/>
      <c r="E13" s="49"/>
      <c r="F13" s="49"/>
      <c r="G13" s="49"/>
      <c r="H13" s="49"/>
      <c r="J13" s="12" t="str">
        <f>IF(DAY(MaySun1)=1,IF(AND(YEAR(MaySun1+29)=CalendarYear,MONTH(MaySun1+29)=5),MaySun1+29,""),IF(AND(YEAR(MaySun1+36)=CalendarYear,MONTH(MaySun1+36)=5),MaySun1+36,""))</f>
        <v/>
      </c>
      <c r="K13" s="12" t="str">
        <f>IF(DAY(MaySun1)=1,IF(AND(YEAR(MaySun1+30)=CalendarYear,MONTH(MaySun1+30)=5),MaySun1+30,""),IF(AND(YEAR(MaySun1+37)=CalendarYear,MONTH(MaySun1+37)=5),MaySun1+37,""))</f>
        <v/>
      </c>
      <c r="L13" s="13" t="str">
        <f>IF(DAY(MaySun1)=1,IF(AND(YEAR(MaySun1+31)=CalendarYear,MONTH(MaySun1+31)=5),MaySun1+31,""),IF(AND(YEAR(MaySun1+38)=CalendarYear,MONTH(MaySun1+38)=5),MaySun1+38,""))</f>
        <v/>
      </c>
      <c r="M13" s="13" t="str">
        <f>IF(DAY(MaySun1)=1,IF(AND(YEAR(MaySun1+32)=CalendarYear,MONTH(MaySun1+32)=5),MaySun1+32,""),IF(AND(YEAR(MaySun1+39)=CalendarYear,MONTH(MaySun1+39)=5),MaySun1+39,""))</f>
        <v/>
      </c>
      <c r="N13" s="13" t="str">
        <f>IF(DAY(MaySun1)=1,IF(AND(YEAR(MaySun1+33)=CalendarYear,MONTH(MaySun1+33)=5),MaySun1+33,""),IF(AND(YEAR(MaySun1+40)=CalendarYear,MONTH(MaySun1+40)=5),MaySun1+40,""))</f>
        <v/>
      </c>
      <c r="O13" s="14" t="str">
        <f>IF(DAY(MaySun1)=1,IF(AND(YEAR(MaySun1+34)=CalendarYear,MONTH(MaySun1+34)=5),MaySun1+34,""),IF(AND(YEAR(MaySun1+41)=CalendarYear,MONTH(MaySun1+41)=5),MaySun1+41,""))</f>
        <v/>
      </c>
      <c r="P13" s="14" t="str">
        <f>IF(DAY(MaySun1)=1,IF(AND(YEAR(MaySun1+35)=CalendarYear,MONTH(MaySun1+35)=5),MaySun1+35,""),IF(AND(YEAR(MaySun1+42)=CalendarYear,MONTH(MaySun1+42)=5),MaySun1+42,""))</f>
        <v/>
      </c>
      <c r="Q13" s="8"/>
      <c r="R13" s="12">
        <v>30</v>
      </c>
      <c r="S13" s="12" t="str">
        <f>IF(DAY(JunSun1)=1,IF(AND(YEAR(JunSun1+30)=CalendarYear,MONTH(JunSun1+30)=6),JunSun1+30,""),IF(AND(YEAR(JunSun1+37)=CalendarYear,MONTH(JunSun1+37)=6),JunSun1+37,""))</f>
        <v/>
      </c>
      <c r="T13" s="13" t="str">
        <f>IF(DAY(JunSun1)=1,IF(AND(YEAR(JunSun1+31)=CalendarYear,MONTH(JunSun1+31)=6),JunSun1+31,""),IF(AND(YEAR(JunSun1+38)=CalendarYear,MONTH(JunSun1+38)=6),JunSun1+38,""))</f>
        <v/>
      </c>
      <c r="U13" s="13" t="str">
        <f>IF(DAY(JunSun1)=1,IF(AND(YEAR(JunSun1+32)=CalendarYear,MONTH(JunSun1+32)=6),JunSun1+32,""),IF(AND(YEAR(JunSun1+39)=CalendarYear,MONTH(JunSun1+39)=6),JunSun1+39,""))</f>
        <v/>
      </c>
      <c r="V13" s="13" t="str">
        <f>IF(DAY(JunSun1)=1,IF(AND(YEAR(JunSun1+33)=CalendarYear,MONTH(JunSun1+33)=6),JunSun1+33,""),IF(AND(YEAR(JunSun1+40)=CalendarYear,MONTH(JunSun1+40)=6),JunSun1+40,""))</f>
        <v/>
      </c>
      <c r="W13" s="14" t="str">
        <f>IF(DAY(JunSun1)=1,IF(AND(YEAR(JunSun1+34)=CalendarYear,MONTH(JunSun1+34)=6),JunSun1+34,""),IF(AND(YEAR(JunSun1+41)=CalendarYear,MONTH(JunSun1+41)=6),JunSun1+41,""))</f>
        <v/>
      </c>
      <c r="X13" s="14" t="str">
        <f>IF(DAY(JunSun1)=1,IF(AND(YEAR(JunSun1+35)=CalendarYear,MONTH(JunSun1+35)=6),JunSun1+35,""),IF(AND(YEAR(JunSun1+42)=CalendarYear,MONTH(JunSun1+42)=6),JunSun1+42,""))</f>
        <v/>
      </c>
      <c r="Y13" s="8"/>
    </row>
    <row r="14" spans="2:33" s="32" customFormat="1" ht="25.5" customHeight="1" x14ac:dyDescent="0.2">
      <c r="Z14" s="7"/>
      <c r="AA14" s="7"/>
      <c r="AB14" s="7"/>
      <c r="AC14" s="7"/>
      <c r="AD14" s="7"/>
      <c r="AE14" s="7"/>
      <c r="AF14" s="7"/>
    </row>
    <row r="15" spans="2:33" s="6" customFormat="1" ht="26" customHeight="1" x14ac:dyDescent="0.15">
      <c r="Z15" s="32"/>
      <c r="AA15" s="32"/>
      <c r="AB15" s="32"/>
      <c r="AC15" s="32"/>
      <c r="AD15" s="32"/>
      <c r="AE15" s="32"/>
      <c r="AF15" s="32"/>
    </row>
    <row r="16" spans="2:33" s="8" customFormat="1" ht="26" customHeight="1" x14ac:dyDescent="0.15">
      <c r="Z16" s="6"/>
      <c r="AA16" s="6"/>
      <c r="AB16" s="6"/>
      <c r="AC16" s="6"/>
      <c r="AD16" s="6"/>
      <c r="AE16" s="6"/>
      <c r="AF16" s="6"/>
    </row>
    <row r="17" spans="2:32" s="8" customFormat="1" ht="26" customHeight="1" x14ac:dyDescent="0.2"/>
    <row r="18" spans="2:32" s="8" customFormat="1" ht="26" customHeight="1" x14ac:dyDescent="0.2"/>
    <row r="19" spans="2:32" s="8" customFormat="1" ht="26" customHeight="1" x14ac:dyDescent="0.2"/>
    <row r="20" spans="2:32" s="8" customFormat="1" ht="26" customHeight="1" x14ac:dyDescent="0.2"/>
    <row r="21" spans="2:32" s="8" customFormat="1" ht="26" customHeight="1" x14ac:dyDescent="0.2"/>
    <row r="22" spans="2:32" s="7" customFormat="1" ht="18" customHeight="1" x14ac:dyDescent="0.2">
      <c r="Z22" s="8"/>
      <c r="AA22" s="8"/>
      <c r="AB22" s="8"/>
      <c r="AC22" s="8"/>
      <c r="AD22" s="8"/>
      <c r="AE22" s="8"/>
      <c r="AF22" s="8"/>
    </row>
    <row r="23" spans="2:32" s="32" customFormat="1" ht="25.5" customHeight="1" x14ac:dyDescent="0.2">
      <c r="Z23" s="7"/>
      <c r="AA23" s="7"/>
      <c r="AB23" s="7"/>
      <c r="AC23" s="7"/>
      <c r="AD23" s="7"/>
      <c r="AE23" s="7"/>
      <c r="AF23" s="7"/>
    </row>
    <row r="24" spans="2:32" s="6" customFormat="1" ht="26" customHeight="1" x14ac:dyDescent="0.2">
      <c r="Z24" s="22"/>
      <c r="AA24" s="22"/>
      <c r="AB24" s="22"/>
      <c r="AC24" s="22"/>
      <c r="AD24" s="22"/>
      <c r="AE24" s="22"/>
      <c r="AF24" s="22"/>
    </row>
    <row r="25" spans="2:32" s="8" customFormat="1" ht="26" customHeight="1" x14ac:dyDescent="0.2">
      <c r="Z25" s="22"/>
      <c r="AA25" s="22"/>
      <c r="AB25" s="22"/>
      <c r="AC25" s="22"/>
      <c r="AD25" s="22"/>
      <c r="AE25" s="22"/>
      <c r="AF25" s="22"/>
    </row>
    <row r="26" spans="2:32" s="8" customFormat="1" ht="26" customHeight="1" x14ac:dyDescent="0.2">
      <c r="Z26" s="22"/>
      <c r="AA26" s="22"/>
      <c r="AB26" s="22"/>
      <c r="AC26" s="22"/>
      <c r="AD26" s="22"/>
      <c r="AE26" s="22"/>
      <c r="AF26" s="22"/>
    </row>
    <row r="27" spans="2:32" s="8" customFormat="1" ht="26" customHeight="1" x14ac:dyDescent="0.2">
      <c r="Z27" s="22"/>
      <c r="AA27" s="22"/>
      <c r="AB27" s="22"/>
      <c r="AC27" s="22"/>
      <c r="AD27" s="22"/>
      <c r="AE27" s="22"/>
      <c r="AF27" s="22"/>
    </row>
    <row r="28" spans="2:32" s="8" customFormat="1" ht="26" customHeight="1" x14ac:dyDescent="0.2">
      <c r="Z28" s="22"/>
      <c r="AA28" s="22"/>
      <c r="AB28" s="22"/>
      <c r="AC28" s="22"/>
      <c r="AD28" s="22"/>
      <c r="AE28" s="22"/>
      <c r="AF28" s="22"/>
    </row>
    <row r="29" spans="2:32" s="8" customFormat="1" ht="26" customHeight="1" x14ac:dyDescent="0.2">
      <c r="Z29" s="22"/>
      <c r="AA29" s="22"/>
      <c r="AB29" s="22"/>
      <c r="AC29" s="22"/>
      <c r="AD29" s="22"/>
      <c r="AE29" s="22"/>
      <c r="AF29" s="22"/>
    </row>
    <row r="30" spans="2:32" s="8" customFormat="1" ht="26" customHeight="1" x14ac:dyDescent="0.2">
      <c r="Z30" s="22"/>
      <c r="AA30" s="22"/>
      <c r="AB30" s="22"/>
      <c r="AC30" s="22"/>
      <c r="AD30" s="22"/>
      <c r="AE30" s="22"/>
      <c r="AF30" s="22"/>
    </row>
    <row r="31" spans="2:32" s="7" customFormat="1" ht="26" customHeight="1" x14ac:dyDescent="0.2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Z31" s="22"/>
      <c r="AA31" s="22"/>
      <c r="AB31" s="22"/>
      <c r="AC31" s="22"/>
      <c r="AD31" s="22"/>
      <c r="AE31" s="22"/>
      <c r="AF31" s="22"/>
    </row>
  </sheetData>
  <mergeCells count="4">
    <mergeCell ref="AC1:AF1"/>
    <mergeCell ref="J6:P6"/>
    <mergeCell ref="R6:X6"/>
    <mergeCell ref="B6:H6"/>
  </mergeCells>
  <phoneticPr fontId="1" type="noConversion"/>
  <conditionalFormatting sqref="B3:B4">
    <cfRule type="expression" dxfId="10" priority="11">
      <formula>C3=""</formula>
    </cfRule>
  </conditionalFormatting>
  <conditionalFormatting sqref="H4">
    <cfRule type="expression" dxfId="9" priority="17">
      <formula>#REF!=""</formula>
    </cfRule>
  </conditionalFormatting>
  <conditionalFormatting sqref="J3:J4">
    <cfRule type="expression" dxfId="8" priority="3">
      <formula>K3=""</formula>
    </cfRule>
  </conditionalFormatting>
  <conditionalFormatting sqref="J8:P13 R8:X13">
    <cfRule type="expression" dxfId="7" priority="9" stopIfTrue="1">
      <formula>NOT(ISNUMBER(J8))</formula>
    </cfRule>
    <cfRule type="expression" priority="13" stopIfTrue="1">
      <formula>J8&lt;Pattern_Start</formula>
    </cfRule>
    <cfRule type="expression" dxfId="6" priority="16">
      <formula>MID(Shift_Pattern,MOD(J8-Pattern_Start,LEN(Shift_Pattern))+1,1)=Shift3_Code</formula>
    </cfRule>
    <cfRule type="expression" dxfId="5" priority="15" stopIfTrue="1">
      <formula>MID(Shift_Pattern,MOD(J8-Pattern_Start,LEN(Shift_Pattern))+1,1)=Shift2_Code</formula>
    </cfRule>
    <cfRule type="expression" dxfId="4" priority="14" stopIfTrue="1">
      <formula>MID(Shift_Pattern,MOD(J8-Pattern_Start,LEN(Shift_Pattern))+1,1)=Shift1_Code</formula>
    </cfRule>
  </conditionalFormatting>
  <conditionalFormatting sqref="P3:P4">
    <cfRule type="expression" dxfId="3" priority="2">
      <formula>Q3=""</formula>
    </cfRule>
  </conditionalFormatting>
  <conditionalFormatting sqref="S3:S4">
    <cfRule type="expression" dxfId="2" priority="5">
      <formula>T3=""</formula>
    </cfRule>
  </conditionalFormatting>
  <conditionalFormatting sqref="Y3">
    <cfRule type="expression" dxfId="1" priority="4">
      <formula>AG3=""</formula>
    </cfRule>
  </conditionalFormatting>
  <conditionalFormatting sqref="Z3:Z4">
    <cfRule type="expression" dxfId="0" priority="1">
      <formula>AA3=""</formula>
    </cfRule>
  </conditionalFormatting>
  <dataValidations count="3">
    <dataValidation allowBlank="1" showInputMessage="1" showErrorMessage="1" promptTitle="Shift Work Calendar" prompt="Use the spin buttons to change the calendar year. _x000a__x000a_Calendar automatically shows the shift schedule for each date. Setup the shift details and pattern from the Shift Pattern tab." sqref="A1" xr:uid="{00000000-0002-0000-0000-000000000000}"/>
    <dataValidation allowBlank="1" showInputMessage="1" showErrorMessage="1" prompt="Use the spin buttons to quickly change the calendar year" sqref="AC1:AF1" xr:uid="{00000000-0002-0000-0000-000001000000}"/>
    <dataValidation allowBlank="1" showInputMessage="1" showErrorMessage="1" prompt="To update the time of shift, go to the Shift Pattern Tab" sqref="C3:C4 K3:K4 T3:T4 AA3:AA4" xr:uid="{A7D2BF4A-2C8E-482E-AB09-B6D40CC25661}"/>
  </dataValidations>
  <printOptions horizontalCentered="1" verticalCentered="1"/>
  <pageMargins left="0.3" right="0.3" top="0.3" bottom="0.3" header="0" footer="0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">
              <controlPr defaultSize="0" print="0" autoPict="0" altText="Use the spinner button to change calendar year or change the year in cell AE3">
                <anchor moveWithCells="1">
                  <from>
                    <xdr:col>27</xdr:col>
                    <xdr:colOff>406400</xdr:colOff>
                    <xdr:row>0</xdr:row>
                    <xdr:rowOff>342900</xdr:rowOff>
                  </from>
                  <to>
                    <xdr:col>28</xdr:col>
                    <xdr:colOff>139700</xdr:colOff>
                    <xdr:row>0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"/>
  <sheetViews>
    <sheetView showGridLines="0" workbookViewId="0"/>
  </sheetViews>
  <sheetFormatPr baseColWidth="10" defaultColWidth="0" defaultRowHeight="26" customHeight="1" x14ac:dyDescent="0.2"/>
  <cols>
    <col min="1" max="1" width="1.7109375" style="29" customWidth="1"/>
    <col min="2" max="2" width="16.7109375" style="29" customWidth="1"/>
    <col min="3" max="3" width="8.7109375" style="29" customWidth="1"/>
    <col min="4" max="4" width="29.140625" style="29" customWidth="1"/>
    <col min="5" max="5" width="1.7109375" style="29" customWidth="1"/>
    <col min="6" max="21" width="8.7109375" style="29" customWidth="1"/>
    <col min="22" max="16384" width="8.85546875" style="29" hidden="1"/>
  </cols>
  <sheetData>
    <row r="1" spans="2:5" s="26" customFormat="1" ht="48.75" customHeight="1" x14ac:dyDescent="0.35">
      <c r="B1" s="40" t="s">
        <v>14</v>
      </c>
      <c r="C1" s="25"/>
      <c r="D1" s="27"/>
      <c r="E1" s="27" t="s">
        <v>2</v>
      </c>
    </row>
    <row r="2" spans="2:5" s="26" customFormat="1" ht="14" customHeight="1" x14ac:dyDescent="0.2">
      <c r="D2" s="27"/>
      <c r="E2" s="27"/>
    </row>
    <row r="3" spans="2:5" s="28" customFormat="1" ht="26" customHeight="1" x14ac:dyDescent="0.2">
      <c r="B3" s="23" t="s">
        <v>15</v>
      </c>
      <c r="C3" s="35" t="s">
        <v>21</v>
      </c>
      <c r="D3" s="24" t="s">
        <v>17</v>
      </c>
    </row>
    <row r="4" spans="2:5" ht="26" customHeight="1" x14ac:dyDescent="0.2">
      <c r="B4" s="33" t="s">
        <v>19</v>
      </c>
      <c r="C4" s="33" t="s">
        <v>4</v>
      </c>
      <c r="D4" s="33" t="s">
        <v>16</v>
      </c>
    </row>
    <row r="5" spans="2:5" ht="26" customHeight="1" x14ac:dyDescent="0.2">
      <c r="B5" s="42" t="s">
        <v>20</v>
      </c>
      <c r="C5" s="42" t="s">
        <v>5</v>
      </c>
      <c r="D5" s="42" t="s">
        <v>23</v>
      </c>
    </row>
    <row r="6" spans="2:5" ht="26" customHeight="1" x14ac:dyDescent="0.2">
      <c r="B6" s="34" t="s">
        <v>24</v>
      </c>
      <c r="C6" s="34" t="s">
        <v>25</v>
      </c>
      <c r="D6" s="34"/>
    </row>
    <row r="7" spans="2:5" ht="26" customHeight="1" x14ac:dyDescent="0.2">
      <c r="B7" s="30" t="s">
        <v>18</v>
      </c>
      <c r="C7" s="30" t="s">
        <v>22</v>
      </c>
      <c r="D7" s="31"/>
    </row>
    <row r="8" spans="2:5" ht="14" customHeight="1" x14ac:dyDescent="0.2"/>
    <row r="9" spans="2:5" ht="26" customHeight="1" x14ac:dyDescent="0.2">
      <c r="B9" s="39" t="s">
        <v>3</v>
      </c>
      <c r="C9" s="76">
        <f>DATE(CalendarYear,1,1)</f>
        <v>45292</v>
      </c>
      <c r="D9" s="77"/>
    </row>
    <row r="10" spans="2:5" ht="14" customHeight="1" x14ac:dyDescent="0.2">
      <c r="B10" s="39"/>
    </row>
    <row r="11" spans="2:5" ht="26" customHeight="1" x14ac:dyDescent="0.2">
      <c r="B11" s="39" t="s">
        <v>14</v>
      </c>
      <c r="C11" s="74" t="s">
        <v>26</v>
      </c>
      <c r="D11" s="75"/>
    </row>
    <row r="12" spans="2:5" ht="46.5" customHeight="1" x14ac:dyDescent="0.2">
      <c r="C12" s="78" t="s">
        <v>27</v>
      </c>
      <c r="D12" s="78"/>
    </row>
  </sheetData>
  <mergeCells count="3">
    <mergeCell ref="C11:D11"/>
    <mergeCell ref="C9:D9"/>
    <mergeCell ref="C12:D12"/>
  </mergeCells>
  <dataValidations count="4">
    <dataValidation allowBlank="1" showInputMessage="1" showErrorMessage="1" prompt="This tab defines the shift schedule details" sqref="A1" xr:uid="{00000000-0002-0000-0100-000000000000}"/>
    <dataValidation allowBlank="1" showInputMessage="1" showErrorMessage="1" prompt="In this column, enter the letter codes for each shift. Make sure to use only one letter." sqref="C3" xr:uid="{00000000-0002-0000-0100-000001000000}"/>
    <dataValidation allowBlank="1" showInputMessage="1" showErrorMessage="1" prompt="In this column, enter time schedule for each shift" sqref="D3" xr:uid="{00000000-0002-0000-0100-000002000000}"/>
    <dataValidation allowBlank="1" showInputMessage="1" showErrorMessage="1" prompt="Enter date from where the shift pattern will start" sqref="C9:D9" xr:uid="{00000000-0002-0000-0100-000003000000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  <Background xmlns="71af3243-3dd4-4a8d-8c0d-dd76da1f02a5">false</Backgroun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8CC1E4-2F3C-47CE-AEE0-FCEE8C5FB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30AA01-BB81-40D6-A942-218AA32E8C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F6A06DDC-CCCD-4339-A715-4E2FF1EAB7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TM22790064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Shift Work Calendar</vt:lpstr>
      <vt:lpstr>Shift Pattern</vt:lpstr>
      <vt:lpstr>CalendarYear</vt:lpstr>
      <vt:lpstr>Pattern_Start</vt:lpstr>
      <vt:lpstr>'Shift Work Calendar'!Print_Area</vt:lpstr>
      <vt:lpstr>Shift_Pattern</vt:lpstr>
      <vt:lpstr>Shift1_Code</vt:lpstr>
      <vt:lpstr>Shift2_Code</vt:lpstr>
      <vt:lpstr>Shift3_Code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2020-10-19T18:13:58Z</dcterms:created>
  <dcterms:modified xsi:type="dcterms:W3CDTF">2024-05-01T05:08:47Z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