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charts/chart3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GERAL" sheetId="1" state="visible" r:id="rId2"/>
    <sheet name="JANEIRO" sheetId="2" state="visible" r:id="rId3"/>
    <sheet name="FEVEREIRO" sheetId="3" state="visible" r:id="rId4"/>
    <sheet name="MARÇO" sheetId="4" state="visible" r:id="rId5"/>
    <sheet name="ABRIL" sheetId="5" state="visible" r:id="rId6"/>
    <sheet name="MAIO" sheetId="6" state="visible" r:id="rId7"/>
    <sheet name="JUNHO" sheetId="7" state="visible" r:id="rId8"/>
    <sheet name="JULHO" sheetId="8" state="visible" r:id="rId9"/>
    <sheet name="AGOSTO" sheetId="9" state="visible" r:id="rId10"/>
    <sheet name="SETEMBRO" sheetId="10" state="visible" r:id="rId11"/>
    <sheet name="OUTUBRO" sheetId="11" state="visible" r:id="rId12"/>
    <sheet name="NOVEMBRO" sheetId="12" state="visible" r:id="rId13"/>
    <sheet name="DEZEMBRO" sheetId="13" state="visible" r:id="rId14"/>
    <sheet name="COTAÇÃO" sheetId="14" state="visible" r:id="rId15"/>
    <sheet name="DADOS(DIVIDENDOS)" sheetId="15" state="visible" r:id="rId16"/>
    <sheet name="TABELA(DIVIDENDOS)" sheetId="16" state="visible" r:id="rId17"/>
  </sheets>
  <definedNames>
    <definedName function="false" hidden="false" name="DIVIDENDOS" vbProcedure="false">'DADOS(DIVIDENDOS)'!$A$1:$F$201</definedName>
    <definedName function="false" hidden="false" name="SegmentaçãodeDados_ANO" vbProcedure="false">#N/A</definedName>
    <definedName function="false" hidden="false" name="SegmentaçãodeDados_ATIVO" vbProcedure="false">#N/A</definedName>
    <definedName function="false" hidden="false" name="SegmentaçãodeDados_TIPO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<sst xmlns="http://schemas.openxmlformats.org/spreadsheetml/2006/main" count="568" uniqueCount="77">
  <si>
    <t xml:space="preserve">GERAL</t>
  </si>
  <si>
    <r>
      <rPr>
        <b val="true"/>
        <sz val="10"/>
        <color rgb="FF000000"/>
        <rFont val="Calibri"/>
        <family val="2"/>
        <charset val="1"/>
      </rPr>
      <t xml:space="preserve">N</t>
    </r>
    <r>
      <rPr>
        <sz val="10"/>
        <color rgb="FF000000"/>
        <rFont val="Calibri"/>
        <family val="2"/>
        <charset val="1"/>
      </rPr>
      <t xml:space="preserve">º </t>
    </r>
    <r>
      <rPr>
        <b val="true"/>
        <sz val="10"/>
        <color rgb="FF000000"/>
        <rFont val="Calibri"/>
        <family val="2"/>
        <charset val="1"/>
      </rPr>
      <t xml:space="preserve">COTAS </t>
    </r>
  </si>
  <si>
    <t xml:space="preserve">FII'S</t>
  </si>
  <si>
    <t xml:space="preserve">CUSTO MÉDIO 
DA COTA</t>
  </si>
  <si>
    <t xml:space="preserve">RENDIMENTO
 DO ÚLTIMO MÊS</t>
  </si>
  <si>
    <t xml:space="preserve">RENDIMENTO
 DO MÊS ATUAL</t>
  </si>
  <si>
    <t xml:space="preserve">DY</t>
  </si>
  <si>
    <t xml:space="preserve">P/VP</t>
  </si>
  <si>
    <t xml:space="preserve">DY
ÚLTIMOS
12M</t>
  </si>
  <si>
    <t xml:space="preserve">Nº
COTISTAS</t>
  </si>
  <si>
    <t xml:space="preserve">LIQUIDEZ</t>
  </si>
  <si>
    <t xml:space="preserve">VALOR 
PATRIMONIAL
DO FUNDO</t>
  </si>
  <si>
    <t xml:space="preserve">VALOR INVESTIDO 
NO FUNDO</t>
  </si>
  <si>
    <t xml:space="preserve">DIVIDENDO
PREVISTO</t>
  </si>
  <si>
    <t xml:space="preserve">DIVIDENDO 
REAL</t>
  </si>
  <si>
    <t xml:space="preserve">VALOR PARA O
FUNDO SE PAGAR</t>
  </si>
  <si>
    <t xml:space="preserve">QUANTIDADE  
COTAS FALTANTES</t>
  </si>
  <si>
    <t xml:space="preserve">DATA COM
PREVISTA</t>
  </si>
  <si>
    <t xml:space="preserve">DATA PREVISTA DE PAGAMENTO</t>
  </si>
  <si>
    <t xml:space="preserve">CTPS11</t>
  </si>
  <si>
    <t xml:space="preserve">APORTES</t>
  </si>
  <si>
    <t xml:space="preserve">MXRF11</t>
  </si>
  <si>
    <t xml:space="preserve">XPLG11</t>
  </si>
  <si>
    <t xml:space="preserve">KNRI11</t>
  </si>
  <si>
    <t xml:space="preserve">INVESTIDO</t>
  </si>
  <si>
    <t xml:space="preserve">ATUAL</t>
  </si>
  <si>
    <t xml:space="preserve">PATRIMÔNIO</t>
  </si>
  <si>
    <t xml:space="preserve">LUCRO</t>
  </si>
  <si>
    <t xml:space="preserve">TOTAL</t>
  </si>
  <si>
    <t xml:space="preserve">MEDIA</t>
  </si>
  <si>
    <t xml:space="preserve">TOTAL INVESTIDO</t>
  </si>
  <si>
    <t xml:space="preserve">TOTAL ATUAL</t>
  </si>
  <si>
    <t xml:space="preserve">COTA</t>
  </si>
  <si>
    <t xml:space="preserve">DEFASAGEM</t>
  </si>
  <si>
    <t xml:space="preserve">VALOR ATUAL</t>
  </si>
  <si>
    <t xml:space="preserve">EMPRESA</t>
  </si>
  <si>
    <t xml:space="preserve">Nº </t>
  </si>
  <si>
    <t xml:space="preserve">AÇÕES</t>
  </si>
  <si>
    <t xml:space="preserve">CUSTO MÉDIO 
DA AÇÃO</t>
  </si>
  <si>
    <t xml:space="preserve">MÉDIA 
DY</t>
  </si>
  <si>
    <t xml:space="preserve">VALOR
INVESTIDO</t>
  </si>
  <si>
    <t xml:space="preserve">DIVIDENDOS</t>
  </si>
  <si>
    <t xml:space="preserve">AÇÃO</t>
  </si>
  <si>
    <t xml:space="preserve">TOTAL
INVESTIDO</t>
  </si>
  <si>
    <t xml:space="preserve">R$</t>
  </si>
  <si>
    <t xml:space="preserve">%</t>
  </si>
  <si>
    <t xml:space="preserve">FII's</t>
  </si>
  <si>
    <t xml:space="preserve">INVESTIMENTO
ATUAL</t>
  </si>
  <si>
    <t xml:space="preserve">RENTABILIDADE</t>
  </si>
  <si>
    <t xml:space="preserve">JANEIRO</t>
  </si>
  <si>
    <t xml:space="preserve">Nº COTAS </t>
  </si>
  <si>
    <t xml:space="preserve">VALOR PAGO
 NA COTA</t>
  </si>
  <si>
    <t xml:space="preserve">DY
ÚLTIMO
12M</t>
  </si>
  <si>
    <t xml:space="preserve">RENDIMENTO DO MÊS</t>
  </si>
  <si>
    <t xml:space="preserve">VALOR PAGO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</si>
  <si>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</si>
  <si>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</si>
  <si>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</si>
  <si>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</si>
  <si>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</si>
  <si>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</si>
  <si>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</si>
  <si>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</si>
  <si>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</si>
  <si>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</si>
  <si>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</si>
  <si>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FII`s</t>
  </si>
  <si>
    <t xml:space="preserve">COTAÇÃO</t>
  </si>
  <si>
    <t xml:space="preserve">ATIVO</t>
  </si>
  <si>
    <t xml:space="preserve">TIPO</t>
  </si>
  <si>
    <t xml:space="preserve">DATA</t>
  </si>
  <si>
    <t xml:space="preserve">MÊS</t>
  </si>
  <si>
    <t xml:space="preserve">ANO</t>
  </si>
  <si>
    <t xml:space="preserve">VALOR</t>
  </si>
  <si>
    <t xml:space="preserve">Rótulos de Linha</t>
  </si>
  <si>
    <t xml:space="preserve">Soma de VALOR</t>
  </si>
  <si>
    <t xml:space="preserve">Total Geral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</si>
</sst>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General"/>
    <numFmt numFmtId="166" formatCode="&quot;R$ &quot;#,##0.00"/>
    <numFmt numFmtId="167" formatCode="0.00%"/>
    <numFmt numFmtId="168" formatCode="0.00"/>
    <numFmt numFmtId="169" formatCode="#,##0"/>
    <numFmt numFmtId="170" formatCode="0"/>
    <numFmt numFmtId="171" formatCode="0.000"/>
    <numFmt numFmtId="172" formatCode="d/m/yyyy"/>
    <numFmt numFmtId="173" formatCode="&quot;R$ &quot;#,##0.00;[RED]&quot;-R$ &quot;#,##0.00"/>
    <numFmt numFmtId="174" formatCode="0%"/>
    <numFmt numFmtId="175" formatCode="mmm/yy"/>
    <numFmt numFmtId="176" formatCode="_(&quot;R$&quot;* #,##0.00_);_(&quot;R$&quot;* \(#,##0.00\);_(&quot;R$&quot;* \-??_);_(@_)"/>
    <numFmt numFmtId="177" formatCode="_-&quot;R$ &quot;* #,##0.00_-;&quot;-R$ &quot;* #,##0.00_-;_-&quot;R$ &quot;* \-??_-;_-@_-"/>
    <numFmt numFmtId="178" formatCode="_-&quot;R$&quot;* #,##0.00######_-;&quot;-R$&quot;* #,##0.00######_-;_ \-;_-@_-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rial Rounded MT Bold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.5"/>
      <color rgb="FF000000"/>
      <name val="Calibri"/>
      <family val="2"/>
    </font>
    <font>
      <b val="true"/>
      <sz val="16"/>
      <color rgb="FF000000"/>
      <name val="Calibri"/>
      <family val="2"/>
    </font>
    <font>
      <b val="true"/>
      <sz val="18"/>
      <color rgb="FF000000"/>
      <name val="Calibri"/>
      <family val="2"/>
    </font>
    <font>
      <sz val="12"/>
      <color rgb="FF000000"/>
      <name val="Calibri"/>
      <family val="2"/>
    </font>
    <font>
      <sz val="11"/>
      <name val="Times New Roman"/>
      <family val="1"/>
    </font>
    <font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ED7D31"/>
        <bgColor rgb="FFF1975A"/>
      </patternFill>
    </fill>
    <fill>
      <patternFill patternType="solid">
        <fgColor rgb="FFC5E0B4"/>
        <bgColor rgb="FFD9D9D9"/>
      </patternFill>
    </fill>
    <fill>
      <patternFill patternType="solid">
        <fgColor rgb="FFFFFFFF"/>
        <bgColor rgb="FFCCFFFF"/>
      </patternFill>
    </fill>
    <fill>
      <patternFill patternType="solid">
        <fgColor rgb="FFFFFF00"/>
        <bgColor rgb="FFFFCD33"/>
      </patternFill>
    </fill>
    <fill>
      <patternFill patternType="solid">
        <fgColor rgb="FFBDD7EE"/>
        <bgColor rgb="FFD9D9D9"/>
      </patternFill>
    </fill>
    <fill>
      <patternFill patternType="solid">
        <fgColor rgb="FF92D050"/>
        <bgColor rgb="FFB8B86C"/>
      </patternFill>
    </fill>
    <fill>
      <patternFill patternType="solid">
        <fgColor rgb="FFF8CBAD"/>
        <bgColor rgb="FFFFC7CE"/>
      </patternFill>
    </fill>
    <fill>
      <patternFill patternType="solid">
        <fgColor rgb="FF9DC3E6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D3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/>
      <right/>
      <top style="thin"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0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1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6" xfId="20"/>
  </cellStyles>
  <dxfs count="1310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FF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b val="1"/>
        <i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  <color rgb="00FFFFFF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rgb="FF548235"/>
      </font>
    </dxf>
    <dxf>
      <font>
        <color rgb="FFFF0000"/>
      </font>
    </dxf>
    <dxf>
      <font>
        <color rgb="FF548235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70AD47"/>
      </font>
    </dxf>
    <dxf>
      <font>
        <b val="1"/>
        <i val="0"/>
        <color rgb="FF9C0006"/>
      </font>
      <fill>
        <patternFill>
          <bgColor rgb="FFFFC7CE"/>
        </patternFill>
      </fill>
    </dxf>
    <dxf>
      <font>
        <b val="1"/>
        <i val="0"/>
      </font>
      <fill>
        <patternFill>
          <bgColor rgb="FF92D050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548235"/>
      </font>
    </dxf>
    <dxf>
      <font>
        <color rgb="FF990000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rgb="FFFF8989"/>
        </patternFill>
      </fill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ont>
        <color rgb="FF990000"/>
      </font>
    </dxf>
    <dxf>
      <font>
        <color rgb="FF548235"/>
      </font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997300"/>
      <rgbColor rgb="FF800080"/>
      <rgbColor rgb="FF70AD47"/>
      <rgbColor rgb="FFB7B7B7"/>
      <rgbColor rgb="FF808080"/>
      <rgbColor rgb="FF7CAFDD"/>
      <rgbColor rgb="FF7030A0"/>
      <rgbColor rgb="FFFFC7CE"/>
      <rgbColor rgb="FFD9D9D9"/>
      <rgbColor rgb="FF660066"/>
      <rgbColor rgb="FFFF8989"/>
      <rgbColor rgb="FF255E91"/>
      <rgbColor rgb="FFBDD7EE"/>
      <rgbColor rgb="FF000080"/>
      <rgbColor rgb="FFFF00FF"/>
      <rgbColor rgb="FFFFCD33"/>
      <rgbColor rgb="FF00FFFF"/>
      <rgbColor rgb="FF800080"/>
      <rgbColor rgb="FF9C0006"/>
      <rgbColor rgb="FF008080"/>
      <rgbColor rgb="FF0000FF"/>
      <rgbColor rgb="FF00CCFF"/>
      <rgbColor rgb="FFCCFFFF"/>
      <rgbColor rgb="FFC5E0B4"/>
      <rgbColor rgb="FFB8B86C"/>
      <rgbColor rgb="FF9DC3E6"/>
      <rgbColor rgb="FFFF8F8F"/>
      <rgbColor rgb="FFA5A5A5"/>
      <rgbColor rgb="FFF8CBAD"/>
      <rgbColor rgb="FF4472C4"/>
      <rgbColor rgb="FF5B9BD5"/>
      <rgbColor rgb="FF92D050"/>
      <rgbColor rgb="FFFFC000"/>
      <rgbColor rgb="FFF1975A"/>
      <rgbColor rgb="FFED7D31"/>
      <rgbColor rgb="FF756FC3"/>
      <rgbColor rgb="FF8B8B8B"/>
      <rgbColor rgb="FF2F5597"/>
      <rgbColor rgb="FF548235"/>
      <rgbColor rgb="FF003300"/>
      <rgbColor rgb="FF333300"/>
      <rgbColor rgb="FF9E480E"/>
      <rgbColor rgb="FF636363"/>
      <rgbColor rgb="FF264478"/>
      <rgbColor rgb="FF43682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9756097560976"/>
          <c:y val="0.0506020175724048"/>
          <c:w val="0.862364402680854"/>
          <c:h val="0.8817116823950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GERAL!$D$56:$D$65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GERAL!$A$56:$A$65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85331872"/>
        <c:axId val="19947184"/>
      </c:barChart>
      <c:catAx>
        <c:axId val="8533187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47184"/>
        <c:crosses val="autoZero"/>
        <c:auto val="1"/>
        <c:lblAlgn val="ctr"/>
        <c:lblOffset val="100"/>
        <c:noMultiLvlLbl val="0"/>
      </c:catAx>
      <c:valAx>
        <c:axId val="19947184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3187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Calibri"/>
              </a:rPr>
              <a:t>VALOR ATUAL
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9973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ffcd33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b7b7b7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1975a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b8b86c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GERAL!$V$56:$V$65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GERAL!$W$56:$W$65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60"/>
        <c:overlap val="-27"/>
        <c:axId val="89922238"/>
        <c:axId val="23485815"/>
      </c:barChart>
      <c:catAx>
        <c:axId val="899222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485815"/>
        <c:crosses val="autoZero"/>
        <c:auto val="1"/>
        <c:lblAlgn val="ctr"/>
        <c:lblOffset val="100"/>
        <c:noMultiLvlLbl val="0"/>
      </c:catAx>
      <c:valAx>
        <c:axId val="23485815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22238"/>
        <c:crossBetween val="between"/>
      </c:valAx>
      <c:spPr>
        <a:noFill/>
        <a:ln w="0">
          <a:noFill/>
        </a:ln>
      </c:spPr>
    </c:plotArea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DIVIDENDOS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'TABELA(DIVIDENDOS)'!$B$1</c:f>
              <c:strCache>
                <c:ptCount val="1"/>
                <c:pt idx="0">
                  <c:v> Soma de VALOR </c:v>
                </c:pt>
              </c:strCache>
            </c:strRef>
          </c:tx>
          <c:spPr>
            <a:solidFill>
              <a:srgbClr val="70ad47"/>
            </a:solidFill>
            <a:ln w="3240">
              <a:solidFill>
                <a:srgbClr val="000000">
                  <a:alpha val="50000"/>
                </a:srgbClr>
              </a:solidFill>
              <a:round/>
            </a:ln>
          </c:spPr>
          <c:invertIfNegative val="0"/>
          <c:dLbls>
            <c:numFmt formatCode="_(&quot;R$&quot;* #,##0.00_);_(&quot;R$&quot;* \(#,##0.00\);_(&quot;R$&quot;* \-??_);_(@_)" sourceLinked="1"/>
            <c:txPr>
              <a:bodyPr wrap="square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'TABELA(DIVIDENDOS)'!$A$2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'TABELA(DIVIDENDOS)'!$B$2</c:f>
              <c:numCache>
                <c:formatCode>General</c:formatCode>
                <c:ptCount val="1"/>
              </c:numCache>
            </c:numRef>
          </c:val>
        </c:ser>
        <c:gapWidth val="57"/>
        <c:overlap val="-27"/>
        <c:axId val="54254444"/>
        <c:axId val="30005838"/>
      </c:barChart>
      <c:catAx>
        <c:axId val="542544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005838"/>
        <c:crosses val="autoZero"/>
        <c:auto val="1"/>
        <c:lblAlgn val="ctr"/>
        <c:lblOffset val="100"/>
        <c:noMultiLvlLbl val="0"/>
      </c:catAx>
      <c:valAx>
        <c:axId val="3000583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25444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0987639879908"/>
          <c:y val="0.0510408961217373"/>
          <c:w val="0.856435450540024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JANEIRO!$B$22:$B$37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JANEIRO!$D$22:$D$37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JANEIRO!$B$22:$B$37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JANEIRO!$A$22:$A$37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7270571"/>
        <c:axId val="87208414"/>
      </c:barChart>
      <c:catAx>
        <c:axId val="727057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08414"/>
        <c:crosses val="autoZero"/>
        <c:auto val="1"/>
        <c:lblAlgn val="ctr"/>
        <c:lblOffset val="100"/>
        <c:noMultiLvlLbl val="0"/>
      </c:catAx>
      <c:valAx>
        <c:axId val="87208414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057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5610012867"/>
          <c:y val="0.0694760820045558"/>
          <c:w val="0.856435450540024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JANEIRO!$B$56:$B$65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JANEIRO!$D$56:$D$65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JANEIRO!$B$56:$B$65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JANEIRO!$A$56:$A$65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34931412"/>
        <c:axId val="69798608"/>
      </c:barChart>
      <c:catAx>
        <c:axId val="3493141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98608"/>
        <c:crosses val="autoZero"/>
        <c:auto val="1"/>
        <c:lblAlgn val="ctr"/>
        <c:lblOffset val="100"/>
        <c:noMultiLvlLbl val="0"/>
      </c:catAx>
      <c:valAx>
        <c:axId val="69798608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93141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FEVEREIRO!$B$22:$B$37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FEVEREIRO!$D$22:$D$37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FEVEREIRO!$B$22:$B$37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FEVEREIRO!$A$22:$A$37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86826424"/>
        <c:axId val="97194893"/>
      </c:barChart>
      <c:catAx>
        <c:axId val="8682642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94893"/>
        <c:crosses val="autoZero"/>
        <c:auto val="1"/>
        <c:lblAlgn val="ctr"/>
        <c:lblOffset val="100"/>
        <c:noMultiLvlLbl val="0"/>
      </c:catAx>
      <c:valAx>
        <c:axId val="97194893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82642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FEVEREIRO!$B$56:$B$65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FEVEREIRO!$D$56:$D$65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FEVEREIRO!$B$56:$B$65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FEVEREIRO!$A$56:$A$65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22052698"/>
        <c:axId val="64380120"/>
      </c:barChart>
      <c:catAx>
        <c:axId val="2205269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80120"/>
        <c:crosses val="autoZero"/>
        <c:auto val="1"/>
        <c:lblAlgn val="ctr"/>
        <c:lblOffset val="100"/>
        <c:noMultiLvlLbl val="0"/>
      </c:catAx>
      <c:valAx>
        <c:axId val="64380120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5269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MARÇO!$B$22:$B$37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MARÇO!$D$22:$D$37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MARÇO!$B$22:$B$37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MARÇO!$A$22:$A$37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56974692"/>
        <c:axId val="12727420"/>
      </c:barChart>
      <c:catAx>
        <c:axId val="5697469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727420"/>
        <c:crosses val="autoZero"/>
        <c:auto val="1"/>
        <c:lblAlgn val="ctr"/>
        <c:lblOffset val="100"/>
        <c:noMultiLvlLbl val="0"/>
      </c:catAx>
      <c:valAx>
        <c:axId val="12727420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97469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MARÇO!$B$56:$B$65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MARÇO!$D$56:$D$65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MARÇO!$B$56:$B$65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MARÇO!$A$56:$A$65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96016779"/>
        <c:axId val="35915903"/>
      </c:barChart>
      <c:catAx>
        <c:axId val="96016779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915903"/>
        <c:crosses val="autoZero"/>
        <c:auto val="1"/>
        <c:lblAlgn val="ctr"/>
        <c:lblOffset val="100"/>
        <c:noMultiLvlLbl val="0"/>
      </c:catAx>
      <c:valAx>
        <c:axId val="35915903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1677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ABRIL!$B$22:$B$37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ABRIL!$D$22:$D$37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ABRIL!$B$22:$B$37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ABRIL!$A$22:$A$37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68268997"/>
        <c:axId val="18943404"/>
      </c:barChart>
      <c:catAx>
        <c:axId val="6826899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43404"/>
        <c:crosses val="autoZero"/>
        <c:auto val="1"/>
        <c:lblAlgn val="ctr"/>
        <c:lblOffset val="100"/>
        <c:noMultiLvlLbl val="0"/>
      </c:catAx>
      <c:valAx>
        <c:axId val="18943404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6899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ABRIL!$B$56:$B$65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ABRIL!$D$56:$D$65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ABRIL!$B$56:$B$65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ABRIL!$A$56:$A$65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94305429"/>
        <c:axId val="76656903"/>
      </c:barChart>
      <c:catAx>
        <c:axId val="94305429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56903"/>
        <c:crosses val="autoZero"/>
        <c:auto val="1"/>
        <c:lblAlgn val="ctr"/>
        <c:lblOffset val="100"/>
        <c:noMultiLvlLbl val="0"/>
      </c:catAx>
      <c:valAx>
        <c:axId val="76656903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30542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26482086778184"/>
          <c:y val="0.00932666060054595"/>
          <c:w val="0.932897519707749"/>
          <c:h val="0.98259781619654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GERAL!$D$22:$D$37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GERAL!$A$22:$A$37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58688327"/>
        <c:axId val="40570156"/>
      </c:barChart>
      <c:catAx>
        <c:axId val="5868832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70156"/>
        <c:crosses val="autoZero"/>
        <c:auto val="1"/>
        <c:lblAlgn val="ctr"/>
        <c:lblOffset val="100"/>
        <c:noMultiLvlLbl val="0"/>
      </c:catAx>
      <c:valAx>
        <c:axId val="40570156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8832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MAIO!$D$22:$D$37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MAIO!$A$22:$A$37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60878854"/>
        <c:axId val="94452727"/>
      </c:barChart>
      <c:catAx>
        <c:axId val="6087885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452727"/>
        <c:crosses val="autoZero"/>
        <c:auto val="1"/>
        <c:lblAlgn val="ctr"/>
        <c:lblOffset val="100"/>
        <c:noMultiLvlLbl val="0"/>
      </c:catAx>
      <c:valAx>
        <c:axId val="94452727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87885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MAIO!$D$56:$D$65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MAIO!$A$56:$A$65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44403176"/>
        <c:axId val="31390889"/>
      </c:barChart>
      <c:catAx>
        <c:axId val="4440317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390889"/>
        <c:crosses val="autoZero"/>
        <c:auto val="1"/>
        <c:lblAlgn val="ctr"/>
        <c:lblOffset val="100"/>
        <c:noMultiLvlLbl val="0"/>
      </c:catAx>
      <c:valAx>
        <c:axId val="31390889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0317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JUNHO!$B$22:$B$37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JUNHO!$D$22:$D$37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JUNHO!$B$22:$B$37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JUNHO!$A$22:$A$37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89642358"/>
        <c:axId val="46031829"/>
      </c:barChart>
      <c:catAx>
        <c:axId val="8964235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031829"/>
        <c:crosses val="autoZero"/>
        <c:auto val="1"/>
        <c:lblAlgn val="ctr"/>
        <c:lblOffset val="100"/>
        <c:noMultiLvlLbl val="0"/>
      </c:catAx>
      <c:valAx>
        <c:axId val="46031829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4235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JUNHO!$B$56:$B$65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JUNHO!$D$56:$D$65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JUNHO!$B$56:$B$65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JUNHO!$A$56:$A$65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58521766"/>
        <c:axId val="64373606"/>
      </c:barChart>
      <c:catAx>
        <c:axId val="5852176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373606"/>
        <c:crosses val="autoZero"/>
        <c:auto val="1"/>
        <c:lblAlgn val="ctr"/>
        <c:lblOffset val="100"/>
        <c:noMultiLvlLbl val="0"/>
      </c:catAx>
      <c:valAx>
        <c:axId val="64373606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2176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JULHO!$B$22:$B$37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JULHO!$D$22:$D$37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JULHO!$B$22:$B$37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JULHO!$A$22:$A$37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97640710"/>
        <c:axId val="39168967"/>
      </c:barChart>
      <c:catAx>
        <c:axId val="9764071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168967"/>
        <c:crosses val="autoZero"/>
        <c:auto val="1"/>
        <c:lblAlgn val="ctr"/>
        <c:lblOffset val="100"/>
        <c:noMultiLvlLbl val="0"/>
      </c:catAx>
      <c:valAx>
        <c:axId val="39168967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64071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JULHO!$B$56:$B$65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JULHO!$D$56:$D$65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JULHO!$B$56:$B$65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JULHO!$A$56:$A$65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82029045"/>
        <c:axId val="65240100"/>
      </c:barChart>
      <c:catAx>
        <c:axId val="82029045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40100"/>
        <c:crosses val="autoZero"/>
        <c:auto val="1"/>
        <c:lblAlgn val="ctr"/>
        <c:lblOffset val="100"/>
        <c:noMultiLvlLbl val="0"/>
      </c:catAx>
      <c:valAx>
        <c:axId val="65240100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02904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AGOSTO!$B$22:$B$37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AGOSTO!$D$22:$D$37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AGOSTO!$B$22:$B$37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AGOSTO!$A$22:$A$37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92725870"/>
        <c:axId val="58615063"/>
      </c:barChart>
      <c:catAx>
        <c:axId val="9272587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15063"/>
        <c:crosses val="autoZero"/>
        <c:auto val="1"/>
        <c:lblAlgn val="ctr"/>
        <c:lblOffset val="100"/>
        <c:noMultiLvlLbl val="0"/>
      </c:catAx>
      <c:valAx>
        <c:axId val="58615063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72587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AGOSTO!$B$56:$B$65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AGOSTO!$D$56:$D$65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AGOSTO!$B$56:$B$65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AGOSTO!$A$56:$A$65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43446225"/>
        <c:axId val="8968744"/>
      </c:barChart>
      <c:catAx>
        <c:axId val="43446225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68744"/>
        <c:crosses val="autoZero"/>
        <c:auto val="1"/>
        <c:lblAlgn val="ctr"/>
        <c:lblOffset val="100"/>
        <c:noMultiLvlLbl val="0"/>
      </c:catAx>
      <c:valAx>
        <c:axId val="8968744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44622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SETEMBRO!$B$22:$B$37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SETEMBRO!$D$22:$D$37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SETEMBRO!$B$22:$B$37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SETEMBRO!$A$22:$A$37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72286128"/>
        <c:axId val="89391492"/>
      </c:barChart>
      <c:catAx>
        <c:axId val="7228612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391492"/>
        <c:crosses val="autoZero"/>
        <c:auto val="1"/>
        <c:lblAlgn val="ctr"/>
        <c:lblOffset val="100"/>
        <c:noMultiLvlLbl val="0"/>
      </c:catAx>
      <c:valAx>
        <c:axId val="89391492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28612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66766852726492"/>
          <c:y val="0.0751708428246014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SETEMBRO!$B$56:$B$65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SETEMBRO!$D$56:$D$65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SETEMBRO!$B$56:$B$65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SETEMBRO!$A$56:$A$65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89941688"/>
        <c:axId val="76605453"/>
      </c:barChart>
      <c:catAx>
        <c:axId val="8994168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605453"/>
        <c:crosses val="autoZero"/>
        <c:auto val="1"/>
        <c:lblAlgn val="ctr"/>
        <c:lblOffset val="100"/>
        <c:noMultiLvlLbl val="0"/>
      </c:catAx>
      <c:valAx>
        <c:axId val="76605453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941688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TOTAL INVESTIDO</a:t>
            </a:r>
          </a:p>
        </c:rich>
      </c:tx>
      <c:layout>
        <c:manualLayout>
          <c:xMode val="edge"/>
          <c:yMode val="edge"/>
          <c:x val="0.36951690821256"/>
          <c:y val="0.000113739763421292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%" sourceLinked="0"/>
            <c:dLbl>
              <c:idx val="0"/>
              <c:numFmt formatCode="0.00%" sourceLinked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83998F6E-788D-4F85-BA6C-05C926E4BC5F}" type="CELLRANGE">
                      <a:rPr b="0" lang="en-US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[CELLRANGE]</a:t>
                    </a:fld>
                  </a:p>
                  <a:p>
                    <a:r>
                      <a:rPr b="0" lang="en-US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[PORCENTAGEM]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numFmt formatCode="0.00%" sourceLinked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68B82F95-A320-4E86-8A92-26F2EB7354D2}" type="CELLRANGE">
                      <a:rPr b="0" lang="en-US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[CELLRANGE]</a:t>
                    </a:fld>
                  </a:p>
                  <a:p>
                    <a:r>
                      <a:rPr b="0" lang="en-US" sz="1100" spc="-1" strike="noStrike">
                        <a:solidFill>
                          <a:srgbClr val="000000"/>
                        </a:solidFill>
                        <a:latin typeface="Calibri"/>
                      </a:rPr>
                      <a:t>[PORCENTAGEM]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GERAL!$A$70:$A$71</c:f>
              <c:strCache>
                <c:ptCount val="2"/>
                <c:pt idx="0">
                  <c:v>FII's</c:v>
                </c:pt>
                <c:pt idx="1">
                  <c:v>AÇÕES</c:v>
                </c:pt>
              </c:strCache>
            </c:strRef>
          </c:cat>
          <c:val>
            <c:numRef>
              <c:f>GERAL!$B$70:$B$71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l"/>
      <c:layout>
        <c:manualLayout>
          <c:xMode val="edge"/>
          <c:yMode val="edge"/>
          <c:x val="0.177093467773349"/>
          <c:y val="0.69345252868665"/>
          <c:w val="0.0862463445114744"/>
          <c:h val="0.202293298522847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1" sz="105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OUTUBRO!$B$22:$B$37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OUTUBRO!$D$22:$D$37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OUTUBRO!$B$22:$B$37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OUTUBRO!$A$22:$A$37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65853863"/>
        <c:axId val="11690676"/>
      </c:barChart>
      <c:catAx>
        <c:axId val="65853863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690676"/>
        <c:crosses val="autoZero"/>
        <c:auto val="1"/>
        <c:lblAlgn val="ctr"/>
        <c:lblOffset val="100"/>
        <c:noMultiLvlLbl val="0"/>
      </c:catAx>
      <c:valAx>
        <c:axId val="11690676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85386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OUTUBRO!$B$56:$B$65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OUTUBRO!$D$56:$D$65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OUTUBRO!$B$56:$B$65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OUTUBRO!$A$56:$A$65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43864054"/>
        <c:axId val="85148352"/>
      </c:barChart>
      <c:catAx>
        <c:axId val="4386405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48352"/>
        <c:crosses val="autoZero"/>
        <c:auto val="1"/>
        <c:lblAlgn val="ctr"/>
        <c:lblOffset val="100"/>
        <c:noMultiLvlLbl val="0"/>
      </c:catAx>
      <c:valAx>
        <c:axId val="85148352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64054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NOVEMBRO!$B$22:$B$37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NOVEMBRO!$D$22:$D$37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NOVEMBRO!$B$22:$B$37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NOVEMBRO!$A$22:$A$37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7714672"/>
        <c:axId val="3374829"/>
      </c:barChart>
      <c:catAx>
        <c:axId val="7714672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4829"/>
        <c:crosses val="autoZero"/>
        <c:auto val="1"/>
        <c:lblAlgn val="ctr"/>
        <c:lblOffset val="100"/>
        <c:noMultiLvlLbl val="0"/>
      </c:catAx>
      <c:valAx>
        <c:axId val="3374829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467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NOVEMBRO!$B$56:$B$65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NOVEMBRO!$D$56:$D$65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NOVEMBRO!$B$56:$B$65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NOVEMBRO!$A$56:$A$65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29852767"/>
        <c:axId val="25163252"/>
      </c:barChart>
      <c:catAx>
        <c:axId val="2985276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63252"/>
        <c:crosses val="autoZero"/>
        <c:auto val="1"/>
        <c:lblAlgn val="ctr"/>
        <c:lblOffset val="100"/>
        <c:noMultiLvlLbl val="0"/>
      </c:catAx>
      <c:valAx>
        <c:axId val="25163252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85276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11265076700886"/>
          <c:y val="0.0510408961217373"/>
          <c:w val="0.856434677387876"/>
          <c:h val="0.9062665116770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6480">
              <a:solidFill>
                <a:srgbClr val="000000">
                  <a:alpha val="4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DEZEMBRO!$B$22:$B$37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DEZEMBRO!$D$22:$D$37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6480">
              <a:solidFill>
                <a:srgbClr val="808080">
                  <a:alpha val="40000"/>
                </a:srgbClr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DEZEMBRO!$B$22:$B$37</c:f>
              <c:strCache>
                <c:ptCount val="16"/>
                <c:pt idx="0">
                  <c:v>CTPS11</c:v>
                </c:pt>
                <c:pt idx="1">
                  <c:v>MXRF11</c:v>
                </c:pt>
                <c:pt idx="2">
                  <c:v>XPLG11</c:v>
                </c:pt>
                <c:pt idx="3">
                  <c:v>KNRI11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strCache>
            </c:strRef>
          </c:cat>
          <c:val>
            <c:numRef>
              <c:f>DEZEMBRO!$A$22:$A$37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35"/>
        <c:overlap val="100"/>
        <c:axId val="5604596"/>
        <c:axId val="41704922"/>
      </c:barChart>
      <c:catAx>
        <c:axId val="5604596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704922"/>
        <c:crosses val="autoZero"/>
        <c:auto val="1"/>
        <c:lblAlgn val="ctr"/>
        <c:lblOffset val="100"/>
        <c:noMultiLvlLbl val="0"/>
      </c:catAx>
      <c:valAx>
        <c:axId val="41704922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0459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596432335376088"/>
          <c:y val="0.0694760820045558"/>
          <c:w val="0.856434677387876"/>
          <c:h val="0.85030914415880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8f8f"/>
            </a:solidFill>
            <a:ln w="0">
              <a:noFill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DEZEMBRO!$B$56:$B$65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DEZEMBRO!$D$56:$D$65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DEZEMBRO!$B$56:$B$65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DEZEMBRO!$A$56:$A$65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35"/>
        <c:overlap val="100"/>
        <c:axId val="25727211"/>
        <c:axId val="81047878"/>
      </c:barChart>
      <c:catAx>
        <c:axId val="25727211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047878"/>
        <c:crosses val="autoZero"/>
        <c:auto val="1"/>
        <c:lblAlgn val="ctr"/>
        <c:lblOffset val="100"/>
        <c:noMultiLvlLbl val="0"/>
      </c:catAx>
      <c:valAx>
        <c:axId val="81047878"/>
        <c:scaling>
          <c:orientation val="minMax"/>
        </c:scaling>
        <c:delete val="1"/>
        <c:axPos val="l"/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72721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324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INVESTIMENTO ATUAL</a:t>
            </a:r>
          </a:p>
        </c:rich>
      </c:tx>
      <c:layout>
        <c:manualLayout>
          <c:xMode val="edge"/>
          <c:yMode val="edge"/>
          <c:x val="0.342263460533194"/>
          <c:y val="0.000113739763421292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GERAL!$A$74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1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eparator>
</c:separator>
            <c:showLeaderLines val="1"/>
          </c:dLbls>
          <c:cat>
            <c:strRef>
              <c:f>GERAL!$A$76:$A$77</c:f>
              <c:strCache>
                <c:ptCount val="2"/>
                <c:pt idx="0">
                  <c:v>FII's</c:v>
                </c:pt>
                <c:pt idx="1">
                  <c:v>AÇÕES</c:v>
                </c:pt>
              </c:strCache>
            </c:strRef>
          </c:cat>
          <c:val>
            <c:numRef>
              <c:f>GERAL!$B$76:$B$77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l"/>
      <c:layout>
        <c:manualLayout>
          <c:xMode val="edge"/>
          <c:yMode val="edge"/>
          <c:x val="0.0895458482936555"/>
          <c:y val="0.679619561399812"/>
          <c:w val="0.127289916262883"/>
          <c:h val="0.202293298522847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1" sz="105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600" spc="-1" strike="noStrike">
                <a:solidFill>
                  <a:srgbClr val="000000"/>
                </a:solidFill>
                <a:latin typeface="Calibri"/>
              </a:rPr>
              <a:t>FUNDOS IMOBILIÁRIOS</a:t>
            </a:r>
          </a:p>
        </c:rich>
      </c:tx>
      <c:layout>
        <c:manualLayout>
          <c:xMode val="edge"/>
          <c:yMode val="edge"/>
          <c:x val="0.353405474220242"/>
          <c:y val="0.00283802959659436"/>
        </c:manualLayout>
      </c:layout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97300"/>
              </a:solidFill>
              <a:ln w="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255e91"/>
              </a:solidFill>
              <a:ln w="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756fc3"/>
              </a:solidFill>
              <a:ln w="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ed7d31"/>
              </a:solidFill>
              <a:ln w="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7cafdd"/>
              </a:solidFill>
              <a:ln w="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636363"/>
              </a:solidFill>
              <a:ln w="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a5a5a5"/>
              </a:solidFill>
              <a:ln w="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ffcd33"/>
              </a:solidFill>
              <a:ln w="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b86c"/>
              </a:solidFill>
              <a:ln w="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5b9bd5"/>
              </a:solidFill>
              <a:ln w="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43682b"/>
              </a:solidFill>
              <a:ln w="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264478"/>
              </a:solidFill>
              <a:ln w="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9e480e"/>
              </a:solidFill>
              <a:ln w="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70ad47"/>
              </a:solidFill>
              <a:ln w="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4472c4"/>
              </a:solidFill>
              <a:ln w="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f1975a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0.00%" sourceLinked="0"/>
            <c:dLbl>
              <c:idx val="0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5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6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7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8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9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0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1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2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3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4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5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lang="pt-BR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GERAL!$V$22:$V$37</c:f>
              <c:strCache>
                <c:ptCount val="16"/>
                <c:pt idx="0">
                  <c:v>CTPS11</c:v>
                </c:pt>
                <c:pt idx="1">
                  <c:v>CTPS11</c:v>
                </c:pt>
                <c:pt idx="2">
                  <c:v>CTPS11</c:v>
                </c:pt>
                <c:pt idx="3">
                  <c:v>CTPS11</c:v>
                </c:pt>
                <c:pt idx="4">
                  <c:v>CTPS11</c:v>
                </c:pt>
                <c:pt idx="5">
                  <c:v>CTPS11</c:v>
                </c:pt>
                <c:pt idx="6">
                  <c:v>CTPS11</c:v>
                </c:pt>
                <c:pt idx="7">
                  <c:v>CTPS11</c:v>
                </c:pt>
                <c:pt idx="8">
                  <c:v>CTPS11</c:v>
                </c:pt>
                <c:pt idx="9">
                  <c:v>CTPS11</c:v>
                </c:pt>
                <c:pt idx="10">
                  <c:v>CTPS11</c:v>
                </c:pt>
                <c:pt idx="11">
                  <c:v>CTPS11</c:v>
                </c:pt>
                <c:pt idx="12">
                  <c:v>CTPS11</c:v>
                </c:pt>
                <c:pt idx="13">
                  <c:v>CTPS11</c:v>
                </c:pt>
                <c:pt idx="14">
                  <c:v>CTPS11</c:v>
                </c:pt>
                <c:pt idx="15">
                  <c:v>CTPS11</c:v>
                </c:pt>
              </c:strCache>
            </c:strRef>
          </c:cat>
          <c:val>
            <c:numRef>
              <c:f>GERAL!$W$22:$W$37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0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600" spc="-1" strike="noStrike">
                <a:solidFill>
                  <a:srgbClr val="000000"/>
                </a:solidFill>
                <a:latin typeface="Calibri"/>
              </a:rPr>
              <a:t>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997300"/>
              </a:solidFill>
              <a:ln w="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ffcd33"/>
              </a:solidFill>
              <a:ln w="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5b9bd5"/>
              </a:solidFill>
              <a:ln w="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b7b7b7"/>
              </a:solidFill>
              <a:ln w="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36363"/>
              </a:solidFill>
              <a:ln w="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9e480e"/>
              </a:solidFill>
              <a:ln w="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70ad47"/>
              </a:solidFill>
              <a:ln w="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f1975a"/>
              </a:solidFill>
              <a:ln w="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b8b86c"/>
              </a:solidFill>
              <a:ln w="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4472c4"/>
              </a:solidFill>
              <a:ln w="0">
                <a:solidFill>
                  <a:srgbClr val="ffffff"/>
                </a:solidFill>
              </a:ln>
            </c:spPr>
          </c:dPt>
          <c:dLbls>
            <c:numFmt formatCode="0.00%" sourceLinked="0"/>
            <c:dLbl>
              <c:idx val="0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3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4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5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6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7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8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dLbl>
              <c:idx val="9"/>
              <c:numFmt formatCode="0.00%" sourceLinked="0"/>
              <c:txPr>
                <a:bodyPr wrap="square"/>
                <a:lstStyle/>
                <a:p>
                  <a:pPr>
                    <a:defRPr b="1" lang="pt-BR" sz="11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1" lang="pt-BR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eparator>
</c:separator>
            <c:showLeaderLines val="0"/>
          </c:dLbls>
          <c:cat>
            <c:strRef>
              <c:f>GERAL!$V$56:$V$65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GERAL!$W$56:$W$65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0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Calibri"/>
              </a:rPr>
              <a:t>VALOR INVESTIDO
FII'S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2f5597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1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2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3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4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15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Lbls>
            <c:numFmt formatCode="&quot;R$ &quot;#,##0.00" sourceLinked="0"/>
            <c:dLbl>
              <c:idx val="0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GERAL!$V$2:$V$17</c:f>
              <c:strCache>
                <c:ptCount val="16"/>
                <c:pt idx="0">
                  <c:v>CTPS11</c:v>
                </c:pt>
                <c:pt idx="1">
                  <c:v>CTPS11</c:v>
                </c:pt>
                <c:pt idx="2">
                  <c:v>CTPS11</c:v>
                </c:pt>
                <c:pt idx="3">
                  <c:v>CTPS11</c:v>
                </c:pt>
                <c:pt idx="4">
                  <c:v>CTPS11</c:v>
                </c:pt>
                <c:pt idx="5">
                  <c:v>CTPS11</c:v>
                </c:pt>
                <c:pt idx="6">
                  <c:v>CTPS11</c:v>
                </c:pt>
                <c:pt idx="7">
                  <c:v>CTPS11</c:v>
                </c:pt>
                <c:pt idx="8">
                  <c:v>CTPS11</c:v>
                </c:pt>
                <c:pt idx="9">
                  <c:v>CTPS11</c:v>
                </c:pt>
                <c:pt idx="10">
                  <c:v>CTPS11</c:v>
                </c:pt>
                <c:pt idx="11">
                  <c:v>CTPS11</c:v>
                </c:pt>
                <c:pt idx="12">
                  <c:v>CTPS11</c:v>
                </c:pt>
                <c:pt idx="13">
                  <c:v>CTPS11</c:v>
                </c:pt>
                <c:pt idx="14">
                  <c:v>CTPS11</c:v>
                </c:pt>
                <c:pt idx="15">
                  <c:v>CTPS11</c:v>
                </c:pt>
              </c:strCache>
            </c:strRef>
          </c:cat>
          <c:val>
            <c:numRef>
              <c:f>GERAL!$W$2:$W$17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60"/>
        <c:overlap val="-27"/>
        <c:axId val="81365633"/>
        <c:axId val="48346577"/>
      </c:barChart>
      <c:catAx>
        <c:axId val="813656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46577"/>
        <c:crosses val="autoZero"/>
        <c:auto val="1"/>
        <c:lblAlgn val="ctr"/>
        <c:lblOffset val="100"/>
        <c:noMultiLvlLbl val="0"/>
      </c:catAx>
      <c:valAx>
        <c:axId val="48346577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365633"/>
        <c:crossBetween val="between"/>
      </c:valAx>
      <c:spPr>
        <a:noFill/>
        <a:ln w="0">
          <a:noFill/>
        </a:ln>
      </c:spPr>
    </c:plotArea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Calibri"/>
              </a:rPr>
              <a:t>VALOR INVESTIDO
AÇÕES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2f5597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2f5597"/>
              </a:solidFill>
              <a:ln w="0">
                <a:noFill/>
              </a:ln>
            </c:spPr>
          </c:dPt>
          <c:dLbls>
            <c:numFmt formatCode="&quot;R$ &quot;#,##0.00" sourceLinked="1"/>
            <c:dLbl>
              <c:idx val="1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GERAL!$V$42:$V$51</c:f>
              <c:str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GERAL!$W$42:$W$51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60"/>
        <c:overlap val="-27"/>
        <c:axId val="84151749"/>
        <c:axId val="50621522"/>
      </c:barChart>
      <c:catAx>
        <c:axId val="841517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21522"/>
        <c:crosses val="autoZero"/>
        <c:auto val="1"/>
        <c:lblAlgn val="ctr"/>
        <c:lblOffset val="100"/>
        <c:noMultiLvlLbl val="0"/>
      </c:catAx>
      <c:valAx>
        <c:axId val="50621522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151749"/>
        <c:crossBetween val="between"/>
      </c:valAx>
      <c:spPr>
        <a:noFill/>
        <a:ln w="0">
          <a:noFill/>
        </a:ln>
      </c:spPr>
    </c:plotArea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1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100" spc="-1" strike="noStrike">
                <a:solidFill>
                  <a:srgbClr val="000000"/>
                </a:solidFill>
                <a:latin typeface="Calibri"/>
              </a:rPr>
              <a:t>VALOR ATUAL
FII'S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997300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255e91"/>
              </a:solidFill>
              <a:ln w="0">
                <a:noFill/>
              </a:ln>
            </c:spPr>
          </c:dPt>
          <c:dPt>
            <c:idx val="2"/>
            <c:invertIfNegative val="0"/>
            <c:spPr>
              <a:solidFill>
                <a:srgbClr val="756fc3"/>
              </a:solidFill>
              <a:ln w="0">
                <a:noFill/>
              </a:ln>
            </c:spPr>
          </c:dPt>
          <c:dPt>
            <c:idx val="3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4"/>
            <c:invertIfNegative val="0"/>
            <c:spPr>
              <a:solidFill>
                <a:srgbClr val="7cafdd"/>
              </a:solidFill>
              <a:ln w="0">
                <a:noFill/>
              </a:ln>
            </c:spPr>
          </c:dPt>
          <c:dPt>
            <c:idx val="5"/>
            <c:invertIfNegative val="0"/>
            <c:spPr>
              <a:solidFill>
                <a:srgbClr val="636363"/>
              </a:solidFill>
              <a:ln w="0">
                <a:noFill/>
              </a:ln>
            </c:spPr>
          </c:dPt>
          <c:dPt>
            <c:idx val="6"/>
            <c:invertIfNegative val="0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7"/>
            <c:invertIfNegative val="0"/>
            <c:spPr>
              <a:solidFill>
                <a:srgbClr val="ffcd33"/>
              </a:solidFill>
              <a:ln w="0">
                <a:noFill/>
              </a:ln>
            </c:spPr>
          </c:dPt>
          <c:dPt>
            <c:idx val="8"/>
            <c:invertIfNegative val="0"/>
            <c:spPr>
              <a:solidFill>
                <a:srgbClr val="b8b86c"/>
              </a:solidFill>
              <a:ln w="0">
                <a:noFill/>
              </a:ln>
            </c:spPr>
          </c:dPt>
          <c:dPt>
            <c:idx val="9"/>
            <c:invertIfNegative val="0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0"/>
            <c:invertIfNegative val="0"/>
            <c:spPr>
              <a:solidFill>
                <a:srgbClr val="43682b"/>
              </a:solidFill>
              <a:ln w="0">
                <a:noFill/>
              </a:ln>
            </c:spPr>
          </c:dPt>
          <c:dPt>
            <c:idx val="11"/>
            <c:invertIfNegative val="0"/>
            <c:spPr>
              <a:solidFill>
                <a:srgbClr val="264478"/>
              </a:solidFill>
              <a:ln w="0">
                <a:noFill/>
              </a:ln>
            </c:spPr>
          </c:dPt>
          <c:dPt>
            <c:idx val="12"/>
            <c:invertIfNegative val="0"/>
            <c:spPr>
              <a:solidFill>
                <a:srgbClr val="9e480e"/>
              </a:solidFill>
              <a:ln w="0">
                <a:noFill/>
              </a:ln>
            </c:spPr>
          </c:dPt>
          <c:dPt>
            <c:idx val="13"/>
            <c:invertIfNegative val="0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14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5"/>
            <c:invertIfNegative val="0"/>
            <c:spPr>
              <a:solidFill>
                <a:srgbClr val="f1975a"/>
              </a:solidFill>
              <a:ln w="0">
                <a:noFill/>
              </a:ln>
            </c:spPr>
          </c:dPt>
          <c:dLbls>
            <c:numFmt formatCode="&quot;R$ &quot;#,##0.00" sourceLinked="0"/>
            <c:dLbl>
              <c:idx val="0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&quot;R$ &quot;#,##0.00" sourceLinked="0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GERAL!$V$22:$V$37</c:f>
              <c:strCache>
                <c:ptCount val="16"/>
                <c:pt idx="0">
                  <c:v>CTPS11</c:v>
                </c:pt>
                <c:pt idx="1">
                  <c:v>CTPS11</c:v>
                </c:pt>
                <c:pt idx="2">
                  <c:v>CTPS11</c:v>
                </c:pt>
                <c:pt idx="3">
                  <c:v>CTPS11</c:v>
                </c:pt>
                <c:pt idx="4">
                  <c:v>CTPS11</c:v>
                </c:pt>
                <c:pt idx="5">
                  <c:v>CTPS11</c:v>
                </c:pt>
                <c:pt idx="6">
                  <c:v>CTPS11</c:v>
                </c:pt>
                <c:pt idx="7">
                  <c:v>CTPS11</c:v>
                </c:pt>
                <c:pt idx="8">
                  <c:v>CTPS11</c:v>
                </c:pt>
                <c:pt idx="9">
                  <c:v>CTPS11</c:v>
                </c:pt>
                <c:pt idx="10">
                  <c:v>CTPS11</c:v>
                </c:pt>
                <c:pt idx="11">
                  <c:v>CTPS11</c:v>
                </c:pt>
                <c:pt idx="12">
                  <c:v>CTPS11</c:v>
                </c:pt>
                <c:pt idx="13">
                  <c:v>CTPS11</c:v>
                </c:pt>
                <c:pt idx="14">
                  <c:v>CTPS11</c:v>
                </c:pt>
                <c:pt idx="15">
                  <c:v>CTPS11</c:v>
                </c:pt>
              </c:strCache>
            </c:strRef>
          </c:cat>
          <c:val>
            <c:numRef>
              <c:f>GERAL!$W$22:$W$37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60"/>
        <c:overlap val="-27"/>
        <c:axId val="40372093"/>
        <c:axId val="7055704"/>
      </c:barChart>
      <c:catAx>
        <c:axId val="40372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55704"/>
        <c:crosses val="autoZero"/>
        <c:auto val="1"/>
        <c:lblAlgn val="ctr"/>
        <c:lblOffset val="100"/>
        <c:noMultiLvlLbl val="0"/>
      </c:catAx>
      <c:valAx>
        <c:axId val="7055704"/>
        <c:scaling>
          <c:orientation val="minMax"/>
        </c:scaling>
        <c:delete val="1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&quot;R$ &quot;#,##0.00;[RED]&quot;-R$ &quot;#,##0.0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372093"/>
        <c:crossBetween val="between"/>
      </c:valAx>
      <c:spPr>
        <a:noFill/>
        <a:ln w="0">
          <a:noFill/>
        </a:ln>
      </c:spPr>
    </c:plotArea>
    <c:plotVisOnly val="0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54</xdr:row>
      <xdr:rowOff>73440</xdr:rowOff>
    </xdr:from>
    <xdr:to>
      <xdr:col>15</xdr:col>
      <xdr:colOff>905760</xdr:colOff>
      <xdr:row>65</xdr:row>
      <xdr:rowOff>190440</xdr:rowOff>
    </xdr:to>
    <xdr:graphicFrame>
      <xdr:nvGraphicFramePr>
        <xdr:cNvPr id="0" name="Gráfico 2"/>
        <xdr:cNvGraphicFramePr/>
      </xdr:nvGraphicFramePr>
      <xdr:xfrm>
        <a:off x="3807360" y="10932120"/>
        <a:ext cx="1042020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44280</xdr:colOff>
      <xdr:row>20</xdr:row>
      <xdr:rowOff>146520</xdr:rowOff>
    </xdr:from>
    <xdr:to>
      <xdr:col>16</xdr:col>
      <xdr:colOff>805680</xdr:colOff>
      <xdr:row>37</xdr:row>
      <xdr:rowOff>72720</xdr:rowOff>
    </xdr:to>
    <xdr:graphicFrame>
      <xdr:nvGraphicFramePr>
        <xdr:cNvPr id="1" name="Gráfico 3"/>
        <xdr:cNvGraphicFramePr/>
      </xdr:nvGraphicFramePr>
      <xdr:xfrm>
        <a:off x="3799800" y="4337640"/>
        <a:ext cx="11233800" cy="316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248040</xdr:colOff>
      <xdr:row>68</xdr:row>
      <xdr:rowOff>0</xdr:rowOff>
    </xdr:from>
    <xdr:to>
      <xdr:col>12</xdr:col>
      <xdr:colOff>197640</xdr:colOff>
      <xdr:row>82</xdr:row>
      <xdr:rowOff>21600</xdr:rowOff>
    </xdr:to>
    <xdr:graphicFrame>
      <xdr:nvGraphicFramePr>
        <xdr:cNvPr id="2" name="Gráfico 1"/>
        <xdr:cNvGraphicFramePr/>
      </xdr:nvGraphicFramePr>
      <xdr:xfrm>
        <a:off x="2996280" y="13525560"/>
        <a:ext cx="7451640" cy="316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161280</xdr:colOff>
      <xdr:row>68</xdr:row>
      <xdr:rowOff>0</xdr:rowOff>
    </xdr:from>
    <xdr:to>
      <xdr:col>17</xdr:col>
      <xdr:colOff>484560</xdr:colOff>
      <xdr:row>82</xdr:row>
      <xdr:rowOff>21600</xdr:rowOff>
    </xdr:to>
    <xdr:graphicFrame>
      <xdr:nvGraphicFramePr>
        <xdr:cNvPr id="3" name="Gráfico 5"/>
        <xdr:cNvGraphicFramePr/>
      </xdr:nvGraphicFramePr>
      <xdr:xfrm>
        <a:off x="10411560" y="13525560"/>
        <a:ext cx="5509080" cy="316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260640</xdr:colOff>
      <xdr:row>107</xdr:row>
      <xdr:rowOff>71640</xdr:rowOff>
    </xdr:from>
    <xdr:to>
      <xdr:col>10</xdr:col>
      <xdr:colOff>144360</xdr:colOff>
      <xdr:row>135</xdr:row>
      <xdr:rowOff>64800</xdr:rowOff>
    </xdr:to>
    <xdr:graphicFrame>
      <xdr:nvGraphicFramePr>
        <xdr:cNvPr id="4" name="Gráfico 4"/>
        <xdr:cNvGraphicFramePr/>
      </xdr:nvGraphicFramePr>
      <xdr:xfrm>
        <a:off x="260640" y="21502800"/>
        <a:ext cx="8483040" cy="532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145080</xdr:colOff>
      <xdr:row>107</xdr:row>
      <xdr:rowOff>73800</xdr:rowOff>
    </xdr:from>
    <xdr:to>
      <xdr:col>18</xdr:col>
      <xdr:colOff>360720</xdr:colOff>
      <xdr:row>135</xdr:row>
      <xdr:rowOff>55800</xdr:rowOff>
    </xdr:to>
    <xdr:graphicFrame>
      <xdr:nvGraphicFramePr>
        <xdr:cNvPr id="5" name="Gráfico 9"/>
        <xdr:cNvGraphicFramePr/>
      </xdr:nvGraphicFramePr>
      <xdr:xfrm>
        <a:off x="8744400" y="21504960"/>
        <a:ext cx="8109720" cy="531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138600</xdr:colOff>
      <xdr:row>151</xdr:row>
      <xdr:rowOff>176400</xdr:rowOff>
    </xdr:from>
    <xdr:to>
      <xdr:col>12</xdr:col>
      <xdr:colOff>352800</xdr:colOff>
      <xdr:row>166</xdr:row>
      <xdr:rowOff>61920</xdr:rowOff>
    </xdr:to>
    <xdr:graphicFrame>
      <xdr:nvGraphicFramePr>
        <xdr:cNvPr id="6" name="Gráfico 7"/>
        <xdr:cNvGraphicFramePr/>
      </xdr:nvGraphicFramePr>
      <xdr:xfrm>
        <a:off x="138600" y="29989800"/>
        <a:ext cx="10464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448920</xdr:colOff>
      <xdr:row>151</xdr:row>
      <xdr:rowOff>176400</xdr:rowOff>
    </xdr:from>
    <xdr:to>
      <xdr:col>19</xdr:col>
      <xdr:colOff>28080</xdr:colOff>
      <xdr:row>166</xdr:row>
      <xdr:rowOff>61920</xdr:rowOff>
    </xdr:to>
    <xdr:graphicFrame>
      <xdr:nvGraphicFramePr>
        <xdr:cNvPr id="7" name="Gráfico 8"/>
        <xdr:cNvGraphicFramePr/>
      </xdr:nvGraphicFramePr>
      <xdr:xfrm>
        <a:off x="10699200" y="29989800"/>
        <a:ext cx="66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117720</xdr:colOff>
      <xdr:row>136</xdr:row>
      <xdr:rowOff>23760</xdr:rowOff>
    </xdr:from>
    <xdr:to>
      <xdr:col>12</xdr:col>
      <xdr:colOff>335880</xdr:colOff>
      <xdr:row>150</xdr:row>
      <xdr:rowOff>99720</xdr:rowOff>
    </xdr:to>
    <xdr:graphicFrame>
      <xdr:nvGraphicFramePr>
        <xdr:cNvPr id="8" name="Gráfico 10"/>
        <xdr:cNvGraphicFramePr/>
      </xdr:nvGraphicFramePr>
      <xdr:xfrm>
        <a:off x="117720" y="26979480"/>
        <a:ext cx="10468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448200</xdr:colOff>
      <xdr:row>136</xdr:row>
      <xdr:rowOff>24120</xdr:rowOff>
    </xdr:from>
    <xdr:to>
      <xdr:col>19</xdr:col>
      <xdr:colOff>27360</xdr:colOff>
      <xdr:row>150</xdr:row>
      <xdr:rowOff>100080</xdr:rowOff>
    </xdr:to>
    <xdr:graphicFrame>
      <xdr:nvGraphicFramePr>
        <xdr:cNvPr id="9" name="Gráfico 13"/>
        <xdr:cNvGraphicFramePr/>
      </xdr:nvGraphicFramePr>
      <xdr:xfrm>
        <a:off x="10698480" y="26979840"/>
        <a:ext cx="6627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613440</xdr:colOff>
      <xdr:row>83</xdr:row>
      <xdr:rowOff>3960</xdr:rowOff>
    </xdr:from>
    <xdr:to>
      <xdr:col>16</xdr:col>
      <xdr:colOff>1207800</xdr:colOff>
      <xdr:row>103</xdr:row>
      <xdr:rowOff>190080</xdr:rowOff>
    </xdr:to>
    <xdr:graphicFrame>
      <xdr:nvGraphicFramePr>
        <xdr:cNvPr id="10" name="Gráfico 12"/>
        <xdr:cNvGraphicFramePr/>
      </xdr:nvGraphicFramePr>
      <xdr:xfrm>
        <a:off x="3361680" y="16863120"/>
        <a:ext cx="12074040" cy="399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0</xdr:colOff>
      <xdr:row>90</xdr:row>
      <xdr:rowOff>28440</xdr:rowOff>
    </xdr:from>
    <xdr:to>
      <xdr:col>3</xdr:col>
      <xdr:colOff>571320</xdr:colOff>
      <xdr:row>103</xdr:row>
      <xdr:rowOff>123480</xdr:rowOff>
    </xdr:to>
    <xdr:sp>
      <xdr:nvSpPr>
        <xdr:cNvPr id="11" name=""/>
        <xdr:cNvSpPr/>
      </xdr:nvSpPr>
      <xdr:spPr>
        <a:xfrm>
          <a:off x="0" y="18221040"/>
          <a:ext cx="3319560" cy="2571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84</xdr:row>
      <xdr:rowOff>156600</xdr:rowOff>
    </xdr:from>
    <xdr:to>
      <xdr:col>1</xdr:col>
      <xdr:colOff>594000</xdr:colOff>
      <xdr:row>89</xdr:row>
      <xdr:rowOff>175680</xdr:rowOff>
    </xdr:to>
    <xdr:sp>
      <xdr:nvSpPr>
        <xdr:cNvPr id="12" name=""/>
        <xdr:cNvSpPr/>
      </xdr:nvSpPr>
      <xdr:spPr>
        <a:xfrm>
          <a:off x="0" y="17206200"/>
          <a:ext cx="1630800" cy="971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619200</xdr:colOff>
      <xdr:row>84</xdr:row>
      <xdr:rowOff>152640</xdr:rowOff>
    </xdr:from>
    <xdr:to>
      <xdr:col>3</xdr:col>
      <xdr:colOff>574920</xdr:colOff>
      <xdr:row>89</xdr:row>
      <xdr:rowOff>171720</xdr:rowOff>
    </xdr:to>
    <xdr:sp>
      <xdr:nvSpPr>
        <xdr:cNvPr id="13" name=""/>
        <xdr:cNvSpPr/>
      </xdr:nvSpPr>
      <xdr:spPr>
        <a:xfrm>
          <a:off x="1656000" y="17202240"/>
          <a:ext cx="1667160" cy="9716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30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31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32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33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34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35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36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37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915840</xdr:colOff>
      <xdr:row>37</xdr:row>
      <xdr:rowOff>190080</xdr:rowOff>
    </xdr:to>
    <xdr:graphicFrame>
      <xdr:nvGraphicFramePr>
        <xdr:cNvPr id="14" name="Gráfico 1"/>
        <xdr:cNvGraphicFramePr/>
      </xdr:nvGraphicFramePr>
      <xdr:xfrm>
        <a:off x="3807360" y="4213440"/>
        <a:ext cx="923256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915840</xdr:colOff>
      <xdr:row>65</xdr:row>
      <xdr:rowOff>190440</xdr:rowOff>
    </xdr:to>
    <xdr:graphicFrame>
      <xdr:nvGraphicFramePr>
        <xdr:cNvPr id="15" name="Gráfico 2"/>
        <xdr:cNvGraphicFramePr/>
      </xdr:nvGraphicFramePr>
      <xdr:xfrm>
        <a:off x="3807360" y="10932120"/>
        <a:ext cx="923256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16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17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18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19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20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21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22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23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24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25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26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27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51840</xdr:colOff>
      <xdr:row>20</xdr:row>
      <xdr:rowOff>22320</xdr:rowOff>
    </xdr:from>
    <xdr:to>
      <xdr:col>14</xdr:col>
      <xdr:colOff>905760</xdr:colOff>
      <xdr:row>37</xdr:row>
      <xdr:rowOff>190080</xdr:rowOff>
    </xdr:to>
    <xdr:graphicFrame>
      <xdr:nvGraphicFramePr>
        <xdr:cNvPr id="28" name="Gráfico 1"/>
        <xdr:cNvGraphicFramePr/>
      </xdr:nvGraphicFramePr>
      <xdr:xfrm>
        <a:off x="3807360" y="4213440"/>
        <a:ext cx="9222480" cy="34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51840</xdr:colOff>
      <xdr:row>54</xdr:row>
      <xdr:rowOff>73440</xdr:rowOff>
    </xdr:from>
    <xdr:to>
      <xdr:col>14</xdr:col>
      <xdr:colOff>905760</xdr:colOff>
      <xdr:row>65</xdr:row>
      <xdr:rowOff>190440</xdr:rowOff>
    </xdr:to>
    <xdr:graphicFrame>
      <xdr:nvGraphicFramePr>
        <xdr:cNvPr id="29" name="Gráfico 2"/>
        <xdr:cNvGraphicFramePr/>
      </xdr:nvGraphicFramePr>
      <xdr:xfrm>
        <a:off x="3807360" y="10932120"/>
        <a:ext cx="9222480" cy="221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201" headerRowCount="1" totalsRowCount="0" totalsRowShown="0">
  <autoFilter ref="A1:F201"/>
  <tableColumns count="6">
    <tableColumn id="1" name="ATIVO"/>
    <tableColumn id="2" name="TIPO"/>
    <tableColumn id="3" name="DATA"/>
    <tableColumn id="4" name="MÊS"/>
    <tableColumn id="5" name="ANO"/>
    <tableColumn id="6" name="VALOR"/>
  </tableColumns>
</table>
</file>

<file path=xl/tables/table2.xml><?xml version="1.0" encoding="utf-8"?>
<table xmlns="http://schemas.openxmlformats.org/spreadsheetml/2006/main" id="2" name="Tabela2" displayName="Tabela2" ref="A1:B17" headerRowCount="1" totalsRowCount="0" totalsRowShown="0">
  <autoFilter ref="A1:B17"/>
  <tableColumns count="2">
    <tableColumn id="1" name="FII`s"/>
    <tableColumn id="2" name="COTAÇÃO"/>
  </tableColumns>
</table>
</file>

<file path=xl/tables/table3.xml><?xml version="1.0" encoding="utf-8"?>
<table xmlns="http://schemas.openxmlformats.org/spreadsheetml/2006/main" id="3" name="Tabela3" displayName="Tabela3" ref="D1:E11" headerRowCount="1" totalsRowCount="0" totalsRowShown="0">
  <autoFilter ref="D1:E11"/>
  <tableColumns count="2">
    <tableColumn id="1" name="AÇÃO"/>
    <tableColumn id="2" name="COTAÇÃ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9" min="8" style="1" width="9.14"/>
    <col collapsed="false" customWidth="true" hidden="false" outlineLevel="0" max="10" min="10" style="1" width="11.85"/>
    <col collapsed="false" customWidth="true" hidden="false" outlineLevel="0" max="11" min="11" style="1" width="12.42"/>
    <col collapsed="false" customWidth="true" hidden="false" outlineLevel="0" max="12" min="12" style="1" width="11"/>
    <col collapsed="false" customWidth="true" hidden="false" outlineLevel="0" max="13" min="13" style="1" width="14.29"/>
    <col collapsed="false" customWidth="true" hidden="false" outlineLevel="0" max="14" min="14" style="1" width="17.15"/>
    <col collapsed="false" customWidth="true" hidden="false" outlineLevel="0" max="15" min="15" style="1" width="12.15"/>
    <col collapsed="false" customWidth="true" hidden="false" outlineLevel="0" max="16" min="16" style="1" width="12.86"/>
    <col collapsed="false" customWidth="true" hidden="false" outlineLevel="0" max="17" min="17" style="1" width="17.15"/>
    <col collapsed="false" customWidth="true" hidden="false" outlineLevel="0" max="18" min="18" style="1" width="15"/>
    <col collapsed="false" customWidth="true" hidden="false" outlineLevel="0" max="20" min="19" style="1" width="11.43"/>
    <col collapsed="false" customWidth="false" hidden="true" outlineLevel="0" max="21" min="21" style="1" width="9.14"/>
    <col collapsed="false" customWidth="true" hidden="true" outlineLevel="0" max="22" min="22" style="1" width="9.86"/>
    <col collapsed="false" customWidth="true" hidden="true" outlineLevel="0" max="23" min="23" style="1" width="15.29"/>
    <col collapsed="false" customWidth="true" hidden="true" outlineLevel="0" max="24" min="24" style="1" width="11.53"/>
    <col collapsed="false" customWidth="false" hidden="false" outlineLevel="0" max="16384" min="25" style="1" width="9.14"/>
  </cols>
  <sheetData>
    <row r="1" customFormat="false" ht="45" hidden="false" customHeight="true" outlineLevel="0" collapsed="false">
      <c r="A1" s="2" t="s">
        <v>0</v>
      </c>
      <c r="B1" s="3" t="s">
        <v>1</v>
      </c>
      <c r="C1" s="3"/>
      <c r="D1" s="4" t="s">
        <v>2</v>
      </c>
      <c r="E1" s="5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4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3" t="s">
        <v>16</v>
      </c>
      <c r="S1" s="3" t="s">
        <v>17</v>
      </c>
      <c r="T1" s="3" t="s">
        <v>18</v>
      </c>
      <c r="V1" s="4" t="s">
        <v>2</v>
      </c>
      <c r="W1" s="3" t="s">
        <v>12</v>
      </c>
    </row>
    <row r="2" customFormat="false" ht="15" hidden="false" customHeight="true" outlineLevel="0" collapsed="false">
      <c r="A2" s="7"/>
      <c r="B2" s="8"/>
      <c r="C2" s="9" t="n">
        <f aca="false">SUM(JANEIRO:DEZEMBRO!C2:C2)</f>
        <v>0</v>
      </c>
      <c r="D2" s="10" t="s">
        <v>19</v>
      </c>
      <c r="E2" s="11" t="e">
        <f aca="false">N2/GERAL!C2</f>
        <v>#DIV/0!</v>
      </c>
      <c r="F2" s="11"/>
      <c r="G2" s="11"/>
      <c r="H2" s="12" t="e">
        <f aca="false">(IF(G2,G2,F2))/E2</f>
        <v>#DIV/0!</v>
      </c>
      <c r="I2" s="13"/>
      <c r="J2" s="12"/>
      <c r="K2" s="14"/>
      <c r="L2" s="14"/>
      <c r="M2" s="8"/>
      <c r="N2" s="15" t="n">
        <f aca="false">SUM(JANEIRO:DEZEMBRO!M2:M2)</f>
        <v>0</v>
      </c>
      <c r="O2" s="15" t="n">
        <f aca="false">(C2*F2)</f>
        <v>0</v>
      </c>
      <c r="P2" s="16" t="n">
        <f aca="false">(G2*C2)</f>
        <v>0</v>
      </c>
      <c r="Q2" s="17" t="e">
        <f aca="false">(R2*JANEIRO!C22)</f>
        <v>#DIV/0!</v>
      </c>
      <c r="R2" s="18" t="e">
        <f aca="false">ROUNDUP(((JANEIRO!C22/F2)-C2),0)</f>
        <v>#DIV/0!</v>
      </c>
      <c r="S2" s="8"/>
      <c r="T2" s="8"/>
      <c r="V2" s="19" t="str">
        <f aca="false">INDEX($D$2:$N$17,MATCH(W2,N2:N17,0),1)</f>
        <v>CTPS11</v>
      </c>
      <c r="W2" s="20" t="n">
        <f aca="false">LARGE($N$2:$N$17,ROW(A1))</f>
        <v>0</v>
      </c>
    </row>
    <row r="3" customFormat="false" ht="15" hidden="false" customHeight="true" outlineLevel="0" collapsed="false">
      <c r="A3" s="21" t="s">
        <v>20</v>
      </c>
      <c r="B3" s="8"/>
      <c r="C3" s="9" t="n">
        <f aca="false">SUM(JANEIRO:DEZEMBRO!C3:C3)</f>
        <v>0</v>
      </c>
      <c r="D3" s="10" t="s">
        <v>21</v>
      </c>
      <c r="E3" s="11" t="e">
        <f aca="false">N3/GERAL!C3</f>
        <v>#DIV/0!</v>
      </c>
      <c r="F3" s="11"/>
      <c r="G3" s="11"/>
      <c r="H3" s="12" t="e">
        <f aca="false">(IF(G3,G3,F3))/E3</f>
        <v>#DIV/0!</v>
      </c>
      <c r="I3" s="13"/>
      <c r="J3" s="12"/>
      <c r="K3" s="14"/>
      <c r="L3" s="14"/>
      <c r="M3" s="8"/>
      <c r="N3" s="15" t="n">
        <f aca="false">SUM(JANEIRO:DEZEMBRO!M3:M3)</f>
        <v>0</v>
      </c>
      <c r="O3" s="15" t="n">
        <f aca="false">(C3*F3)</f>
        <v>0</v>
      </c>
      <c r="P3" s="16" t="n">
        <f aca="false">(G3*C3)</f>
        <v>0</v>
      </c>
      <c r="Q3" s="17" t="e">
        <f aca="false">(R3*JANEIRO!C23)</f>
        <v>#DIV/0!</v>
      </c>
      <c r="R3" s="18" t="e">
        <f aca="false">ROUNDUP(((JANEIRO!C23/F3)-C3),0)</f>
        <v>#DIV/0!</v>
      </c>
      <c r="S3" s="8"/>
      <c r="T3" s="8"/>
      <c r="V3" s="19" t="str">
        <f aca="false">INDEX($D$2:$N$17,MATCH(W3,N2:N17,0),1)</f>
        <v>CTPS11</v>
      </c>
      <c r="W3" s="20" t="n">
        <f aca="false">LARGE($N$2:$N$17,ROW(A2))</f>
        <v>0</v>
      </c>
    </row>
    <row r="4" customFormat="false" ht="15" hidden="false" customHeight="true" outlineLevel="0" collapsed="false">
      <c r="A4" s="22" t="n">
        <f aca="false">SUM(JANEIRO:DEZEMBRO!A5:A5)</f>
        <v>0</v>
      </c>
      <c r="B4" s="8"/>
      <c r="C4" s="9" t="n">
        <f aca="false">SUM(JANEIRO:DEZEMBRO!C4:C4)</f>
        <v>0</v>
      </c>
      <c r="D4" s="10" t="s">
        <v>22</v>
      </c>
      <c r="E4" s="11" t="e">
        <f aca="false">N4/GERAL!C4</f>
        <v>#DIV/0!</v>
      </c>
      <c r="F4" s="11"/>
      <c r="G4" s="11"/>
      <c r="H4" s="12" t="e">
        <f aca="false">(IF(G4,G4,F4))/E4</f>
        <v>#DIV/0!</v>
      </c>
      <c r="I4" s="13"/>
      <c r="J4" s="12"/>
      <c r="K4" s="14"/>
      <c r="L4" s="14"/>
      <c r="M4" s="8"/>
      <c r="N4" s="15" t="n">
        <f aca="false">SUM(JANEIRO:DEZEMBRO!M4:M4)</f>
        <v>0</v>
      </c>
      <c r="O4" s="15" t="n">
        <f aca="false">(C4*F4)</f>
        <v>0</v>
      </c>
      <c r="P4" s="16" t="n">
        <f aca="false">(G4*C4)</f>
        <v>0</v>
      </c>
      <c r="Q4" s="17" t="e">
        <f aca="false">(R4*JANEIRO!C24)</f>
        <v>#DIV/0!</v>
      </c>
      <c r="R4" s="18" t="e">
        <f aca="false">ROUNDUP(((JANEIRO!C24/F4)-C4),0)</f>
        <v>#DIV/0!</v>
      </c>
      <c r="S4" s="8"/>
      <c r="T4" s="8"/>
      <c r="V4" s="19" t="str">
        <f aca="false">INDEX($D$2:$N$17,MATCH(W4,N2:N17,0),1)</f>
        <v>CTPS11</v>
      </c>
      <c r="W4" s="20" t="n">
        <f aca="false">LARGE($N$2:$N$17,ROW(A3))</f>
        <v>0</v>
      </c>
    </row>
    <row r="5" customFormat="false" ht="15" hidden="false" customHeight="true" outlineLevel="0" collapsed="false">
      <c r="B5" s="8"/>
      <c r="C5" s="9" t="n">
        <f aca="false">SUM(JANEIRO:DEZEMBRO!C5:C5)</f>
        <v>0</v>
      </c>
      <c r="D5" s="10" t="s">
        <v>23</v>
      </c>
      <c r="E5" s="11" t="e">
        <f aca="false">N5/GERAL!C5</f>
        <v>#DIV/0!</v>
      </c>
      <c r="F5" s="11"/>
      <c r="G5" s="11"/>
      <c r="H5" s="12" t="e">
        <f aca="false">(IF(G5,G5,F5))/E5</f>
        <v>#DIV/0!</v>
      </c>
      <c r="I5" s="13"/>
      <c r="J5" s="12"/>
      <c r="K5" s="14"/>
      <c r="L5" s="14"/>
      <c r="M5" s="8"/>
      <c r="N5" s="15" t="n">
        <f aca="false">SUM(JANEIRO:DEZEMBRO!M5:M5)</f>
        <v>0</v>
      </c>
      <c r="O5" s="15" t="n">
        <f aca="false">(C5*F5)</f>
        <v>0</v>
      </c>
      <c r="P5" s="16" t="n">
        <f aca="false">(G5*C5)</f>
        <v>0</v>
      </c>
      <c r="Q5" s="17" t="e">
        <f aca="false">(R5*JANEIRO!C25)</f>
        <v>#DIV/0!</v>
      </c>
      <c r="R5" s="18" t="e">
        <f aca="false">ROUNDUP(((JANEIRO!C25/F5)-C5),0)</f>
        <v>#DIV/0!</v>
      </c>
      <c r="S5" s="8"/>
      <c r="T5" s="8"/>
      <c r="V5" s="19" t="str">
        <f aca="false">INDEX($D$2:$N$17,MATCH(W5,N2:N17,0),1)</f>
        <v>CTPS11</v>
      </c>
      <c r="W5" s="20" t="n">
        <f aca="false">LARGE($N$2:$N$17,ROW(A4))</f>
        <v>0</v>
      </c>
    </row>
    <row r="6" customFormat="false" ht="15" hidden="false" customHeight="true" outlineLevel="0" collapsed="false">
      <c r="A6" s="21" t="s">
        <v>24</v>
      </c>
      <c r="B6" s="8"/>
      <c r="C6" s="9" t="n">
        <f aca="false">SUM(JANEIRO:DEZEMBRO!C6:C6)</f>
        <v>0</v>
      </c>
      <c r="D6" s="10"/>
      <c r="E6" s="11" t="e">
        <f aca="false">N6/GERAL!C6</f>
        <v>#DIV/0!</v>
      </c>
      <c r="F6" s="11"/>
      <c r="G6" s="11"/>
      <c r="H6" s="12" t="e">
        <f aca="false">(IF(G6,G6,F6))/E6</f>
        <v>#DIV/0!</v>
      </c>
      <c r="I6" s="13"/>
      <c r="J6" s="12"/>
      <c r="K6" s="14"/>
      <c r="L6" s="14"/>
      <c r="M6" s="8"/>
      <c r="N6" s="15" t="n">
        <f aca="false">SUM(JANEIRO:DEZEMBRO!M6:M6)</f>
        <v>0</v>
      </c>
      <c r="O6" s="15" t="n">
        <f aca="false">(C6*F6)</f>
        <v>0</v>
      </c>
      <c r="P6" s="16" t="n">
        <f aca="false">(G6*C6)</f>
        <v>0</v>
      </c>
      <c r="Q6" s="17" t="e">
        <f aca="false">(R6*JANEIRO!C26)</f>
        <v>#DIV/0!</v>
      </c>
      <c r="R6" s="18" t="e">
        <f aca="false">ROUNDUP(((JANEIRO!C26/F6)-C6),0)</f>
        <v>#DIV/0!</v>
      </c>
      <c r="S6" s="8"/>
      <c r="T6" s="8"/>
      <c r="V6" s="19" t="str">
        <f aca="false">INDEX($D$2:$N$17,MATCH(W6,N2:N17,0),1)</f>
        <v>CTPS11</v>
      </c>
      <c r="W6" s="20" t="n">
        <f aca="false">LARGE($N$2:$N$17,ROW(A5))</f>
        <v>0</v>
      </c>
    </row>
    <row r="7" customFormat="false" ht="15" hidden="false" customHeight="true" outlineLevel="0" collapsed="false">
      <c r="A7" s="23" t="n">
        <f aca="false">(N18+J52)</f>
        <v>0</v>
      </c>
      <c r="B7" s="8"/>
      <c r="C7" s="9" t="n">
        <f aca="false">SUM(JANEIRO:DEZEMBRO!C7:C7)</f>
        <v>0</v>
      </c>
      <c r="D7" s="10"/>
      <c r="E7" s="11" t="e">
        <f aca="false">N7/GERAL!C7</f>
        <v>#DIV/0!</v>
      </c>
      <c r="F7" s="11"/>
      <c r="G7" s="11"/>
      <c r="H7" s="12" t="e">
        <f aca="false">(IF(G7,G7,F7))/E7</f>
        <v>#DIV/0!</v>
      </c>
      <c r="I7" s="13"/>
      <c r="J7" s="12"/>
      <c r="K7" s="14"/>
      <c r="L7" s="14"/>
      <c r="M7" s="8"/>
      <c r="N7" s="15" t="n">
        <f aca="false">SUM(JANEIRO:DEZEMBRO!M7:M7)</f>
        <v>0</v>
      </c>
      <c r="O7" s="15" t="n">
        <f aca="false">(C7*F7)</f>
        <v>0</v>
      </c>
      <c r="P7" s="16" t="n">
        <f aca="false">(G7*C7)</f>
        <v>0</v>
      </c>
      <c r="Q7" s="17" t="e">
        <f aca="false">(R7*JANEIRO!C27)</f>
        <v>#DIV/0!</v>
      </c>
      <c r="R7" s="18" t="e">
        <f aca="false">ROUNDUP(((JANEIRO!C27/F7)-C7),0)</f>
        <v>#DIV/0!</v>
      </c>
      <c r="S7" s="8"/>
      <c r="T7" s="8"/>
      <c r="V7" s="19" t="str">
        <f aca="false">INDEX($D$2:$N$17,MATCH(W7,N2:N17,0),1)</f>
        <v>CTPS11</v>
      </c>
      <c r="W7" s="20" t="n">
        <f aca="false">LARGE($N$2:$N$17,ROW(A6))</f>
        <v>0</v>
      </c>
    </row>
    <row r="8" customFormat="false" ht="15" hidden="false" customHeight="true" outlineLevel="0" collapsed="false">
      <c r="B8" s="8"/>
      <c r="C8" s="9" t="n">
        <f aca="false">SUM(JANEIRO:DEZEMBRO!C8:C8)</f>
        <v>0</v>
      </c>
      <c r="D8" s="10"/>
      <c r="E8" s="11" t="e">
        <f aca="false">N8/GERAL!C8</f>
        <v>#DIV/0!</v>
      </c>
      <c r="F8" s="11"/>
      <c r="G8" s="11"/>
      <c r="H8" s="12" t="e">
        <f aca="false">(IF(G8,G8,F8))/E8</f>
        <v>#DIV/0!</v>
      </c>
      <c r="I8" s="13"/>
      <c r="J8" s="12"/>
      <c r="K8" s="14"/>
      <c r="L8" s="14"/>
      <c r="M8" s="8"/>
      <c r="N8" s="15" t="n">
        <f aca="false">SUM(JANEIRO:DEZEMBRO!M8:M8)</f>
        <v>0</v>
      </c>
      <c r="O8" s="15" t="n">
        <f aca="false">(C8*F8)</f>
        <v>0</v>
      </c>
      <c r="P8" s="16" t="n">
        <f aca="false">(G8*C8)</f>
        <v>0</v>
      </c>
      <c r="Q8" s="17" t="e">
        <f aca="false">(R8*JANEIRO!C28)</f>
        <v>#DIV/0!</v>
      </c>
      <c r="R8" s="18" t="e">
        <f aca="false">ROUNDUP(((JANEIRO!C28/F8)-C8),0)</f>
        <v>#DIV/0!</v>
      </c>
      <c r="S8" s="8"/>
      <c r="T8" s="8"/>
      <c r="V8" s="19" t="str">
        <f aca="false">INDEX($D$2:$N$17,MATCH(W8,N2:N17,0),1)</f>
        <v>CTPS11</v>
      </c>
      <c r="W8" s="20" t="n">
        <f aca="false">LARGE($N$2:$N$17,ROW(A7))</f>
        <v>0</v>
      </c>
    </row>
    <row r="9" customFormat="false" ht="15" hidden="false" customHeight="true" outlineLevel="0" collapsed="false">
      <c r="A9" s="21" t="s">
        <v>25</v>
      </c>
      <c r="B9" s="8"/>
      <c r="C9" s="9" t="n">
        <f aca="false">SUM(JANEIRO:DEZEMBRO!C9:C9)</f>
        <v>0</v>
      </c>
      <c r="D9" s="10"/>
      <c r="E9" s="11" t="e">
        <f aca="false">N9/GERAL!C9</f>
        <v>#DIV/0!</v>
      </c>
      <c r="F9" s="11"/>
      <c r="G9" s="11"/>
      <c r="H9" s="12" t="e">
        <f aca="false">(IF(G9,G9,F9))/E9</f>
        <v>#DIV/0!</v>
      </c>
      <c r="I9" s="13"/>
      <c r="J9" s="12"/>
      <c r="K9" s="14"/>
      <c r="L9" s="14"/>
      <c r="M9" s="8"/>
      <c r="N9" s="15" t="n">
        <f aca="false">SUM(JANEIRO:DEZEMBRO!M9:M9)</f>
        <v>0</v>
      </c>
      <c r="O9" s="15" t="n">
        <f aca="false">(C9*F9)</f>
        <v>0</v>
      </c>
      <c r="P9" s="16" t="n">
        <f aca="false">(G9*C9)</f>
        <v>0</v>
      </c>
      <c r="Q9" s="17" t="e">
        <f aca="false">(R9*JANEIRO!C29)</f>
        <v>#DIV/0!</v>
      </c>
      <c r="R9" s="18" t="e">
        <f aca="false">ROUNDUP(((JANEIRO!C29/F9)-C9),0)</f>
        <v>#DIV/0!</v>
      </c>
      <c r="S9" s="8"/>
      <c r="T9" s="8"/>
      <c r="V9" s="19" t="str">
        <f aca="false">INDEX($D$2:$N$17,MATCH(W9,N2:N17,0),1)</f>
        <v>CTPS11</v>
      </c>
      <c r="W9" s="20" t="n">
        <f aca="false">LARGE($N$2:$N$17,ROW(A8))</f>
        <v>0</v>
      </c>
    </row>
    <row r="10" customFormat="false" ht="15" hidden="false" customHeight="false" outlineLevel="0" collapsed="false">
      <c r="A10" s="24" t="n">
        <f aca="false">(A7+D38+D66)</f>
        <v>0</v>
      </c>
      <c r="B10" s="8"/>
      <c r="C10" s="9" t="n">
        <f aca="false">SUM(JANEIRO:DEZEMBRO!C10:C10)</f>
        <v>0</v>
      </c>
      <c r="D10" s="10"/>
      <c r="E10" s="11" t="e">
        <f aca="false">N10/GERAL!C10</f>
        <v>#DIV/0!</v>
      </c>
      <c r="F10" s="11"/>
      <c r="G10" s="11"/>
      <c r="H10" s="12" t="e">
        <f aca="false">(IF(G10,G10,F10))/E10</f>
        <v>#DIV/0!</v>
      </c>
      <c r="I10" s="13"/>
      <c r="J10" s="12"/>
      <c r="K10" s="14"/>
      <c r="L10" s="14"/>
      <c r="M10" s="8"/>
      <c r="N10" s="15" t="n">
        <f aca="false">SUM(JANEIRO:DEZEMBRO!M10:M10)</f>
        <v>0</v>
      </c>
      <c r="O10" s="15" t="n">
        <f aca="false">(C10*F10)</f>
        <v>0</v>
      </c>
      <c r="P10" s="16" t="n">
        <f aca="false">(G10*C10)</f>
        <v>0</v>
      </c>
      <c r="Q10" s="17" t="e">
        <f aca="false">(R10*JANEIRO!C30)</f>
        <v>#DIV/0!</v>
      </c>
      <c r="R10" s="18" t="e">
        <f aca="false">ROUNDUP(((JANEIRO!C30/F10)-C10),0)</f>
        <v>#DIV/0!</v>
      </c>
      <c r="S10" s="8"/>
      <c r="T10" s="8"/>
      <c r="V10" s="19" t="str">
        <f aca="false">INDEX($D$2:$N$17,MATCH(W10,N2:N17,0),1)</f>
        <v>CTPS11</v>
      </c>
      <c r="W10" s="20" t="n">
        <f aca="false">LARGE($N$2:$N$17,ROW(A9))</f>
        <v>0</v>
      </c>
    </row>
    <row r="11" customFormat="false" ht="15" hidden="false" customHeight="false" outlineLevel="0" collapsed="false">
      <c r="B11" s="8"/>
      <c r="C11" s="9" t="n">
        <f aca="false">SUM(JANEIRO:DEZEMBRO!C11:C11)</f>
        <v>0</v>
      </c>
      <c r="D11" s="10"/>
      <c r="E11" s="11" t="e">
        <f aca="false">N11/GERAL!C11</f>
        <v>#DIV/0!</v>
      </c>
      <c r="F11" s="11"/>
      <c r="G11" s="11"/>
      <c r="H11" s="12" t="e">
        <f aca="false">(IF(G11,G11,F11))/E11</f>
        <v>#DIV/0!</v>
      </c>
      <c r="I11" s="13"/>
      <c r="J11" s="12"/>
      <c r="K11" s="14"/>
      <c r="L11" s="14"/>
      <c r="M11" s="8"/>
      <c r="N11" s="15" t="n">
        <f aca="false">SUM(JANEIRO:DEZEMBRO!M11:M11)</f>
        <v>0</v>
      </c>
      <c r="O11" s="15" t="n">
        <f aca="false">(C11*F11)</f>
        <v>0</v>
      </c>
      <c r="P11" s="16" t="n">
        <f aca="false">(G11*C11)</f>
        <v>0</v>
      </c>
      <c r="Q11" s="17" t="e">
        <f aca="false">(R11*JANEIRO!C31)</f>
        <v>#DIV/0!</v>
      </c>
      <c r="R11" s="18" t="e">
        <f aca="false">ROUNDUP(((JANEIRO!C31/F11)-C11),0)</f>
        <v>#DIV/0!</v>
      </c>
      <c r="S11" s="8"/>
      <c r="T11" s="8"/>
      <c r="V11" s="19" t="str">
        <f aca="false">INDEX($D$2:$N$17,MATCH(W11,N2:N17,0),1)</f>
        <v>CTPS11</v>
      </c>
      <c r="W11" s="20" t="n">
        <f aca="false">LARGE($N$2:$N$17,ROW(A10))</f>
        <v>0</v>
      </c>
    </row>
    <row r="12" customFormat="false" ht="15" hidden="false" customHeight="false" outlineLevel="0" collapsed="false">
      <c r="A12" s="21" t="s">
        <v>26</v>
      </c>
      <c r="B12" s="8"/>
      <c r="C12" s="9" t="n">
        <f aca="false">SUM(JANEIRO:DEZEMBRO!C12:C12)</f>
        <v>0</v>
      </c>
      <c r="D12" s="10"/>
      <c r="E12" s="11" t="e">
        <f aca="false">N12/GERAL!C12</f>
        <v>#DIV/0!</v>
      </c>
      <c r="F12" s="11"/>
      <c r="G12" s="11"/>
      <c r="H12" s="12" t="e">
        <f aca="false">(IF(G12,G12,F12))/E12</f>
        <v>#DIV/0!</v>
      </c>
      <c r="I12" s="13"/>
      <c r="J12" s="12"/>
      <c r="K12" s="14"/>
      <c r="L12" s="14"/>
      <c r="M12" s="8"/>
      <c r="N12" s="15" t="n">
        <f aca="false">SUM(JANEIRO:DEZEMBRO!M12:M12)</f>
        <v>0</v>
      </c>
      <c r="O12" s="15" t="n">
        <f aca="false">(C12*F12)</f>
        <v>0</v>
      </c>
      <c r="P12" s="16" t="n">
        <f aca="false">(G12*C12)</f>
        <v>0</v>
      </c>
      <c r="Q12" s="17" t="e">
        <f aca="false">(R12*JANEIRO!C32)</f>
        <v>#DIV/0!</v>
      </c>
      <c r="R12" s="18" t="e">
        <f aca="false">ROUNDUP(((JANEIRO!C32/F12)-C12),0)</f>
        <v>#DIV/0!</v>
      </c>
      <c r="S12" s="8"/>
      <c r="T12" s="8"/>
      <c r="V12" s="19" t="str">
        <f aca="false">INDEX($D$2:$N$17,MATCH(W12,N2:N17,0),1)</f>
        <v>CTPS11</v>
      </c>
      <c r="W12" s="20" t="n">
        <f aca="false">LARGE($N$2:$N$17,ROW(A11))</f>
        <v>0</v>
      </c>
    </row>
    <row r="13" customFormat="false" ht="15" hidden="false" customHeight="false" outlineLevel="0" collapsed="false">
      <c r="A13" s="25" t="n">
        <f aca="false">(A10)</f>
        <v>0</v>
      </c>
      <c r="B13" s="8"/>
      <c r="C13" s="9" t="n">
        <f aca="false">SUM(JANEIRO:DEZEMBRO!C13:C13)</f>
        <v>0</v>
      </c>
      <c r="D13" s="10"/>
      <c r="E13" s="11" t="e">
        <f aca="false">N13/GERAL!C13</f>
        <v>#DIV/0!</v>
      </c>
      <c r="F13" s="11"/>
      <c r="G13" s="11"/>
      <c r="H13" s="12" t="e">
        <f aca="false">(IF(G13,G13,F13))/E13</f>
        <v>#DIV/0!</v>
      </c>
      <c r="I13" s="13"/>
      <c r="J13" s="12"/>
      <c r="K13" s="14"/>
      <c r="L13" s="14"/>
      <c r="M13" s="8"/>
      <c r="N13" s="15" t="n">
        <f aca="false">SUM(JANEIRO:DEZEMBRO!M13:M13)</f>
        <v>0</v>
      </c>
      <c r="O13" s="15" t="n">
        <f aca="false">(C13*F13)</f>
        <v>0</v>
      </c>
      <c r="P13" s="16" t="n">
        <f aca="false">(G13*C13)</f>
        <v>0</v>
      </c>
      <c r="Q13" s="17" t="e">
        <f aca="false">(R13*JANEIRO!C33)</f>
        <v>#DIV/0!</v>
      </c>
      <c r="R13" s="18" t="e">
        <f aca="false">ROUNDUP(((JANEIRO!C33/F13)-C13),0)</f>
        <v>#DIV/0!</v>
      </c>
      <c r="S13" s="8"/>
      <c r="T13" s="8"/>
      <c r="V13" s="19" t="str">
        <f aca="false">INDEX($D$2:$N$17,MATCH(W13,N2:N17,0),1)</f>
        <v>CTPS11</v>
      </c>
      <c r="W13" s="20" t="n">
        <f aca="false">LARGE($N$2:$N$17,ROW(A12))</f>
        <v>0</v>
      </c>
    </row>
    <row r="14" customFormat="false" ht="15" hidden="false" customHeight="false" outlineLevel="0" collapsed="false">
      <c r="B14" s="8"/>
      <c r="C14" s="9" t="n">
        <f aca="false">SUM(JANEIRO:DEZEMBRO!C14:C14)</f>
        <v>0</v>
      </c>
      <c r="D14" s="10"/>
      <c r="E14" s="11" t="e">
        <f aca="false">N14/GERAL!C14</f>
        <v>#DIV/0!</v>
      </c>
      <c r="F14" s="11"/>
      <c r="G14" s="11"/>
      <c r="H14" s="12" t="e">
        <f aca="false">(IF(G14,G14,F14))/E14</f>
        <v>#DIV/0!</v>
      </c>
      <c r="I14" s="13"/>
      <c r="J14" s="12"/>
      <c r="K14" s="14"/>
      <c r="L14" s="14"/>
      <c r="M14" s="14"/>
      <c r="N14" s="15" t="n">
        <f aca="false">SUM(JANEIRO:DEZEMBRO!M14:M14)</f>
        <v>0</v>
      </c>
      <c r="O14" s="15" t="n">
        <f aca="false">(C14*F14)</f>
        <v>0</v>
      </c>
      <c r="P14" s="16" t="n">
        <f aca="false">(G14*C14)</f>
        <v>0</v>
      </c>
      <c r="Q14" s="17" t="e">
        <f aca="false">(R14*JANEIRO!C34)</f>
        <v>#DIV/0!</v>
      </c>
      <c r="R14" s="18" t="e">
        <f aca="false">ROUNDUP(((JANEIRO!C34/F14)-C14),0)</f>
        <v>#DIV/0!</v>
      </c>
      <c r="S14" s="8"/>
      <c r="T14" s="8"/>
      <c r="V14" s="19" t="str">
        <f aca="false">INDEX($D$2:$N$17,MATCH(W14,N2:N17,0),1)</f>
        <v>CTPS11</v>
      </c>
      <c r="W14" s="20" t="n">
        <f aca="false">LARGE($N$2:$N$17,ROW(A13))</f>
        <v>0</v>
      </c>
    </row>
    <row r="15" customFormat="false" ht="15" hidden="false" customHeight="true" outlineLevel="0" collapsed="false">
      <c r="A15" s="21" t="s">
        <v>27</v>
      </c>
      <c r="B15" s="8"/>
      <c r="C15" s="9" t="n">
        <f aca="false">SUM(JANEIRO:DEZEMBRO!C15:C15)</f>
        <v>0</v>
      </c>
      <c r="D15" s="10"/>
      <c r="E15" s="11" t="e">
        <f aca="false">N15/GERAL!C15</f>
        <v>#DIV/0!</v>
      </c>
      <c r="F15" s="11"/>
      <c r="G15" s="11"/>
      <c r="H15" s="12" t="e">
        <f aca="false">(IF(G15,G15,F15))/E15</f>
        <v>#DIV/0!</v>
      </c>
      <c r="I15" s="13"/>
      <c r="J15" s="12"/>
      <c r="K15" s="14"/>
      <c r="L15" s="14"/>
      <c r="M15" s="8"/>
      <c r="N15" s="15" t="n">
        <f aca="false">SUM(JANEIRO:DEZEMBRO!M15:M15)</f>
        <v>0</v>
      </c>
      <c r="O15" s="15" t="n">
        <f aca="false">(C15*F15)</f>
        <v>0</v>
      </c>
      <c r="P15" s="16" t="n">
        <f aca="false">(G15*C15)</f>
        <v>0</v>
      </c>
      <c r="Q15" s="17" t="e">
        <f aca="false">(R15*JANEIRO!C35)</f>
        <v>#DIV/0!</v>
      </c>
      <c r="R15" s="18" t="e">
        <f aca="false">ROUNDUP(((JANEIRO!C35/F15)-C15),0)</f>
        <v>#DIV/0!</v>
      </c>
      <c r="S15" s="8"/>
      <c r="T15" s="8"/>
      <c r="V15" s="19" t="str">
        <f aca="false">INDEX($D$2:$N$17,MATCH(W15,N2:N17,0),1)</f>
        <v>CTPS11</v>
      </c>
      <c r="W15" s="20" t="n">
        <f aca="false">LARGE($N$2:$N$17,ROW(A14))</f>
        <v>0</v>
      </c>
    </row>
    <row r="16" customFormat="false" ht="15" hidden="false" customHeight="false" outlineLevel="0" collapsed="false">
      <c r="A16" s="21"/>
      <c r="B16" s="8"/>
      <c r="C16" s="9" t="n">
        <f aca="false">SUM(JANEIRO:DEZEMBRO!C16:C16)</f>
        <v>0</v>
      </c>
      <c r="D16" s="10"/>
      <c r="E16" s="11" t="e">
        <f aca="false">N16/GERAL!C16</f>
        <v>#DIV/0!</v>
      </c>
      <c r="F16" s="11"/>
      <c r="G16" s="11"/>
      <c r="H16" s="12" t="e">
        <f aca="false">(IF(G16,G16,F16))/E16</f>
        <v>#DIV/0!</v>
      </c>
      <c r="I16" s="13"/>
      <c r="J16" s="12"/>
      <c r="K16" s="14"/>
      <c r="L16" s="14"/>
      <c r="M16" s="8"/>
      <c r="N16" s="15" t="n">
        <f aca="false">SUM(JANEIRO:DEZEMBRO!M16:M16)</f>
        <v>0</v>
      </c>
      <c r="O16" s="15" t="n">
        <f aca="false">(C16*F16)</f>
        <v>0</v>
      </c>
      <c r="P16" s="16" t="n">
        <f aca="false">(G16*C16)</f>
        <v>0</v>
      </c>
      <c r="Q16" s="17" t="e">
        <f aca="false">(R16*JANEIRO!C36)</f>
        <v>#DIV/0!</v>
      </c>
      <c r="R16" s="18" t="e">
        <f aca="false">ROUNDUP(((JANEIRO!C36/F16)-C16),0)</f>
        <v>#DIV/0!</v>
      </c>
      <c r="S16" s="8"/>
      <c r="T16" s="8"/>
      <c r="V16" s="19" t="str">
        <f aca="false">INDEX($D$2:$N$17,MATCH(W16,N2:N17,0),1)</f>
        <v>CTPS11</v>
      </c>
      <c r="W16" s="20" t="n">
        <f aca="false">LARGE($N$2:$N$17,ROW(A15))</f>
        <v>0</v>
      </c>
    </row>
    <row r="17" customFormat="false" ht="15" hidden="false" customHeight="false" outlineLevel="0" collapsed="false">
      <c r="A17" s="20" t="n">
        <f aca="false">(A13-A4)</f>
        <v>0</v>
      </c>
      <c r="B17" s="8"/>
      <c r="C17" s="9" t="n">
        <f aca="false">SUM(JANEIRO:DEZEMBRO!C17:C17)</f>
        <v>0</v>
      </c>
      <c r="D17" s="10"/>
      <c r="E17" s="11" t="e">
        <f aca="false">N17/GERAL!C17</f>
        <v>#DIV/0!</v>
      </c>
      <c r="F17" s="11"/>
      <c r="G17" s="11"/>
      <c r="H17" s="12" t="e">
        <f aca="false">(IF(G17,G17,F17))/E17</f>
        <v>#DIV/0!</v>
      </c>
      <c r="I17" s="13"/>
      <c r="J17" s="12"/>
      <c r="K17" s="14"/>
      <c r="L17" s="14"/>
      <c r="M17" s="8"/>
      <c r="N17" s="15" t="n">
        <f aca="false">SUM(JANEIRO:DEZEMBRO!M17:M17)</f>
        <v>0</v>
      </c>
      <c r="O17" s="15" t="n">
        <f aca="false">(C17*F17)</f>
        <v>0</v>
      </c>
      <c r="P17" s="16" t="n">
        <f aca="false">(G17*C17)</f>
        <v>0</v>
      </c>
      <c r="Q17" s="17" t="e">
        <f aca="false">(R17*JANEIRO!C37)</f>
        <v>#DIV/0!</v>
      </c>
      <c r="R17" s="18" t="e">
        <f aca="false">ROUNDUP(((JANEIRO!C37/F17)-C17),0)</f>
        <v>#DIV/0!</v>
      </c>
      <c r="S17" s="8"/>
      <c r="T17" s="8"/>
      <c r="V17" s="19" t="str">
        <f aca="false">INDEX($D$2:$N$17,MATCH(W17,N2:N17,0),1)</f>
        <v>CTPS11</v>
      </c>
      <c r="W17" s="20" t="n">
        <f aca="false">LARGE($N$2:$N$17,ROW(A16))</f>
        <v>0</v>
      </c>
    </row>
    <row r="18" customFormat="false" ht="15" hidden="false" customHeight="false" outlineLevel="0" collapsed="false">
      <c r="A18" s="26" t="e">
        <f aca="false">A17/A4</f>
        <v>#DIV/0!</v>
      </c>
      <c r="B18" s="27" t="s">
        <v>28</v>
      </c>
      <c r="C18" s="27" t="n">
        <f aca="false">(SUM(C2:C17))</f>
        <v>0</v>
      </c>
      <c r="D18" s="28" t="s">
        <v>29</v>
      </c>
      <c r="E18" s="29" t="e">
        <f aca="false">SUM(E2:E17)/16</f>
        <v>#DIV/0!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1" t="n">
        <f aca="false">SUM(I2:I17)/16</f>
        <v>0</v>
      </c>
      <c r="J18" s="32" t="n">
        <f aca="false">SUM(J2:J17)/16</f>
        <v>0</v>
      </c>
      <c r="K18" s="33" t="s">
        <v>30</v>
      </c>
      <c r="L18" s="33"/>
      <c r="M18" s="33"/>
      <c r="N18" s="34" t="n">
        <f aca="false">SUM(N2:N17)</f>
        <v>0</v>
      </c>
      <c r="O18" s="34" t="n">
        <f aca="false">SUM(O2:O17)</f>
        <v>0</v>
      </c>
      <c r="P18" s="35" t="n">
        <f aca="false">SUM(P2:P17)</f>
        <v>0</v>
      </c>
      <c r="Q18" s="36" t="e">
        <f aca="false">SUM(Q2:Q17)</f>
        <v>#DIV/0!</v>
      </c>
      <c r="R18" s="37"/>
    </row>
    <row r="19" customFormat="false" ht="15" hidden="false" customHeight="false" outlineLevel="0" collapsed="false">
      <c r="A19" s="38"/>
      <c r="B19" s="39"/>
      <c r="D19" s="40"/>
      <c r="E19" s="41"/>
      <c r="F19" s="42"/>
      <c r="G19" s="42"/>
      <c r="K19" s="43" t="s">
        <v>31</v>
      </c>
      <c r="L19" s="43"/>
      <c r="M19" s="43"/>
      <c r="N19" s="15" t="n">
        <f aca="false">(N18+D38)</f>
        <v>0</v>
      </c>
    </row>
    <row r="20" customFormat="false" ht="15" hidden="false" customHeight="false" outlineLevel="0" collapsed="false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customFormat="false" ht="15" hidden="false" customHeight="false" outlineLevel="0" collapsed="false">
      <c r="A21" s="45"/>
      <c r="B21" s="46" t="s">
        <v>2</v>
      </c>
      <c r="C21" s="47" t="s">
        <v>32</v>
      </c>
      <c r="D21" s="48" t="s">
        <v>33</v>
      </c>
      <c r="H21" s="49"/>
      <c r="I21" s="49"/>
      <c r="J21" s="49"/>
      <c r="K21" s="49"/>
      <c r="L21" s="44"/>
      <c r="M21" s="44"/>
      <c r="N21" s="44"/>
      <c r="O21" s="49"/>
      <c r="P21" s="49"/>
      <c r="Q21" s="44"/>
      <c r="V21" s="46" t="s">
        <v>2</v>
      </c>
      <c r="W21" s="47" t="s">
        <v>34</v>
      </c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2" t="n">
        <f aca="false">JANEIRO!C22*GERAL!C2</f>
        <v>0</v>
      </c>
      <c r="D22" s="20" t="n">
        <f aca="false">(C22-N2)</f>
        <v>0</v>
      </c>
      <c r="J22" s="53"/>
      <c r="K22" s="54"/>
      <c r="O22" s="53"/>
      <c r="P22" s="55"/>
      <c r="V22" s="19" t="str">
        <f aca="false">INDEX(B22:C37,MATCH(W22,C22:C37,0),1)</f>
        <v>CTPS11</v>
      </c>
      <c r="W22" s="56" t="n">
        <f aca="false">LARGE(C22:C37,ROW(A1))</f>
        <v>0</v>
      </c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2" t="n">
        <f aca="false">JANEIRO!C23*GERAL!C3</f>
        <v>0</v>
      </c>
      <c r="D23" s="20" t="n">
        <f aca="false">(C23-N3)</f>
        <v>0</v>
      </c>
      <c r="J23" s="53"/>
      <c r="K23" s="54"/>
      <c r="O23" s="53"/>
      <c r="P23" s="55"/>
      <c r="V23" s="19" t="str">
        <f aca="false">INDEX(B22:C37,MATCH(W23,C22:C37,0),1)</f>
        <v>CTPS11</v>
      </c>
      <c r="W23" s="56" t="n">
        <f aca="false">LARGE(C22:C37,ROW(A2))</f>
        <v>0</v>
      </c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2" t="n">
        <f aca="false">JANEIRO!C24*GERAL!C4</f>
        <v>0</v>
      </c>
      <c r="D24" s="20" t="n">
        <f aca="false">(C24-N4)</f>
        <v>0</v>
      </c>
      <c r="J24" s="53"/>
      <c r="K24" s="54"/>
      <c r="O24" s="53"/>
      <c r="P24" s="55"/>
      <c r="V24" s="19" t="str">
        <f aca="false">INDEX(B22:C37,MATCH(W24,C22:C37,0),1)</f>
        <v>CTPS11</v>
      </c>
      <c r="W24" s="56" t="n">
        <f aca="false">LARGE(C22:C37,ROW(A3))</f>
        <v>0</v>
      </c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2" t="n">
        <f aca="false">JANEIRO!C25*GERAL!C5</f>
        <v>0</v>
      </c>
      <c r="D25" s="20" t="n">
        <f aca="false">C25-N5</f>
        <v>0</v>
      </c>
      <c r="J25" s="53"/>
      <c r="K25" s="54"/>
      <c r="O25" s="53"/>
      <c r="P25" s="55"/>
      <c r="V25" s="19" t="str">
        <f aca="false">INDEX(B22:C37,MATCH(W25,C22:C37,0),1)</f>
        <v>CTPS11</v>
      </c>
      <c r="W25" s="56" t="n">
        <f aca="false">LARGE(C22:C37,ROW(A4))</f>
        <v>0</v>
      </c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2" t="n">
        <f aca="false">JANEIRO!C26*GERAL!C6</f>
        <v>0</v>
      </c>
      <c r="D26" s="20" t="n">
        <f aca="false">(C26-N6)</f>
        <v>0</v>
      </c>
      <c r="J26" s="53"/>
      <c r="K26" s="54"/>
      <c r="O26" s="53"/>
      <c r="P26" s="55"/>
      <c r="V26" s="19" t="str">
        <f aca="false">INDEX(B22:C37,MATCH(W26,C22:C37,0),1)</f>
        <v>CTPS11</v>
      </c>
      <c r="W26" s="56" t="n">
        <f aca="false">LARGE(C22:C37,ROW(A5))</f>
        <v>0</v>
      </c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2" t="n">
        <f aca="false">JANEIRO!C27*GERAL!C7</f>
        <v>0</v>
      </c>
      <c r="D27" s="20" t="n">
        <f aca="false">(C27-N7)</f>
        <v>0</v>
      </c>
      <c r="J27" s="53"/>
      <c r="K27" s="54"/>
      <c r="O27" s="53"/>
      <c r="P27" s="55"/>
      <c r="V27" s="19" t="str">
        <f aca="false">INDEX(B22:C37,MATCH(W27,C22:C37,0),1)</f>
        <v>CTPS11</v>
      </c>
      <c r="W27" s="56" t="n">
        <f aca="false">LARGE(C22:C37,ROW(A6))</f>
        <v>0</v>
      </c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2" t="n">
        <f aca="false">JANEIRO!C28*GERAL!C8</f>
        <v>0</v>
      </c>
      <c r="D28" s="20" t="n">
        <f aca="false">(C28-N8)</f>
        <v>0</v>
      </c>
      <c r="J28" s="53"/>
      <c r="K28" s="54"/>
      <c r="O28" s="53"/>
      <c r="P28" s="55"/>
      <c r="V28" s="19" t="str">
        <f aca="false">INDEX(B22:C37,MATCH(W28,C22:C37,0),1)</f>
        <v>CTPS11</v>
      </c>
      <c r="W28" s="56" t="n">
        <f aca="false">LARGE(C22:C37,ROW(A7))</f>
        <v>0</v>
      </c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2" t="n">
        <f aca="false">JANEIRO!C29*GERAL!C9</f>
        <v>0</v>
      </c>
      <c r="D29" s="20" t="n">
        <f aca="false">(C29-N9)</f>
        <v>0</v>
      </c>
      <c r="J29" s="53"/>
      <c r="K29" s="54"/>
      <c r="O29" s="53"/>
      <c r="P29" s="55"/>
      <c r="V29" s="19" t="str">
        <f aca="false">INDEX(B22:C37,MATCH(W29,C22:C37,0),1)</f>
        <v>CTPS11</v>
      </c>
      <c r="W29" s="56" t="n">
        <f aca="false">LARGE(C22:C37,ROW(A8))</f>
        <v>0</v>
      </c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2" t="n">
        <f aca="false">JANEIRO!C30*GERAL!C10</f>
        <v>0</v>
      </c>
      <c r="D30" s="20" t="n">
        <f aca="false">(C30-N10)</f>
        <v>0</v>
      </c>
      <c r="J30" s="53"/>
      <c r="K30" s="54"/>
      <c r="O30" s="53"/>
      <c r="P30" s="55"/>
      <c r="V30" s="19" t="str">
        <f aca="false">INDEX(B22:C37,MATCH(W30,C22:C37,0),1)</f>
        <v>CTPS11</v>
      </c>
      <c r="W30" s="56" t="n">
        <f aca="false">LARGE(C22:C37,ROW(A9))</f>
        <v>0</v>
      </c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2" t="n">
        <f aca="false">JANEIRO!C31*GERAL!C11</f>
        <v>0</v>
      </c>
      <c r="D31" s="20" t="n">
        <f aca="false">C31-N11</f>
        <v>0</v>
      </c>
      <c r="J31" s="53"/>
      <c r="K31" s="54"/>
      <c r="O31" s="53"/>
      <c r="P31" s="55"/>
      <c r="V31" s="19" t="str">
        <f aca="false">INDEX(B22:C37,MATCH(W31,C22:C37,0),1)</f>
        <v>CTPS11</v>
      </c>
      <c r="W31" s="56" t="n">
        <f aca="false">LARGE(C22:C37,ROW(A10))</f>
        <v>0</v>
      </c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2" t="n">
        <f aca="false">JANEIRO!C32*GERAL!C12</f>
        <v>0</v>
      </c>
      <c r="D32" s="20" t="n">
        <f aca="false">(C32-N12)</f>
        <v>0</v>
      </c>
      <c r="J32" s="53"/>
      <c r="K32" s="54"/>
      <c r="O32" s="53"/>
      <c r="P32" s="55"/>
      <c r="V32" s="19" t="str">
        <f aca="false">INDEX(B22:C37,MATCH(W32,C22:C37,0),1)</f>
        <v>CTPS11</v>
      </c>
      <c r="W32" s="56" t="n">
        <f aca="false">LARGE(C22:C37,ROW(A11))</f>
        <v>0</v>
      </c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2" t="n">
        <f aca="false">JANEIRO!C33*GERAL!C13</f>
        <v>0</v>
      </c>
      <c r="D33" s="20" t="n">
        <f aca="false">(C33-N13)</f>
        <v>0</v>
      </c>
      <c r="J33" s="53"/>
      <c r="K33" s="54"/>
      <c r="O33" s="53"/>
      <c r="P33" s="55"/>
      <c r="V33" s="19" t="str">
        <f aca="false">INDEX(B22:C37,MATCH(W33,C22:C37,0),1)</f>
        <v>CTPS11</v>
      </c>
      <c r="W33" s="56" t="n">
        <f aca="false">LARGE(C22:C37,ROW(A12))</f>
        <v>0</v>
      </c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2" t="n">
        <f aca="false">JANEIRO!C34*GERAL!C14</f>
        <v>0</v>
      </c>
      <c r="D34" s="20" t="n">
        <f aca="false">C34-N14</f>
        <v>0</v>
      </c>
      <c r="J34" s="53"/>
      <c r="K34" s="52"/>
      <c r="O34" s="53"/>
      <c r="P34" s="55"/>
      <c r="V34" s="19" t="str">
        <f aca="false">INDEX(B22:C37,MATCH(W34,C22:C37,0),1)</f>
        <v>CTPS11</v>
      </c>
      <c r="W34" s="56" t="n">
        <f aca="false">LARGE(C22:C37,ROW(A13))</f>
        <v>0</v>
      </c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2" t="n">
        <f aca="false">JANEIRO!C35*GERAL!C15</f>
        <v>0</v>
      </c>
      <c r="D35" s="20" t="n">
        <f aca="false">(C35-N15)</f>
        <v>0</v>
      </c>
      <c r="J35" s="53"/>
      <c r="K35" s="52"/>
      <c r="O35" s="53"/>
      <c r="P35" s="55"/>
      <c r="V35" s="19" t="str">
        <f aca="false">INDEX(B22:C37,MATCH(W35,C22:C37,0),1)</f>
        <v>CTPS11</v>
      </c>
      <c r="W35" s="56" t="n">
        <f aca="false">LARGE(C22:C37,ROW(A14))</f>
        <v>0</v>
      </c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2" t="n">
        <f aca="false">JANEIRO!C36*GERAL!C16</f>
        <v>0</v>
      </c>
      <c r="D36" s="20" t="n">
        <f aca="false">(C36-N16)</f>
        <v>0</v>
      </c>
      <c r="J36" s="53"/>
      <c r="K36" s="52"/>
      <c r="O36" s="53"/>
      <c r="P36" s="55"/>
      <c r="V36" s="19" t="str">
        <f aca="false">INDEX(B22:C37,MATCH(W36,C22:C37,0),1)</f>
        <v>CTPS11</v>
      </c>
      <c r="W36" s="56" t="n">
        <f aca="false">LARGE(C22:C37,ROW(A15))</f>
        <v>0</v>
      </c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2" t="n">
        <f aca="false">JANEIRO!C37*GERAL!C17</f>
        <v>0</v>
      </c>
      <c r="D37" s="20" t="n">
        <f aca="false">(C37-N17)</f>
        <v>0</v>
      </c>
      <c r="J37" s="53"/>
      <c r="K37" s="52"/>
      <c r="O37" s="53"/>
      <c r="P37" s="55"/>
      <c r="V37" s="19" t="str">
        <f aca="false">INDEX(B22:C37,MATCH(W37,C22:C37,0),1)</f>
        <v>CTPS11</v>
      </c>
      <c r="W37" s="56" t="n">
        <f aca="false">LARGE(C22:C37,ROW(A16))</f>
        <v>0</v>
      </c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H38" s="54"/>
      <c r="I38" s="54"/>
      <c r="J38" s="54"/>
      <c r="K38" s="52"/>
      <c r="O38" s="54"/>
      <c r="P38" s="54"/>
    </row>
    <row r="39" customFormat="false" ht="15" hidden="false" customHeight="false" outlineLevel="0" collapsed="false">
      <c r="H39" s="54"/>
      <c r="I39" s="54"/>
      <c r="J39" s="54"/>
      <c r="K39" s="52"/>
      <c r="L39" s="59"/>
      <c r="O39" s="54"/>
      <c r="P39" s="54"/>
    </row>
    <row r="40" customFormat="false" ht="15" hidden="false" customHeight="false" outlineLevel="0" collapsed="false">
      <c r="K40" s="52"/>
      <c r="L40" s="59"/>
    </row>
    <row r="41" customFormat="false" ht="30" hidden="false" customHeight="true" outlineLevel="0" collapsed="false">
      <c r="B41" s="4" t="s">
        <v>35</v>
      </c>
      <c r="C41" s="4" t="s">
        <v>36</v>
      </c>
      <c r="D41" s="4" t="s">
        <v>37</v>
      </c>
      <c r="E41" s="5" t="s">
        <v>38</v>
      </c>
      <c r="F41" s="4" t="s">
        <v>6</v>
      </c>
      <c r="G41" s="3" t="s">
        <v>39</v>
      </c>
      <c r="H41" s="4" t="s">
        <v>7</v>
      </c>
      <c r="I41" s="4" t="s">
        <v>10</v>
      </c>
      <c r="J41" s="6" t="s">
        <v>40</v>
      </c>
      <c r="K41" s="4" t="s">
        <v>41</v>
      </c>
      <c r="V41" s="4" t="s">
        <v>37</v>
      </c>
      <c r="W41" s="3" t="s">
        <v>40</v>
      </c>
    </row>
    <row r="42" customFormat="false" ht="15" hidden="false" customHeight="false" outlineLevel="0" collapsed="false">
      <c r="B42" s="60"/>
      <c r="C42" s="61" t="n">
        <f aca="false">SUM(JANEIRO:DEZEMBRO!C42:C42)</f>
        <v>0</v>
      </c>
      <c r="D42" s="10"/>
      <c r="E42" s="62"/>
      <c r="F42" s="12"/>
      <c r="G42" s="12"/>
      <c r="H42" s="8"/>
      <c r="I42" s="8"/>
      <c r="J42" s="63" t="n">
        <f aca="false">SUM(JANEIRO:DEZEMBRO!J42:K42)</f>
        <v>0</v>
      </c>
      <c r="K42" s="64" t="n">
        <v>0</v>
      </c>
      <c r="V42" s="9" t="n">
        <f aca="false">INDEX($D$42:$J$51,MATCH(W42,$J$42:$J$51,0),1)</f>
        <v>0</v>
      </c>
      <c r="W42" s="17" t="n">
        <f aca="false">LARGE($J$42:$K$51,ROW(A1))</f>
        <v>0</v>
      </c>
    </row>
    <row r="43" customFormat="false" ht="15" hidden="false" customHeight="false" outlineLevel="0" collapsed="false">
      <c r="B43" s="60"/>
      <c r="C43" s="61" t="n">
        <f aca="false">SUM(JANEIRO:DEZEMBRO!C43:C43)</f>
        <v>0</v>
      </c>
      <c r="D43" s="10"/>
      <c r="E43" s="62"/>
      <c r="F43" s="12"/>
      <c r="G43" s="12"/>
      <c r="H43" s="8"/>
      <c r="I43" s="8"/>
      <c r="J43" s="63" t="n">
        <f aca="false">SUM(JANEIRO:DEZEMBRO!J43:K43)</f>
        <v>0</v>
      </c>
      <c r="K43" s="64" t="n">
        <v>0</v>
      </c>
      <c r="V43" s="9" t="n">
        <f aca="false">INDEX($D$42:$J$51,MATCH(W43,$J$42:$J$51,0),1)</f>
        <v>0</v>
      </c>
      <c r="W43" s="17" t="n">
        <f aca="false">LARGE($J$42:$K$51,ROW(A2))</f>
        <v>0</v>
      </c>
    </row>
    <row r="44" customFormat="false" ht="15" hidden="false" customHeight="false" outlineLevel="0" collapsed="false">
      <c r="B44" s="60"/>
      <c r="C44" s="61" t="n">
        <f aca="false">SUM(JANEIRO:DEZEMBRO!C44:C44)</f>
        <v>0</v>
      </c>
      <c r="D44" s="10"/>
      <c r="E44" s="62"/>
      <c r="F44" s="12"/>
      <c r="G44" s="12"/>
      <c r="H44" s="8"/>
      <c r="I44" s="8"/>
      <c r="J44" s="63" t="n">
        <f aca="false">SUM(JANEIRO:DEZEMBRO!J44:K44)</f>
        <v>0</v>
      </c>
      <c r="K44" s="64" t="n">
        <v>0</v>
      </c>
      <c r="N44" s="65"/>
      <c r="V44" s="9" t="n">
        <f aca="false">INDEX($D$42:$J$51,MATCH(W44,$J$42:$J$51,0),1)</f>
        <v>0</v>
      </c>
      <c r="W44" s="17" t="n">
        <f aca="false">LARGE($J$42:$K$51,ROW(A3))</f>
        <v>0</v>
      </c>
    </row>
    <row r="45" customFormat="false" ht="15" hidden="false" customHeight="false" outlineLevel="0" collapsed="false">
      <c r="B45" s="60"/>
      <c r="C45" s="61" t="n">
        <f aca="false">SUM(JANEIRO:DEZEMBRO!C45:C45)</f>
        <v>0</v>
      </c>
      <c r="D45" s="10"/>
      <c r="E45" s="62"/>
      <c r="F45" s="12"/>
      <c r="G45" s="12"/>
      <c r="H45" s="8"/>
      <c r="I45" s="8"/>
      <c r="J45" s="63" t="n">
        <f aca="false">SUM(JANEIRO:DEZEMBRO!J45:K45)</f>
        <v>0</v>
      </c>
      <c r="K45" s="64" t="n">
        <v>0</v>
      </c>
      <c r="V45" s="9" t="n">
        <f aca="false">INDEX($D$42:$J$51,MATCH(W45,$J$42:$J$51,0),1)</f>
        <v>0</v>
      </c>
      <c r="W45" s="17" t="n">
        <f aca="false">LARGE($J$42:$K$51,ROW(A4))</f>
        <v>0</v>
      </c>
    </row>
    <row r="46" customFormat="false" ht="15" hidden="false" customHeight="false" outlineLevel="0" collapsed="false">
      <c r="B46" s="60"/>
      <c r="C46" s="61" t="n">
        <f aca="false">SUM(JANEIRO:DEZEMBRO!C46:C46)</f>
        <v>0</v>
      </c>
      <c r="D46" s="10"/>
      <c r="E46" s="62"/>
      <c r="F46" s="12"/>
      <c r="G46" s="12"/>
      <c r="H46" s="8"/>
      <c r="I46" s="8"/>
      <c r="J46" s="63" t="n">
        <f aca="false">SUM(JANEIRO:DEZEMBRO!J46:K46)</f>
        <v>0</v>
      </c>
      <c r="K46" s="64" t="n">
        <v>0</v>
      </c>
      <c r="V46" s="9" t="n">
        <f aca="false">INDEX($D$42:$J$51,MATCH(W46,$J$42:$J$51,0),1)</f>
        <v>0</v>
      </c>
      <c r="W46" s="17" t="n">
        <f aca="false">LARGE($J$42:$K$51,ROW(A5))</f>
        <v>0</v>
      </c>
    </row>
    <row r="47" customFormat="false" ht="15" hidden="false" customHeight="false" outlineLevel="0" collapsed="false">
      <c r="B47" s="60"/>
      <c r="C47" s="61" t="n">
        <f aca="false">SUM(JANEIRO:DEZEMBRO!C47:C47)</f>
        <v>0</v>
      </c>
      <c r="D47" s="10"/>
      <c r="E47" s="62"/>
      <c r="F47" s="12"/>
      <c r="G47" s="12"/>
      <c r="H47" s="8"/>
      <c r="I47" s="8"/>
      <c r="J47" s="63" t="n">
        <f aca="false">SUM(JANEIRO:DEZEMBRO!J47:K47)</f>
        <v>0</v>
      </c>
      <c r="K47" s="64" t="n">
        <v>0</v>
      </c>
      <c r="V47" s="9" t="n">
        <f aca="false">INDEX($D$42:$J$51,MATCH(W47,$J$42:$J$51,0),1)</f>
        <v>0</v>
      </c>
      <c r="W47" s="17" t="n">
        <f aca="false">LARGE($J$42:$K$51,ROW(A6))</f>
        <v>0</v>
      </c>
    </row>
    <row r="48" customFormat="false" ht="15" hidden="false" customHeight="false" outlineLevel="0" collapsed="false">
      <c r="B48" s="60"/>
      <c r="C48" s="61" t="n">
        <f aca="false">SUM(JANEIRO:DEZEMBRO!C48:C48)</f>
        <v>0</v>
      </c>
      <c r="D48" s="10"/>
      <c r="E48" s="62"/>
      <c r="F48" s="12"/>
      <c r="G48" s="12"/>
      <c r="H48" s="8"/>
      <c r="I48" s="8"/>
      <c r="J48" s="63" t="n">
        <f aca="false">SUM(JANEIRO:DEZEMBRO!J48:K48)</f>
        <v>0</v>
      </c>
      <c r="K48" s="64" t="n">
        <v>0</v>
      </c>
      <c r="V48" s="9" t="n">
        <f aca="false">INDEX($D$42:$J$51,MATCH(W48,$J$42:$J$51,0),1)</f>
        <v>0</v>
      </c>
      <c r="W48" s="17" t="n">
        <f aca="false">LARGE($J$42:$K$51,ROW(A7))</f>
        <v>0</v>
      </c>
    </row>
    <row r="49" customFormat="false" ht="15" hidden="false" customHeight="false" outlineLevel="0" collapsed="false">
      <c r="B49" s="60"/>
      <c r="C49" s="61" t="n">
        <f aca="false">SUM(JANEIRO:DEZEMBRO!C49:C49)</f>
        <v>0</v>
      </c>
      <c r="D49" s="10"/>
      <c r="E49" s="62"/>
      <c r="F49" s="12"/>
      <c r="G49" s="12"/>
      <c r="H49" s="8"/>
      <c r="I49" s="8"/>
      <c r="J49" s="63" t="n">
        <f aca="false">SUM(JANEIRO:DEZEMBRO!J49:K49)</f>
        <v>0</v>
      </c>
      <c r="K49" s="64" t="n">
        <v>0</v>
      </c>
      <c r="V49" s="9" t="n">
        <f aca="false">INDEX($D$42:$J$51,MATCH(W49,$J$42:$J$51,0),1)</f>
        <v>0</v>
      </c>
      <c r="W49" s="17" t="n">
        <f aca="false">LARGE($J$42:$K$51,ROW(A8))</f>
        <v>0</v>
      </c>
    </row>
    <row r="50" customFormat="false" ht="15" hidden="false" customHeight="false" outlineLevel="0" collapsed="false">
      <c r="B50" s="60"/>
      <c r="C50" s="61" t="n">
        <f aca="false">SUM(JANEIRO:DEZEMBRO!C50:C50)</f>
        <v>0</v>
      </c>
      <c r="D50" s="10"/>
      <c r="E50" s="62"/>
      <c r="F50" s="12"/>
      <c r="G50" s="12"/>
      <c r="H50" s="8"/>
      <c r="I50" s="8"/>
      <c r="J50" s="63" t="n">
        <f aca="false">SUM(JANEIRO:DEZEMBRO!J50:K50)</f>
        <v>0</v>
      </c>
      <c r="K50" s="64" t="n">
        <v>0</v>
      </c>
      <c r="V50" s="9" t="n">
        <f aca="false">INDEX($D$42:$J$51,MATCH(W50,$J$42:$J$51,0),1)</f>
        <v>0</v>
      </c>
      <c r="W50" s="17" t="n">
        <f aca="false">LARGE($J$42:$K$51,ROW(A9))</f>
        <v>0</v>
      </c>
    </row>
    <row r="51" customFormat="false" ht="15" hidden="false" customHeight="false" outlineLevel="0" collapsed="false">
      <c r="B51" s="60"/>
      <c r="C51" s="61" t="n">
        <f aca="false">SUM(JANEIRO:DEZEMBRO!C51:C51)</f>
        <v>0</v>
      </c>
      <c r="D51" s="10"/>
      <c r="E51" s="62"/>
      <c r="F51" s="12"/>
      <c r="G51" s="12"/>
      <c r="H51" s="8"/>
      <c r="I51" s="8"/>
      <c r="J51" s="63" t="n">
        <f aca="false">SUM(JANEIRO:DEZEMBRO!J51:K51)</f>
        <v>0</v>
      </c>
      <c r="K51" s="64" t="n">
        <v>0</v>
      </c>
      <c r="V51" s="9" t="n">
        <f aca="false">INDEX($D$42:$J$51,MATCH(W51,$J$42:$J$51,0),1)</f>
        <v>0</v>
      </c>
      <c r="W51" s="17" t="n">
        <f aca="false">LARGE($J$42:$K$51,ROW(A10))</f>
        <v>0</v>
      </c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n">
        <f aca="false">SUM(E42:E51)/10</f>
        <v>0</v>
      </c>
      <c r="F52" s="69" t="n">
        <f aca="false">SUM(F42:F51)/10</f>
        <v>0</v>
      </c>
      <c r="G52" s="69" t="n">
        <f aca="false">SUM(G42:G51)/10</f>
        <v>0</v>
      </c>
      <c r="H52" s="33" t="s">
        <v>30</v>
      </c>
      <c r="I52" s="33"/>
      <c r="J52" s="70" t="n">
        <f aca="false">SUM(J42:J51)</f>
        <v>0</v>
      </c>
      <c r="K52" s="71" t="n">
        <f aca="false">SUM(K42:K51)</f>
        <v>0</v>
      </c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</row>
    <row r="55" customFormat="false" ht="15" hidden="false" customHeight="false" outlineLevel="0" collapsed="false">
      <c r="A55" s="57"/>
      <c r="B55" s="46" t="s">
        <v>35</v>
      </c>
      <c r="C55" s="47" t="s">
        <v>42</v>
      </c>
      <c r="D55" s="72" t="s">
        <v>33</v>
      </c>
      <c r="V55" s="46" t="s">
        <v>42</v>
      </c>
      <c r="W55" s="47" t="s">
        <v>34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2" t="n">
        <f aca="false">JANEIRO!C56*GERAL!C42</f>
        <v>0</v>
      </c>
      <c r="D56" s="20" t="n">
        <f aca="false">(C56-J42)</f>
        <v>0</v>
      </c>
      <c r="V56" s="9" t="n">
        <f aca="false">INDEX($B$56:$C$65,MATCH(W56,$C$56:$C$65,0),1)</f>
        <v>0</v>
      </c>
      <c r="W56" s="17" t="n">
        <f aca="false">LARGE($C$56:$C$65,ROW(A1))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2" t="n">
        <f aca="false">JANEIRO!C57*GERAL!C43</f>
        <v>0</v>
      </c>
      <c r="D57" s="20" t="n">
        <f aca="false">(C57-J43)</f>
        <v>0</v>
      </c>
      <c r="V57" s="9" t="n">
        <f aca="false">INDEX($B$56:$C$65,MATCH(W57,$C$56:$C$65,0),1)</f>
        <v>0</v>
      </c>
      <c r="W57" s="17" t="n">
        <f aca="false">LARGE($C$56:$C$65,ROW(A2))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2" t="n">
        <f aca="false">JANEIRO!C58*GERAL!C44</f>
        <v>0</v>
      </c>
      <c r="D58" s="20" t="n">
        <f aca="false">(C58-J44)</f>
        <v>0</v>
      </c>
      <c r="V58" s="9" t="n">
        <f aca="false">INDEX($B$56:$C$65,MATCH(W58,$C$56:$C$65,0),1)</f>
        <v>0</v>
      </c>
      <c r="W58" s="17" t="n">
        <f aca="false">LARGE($C$56:$C$65,ROW(A3))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2" t="n">
        <f aca="false">JANEIRO!C59*GERAL!C45</f>
        <v>0</v>
      </c>
      <c r="D59" s="20" t="n">
        <f aca="false">C59-J45</f>
        <v>0</v>
      </c>
      <c r="V59" s="9" t="n">
        <f aca="false">INDEX($B$56:$C$65,MATCH(W59,$C$56:$C$65,0),1)</f>
        <v>0</v>
      </c>
      <c r="W59" s="17" t="n">
        <f aca="false">LARGE($C$56:$C$65,ROW(A4))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2" t="n">
        <f aca="false">JANEIRO!C60*GERAL!C46</f>
        <v>0</v>
      </c>
      <c r="D60" s="20" t="n">
        <f aca="false">(C60-J46)</f>
        <v>0</v>
      </c>
      <c r="V60" s="9" t="n">
        <f aca="false">INDEX($B$56:$C$65,MATCH(W60,$C$56:$C$65,0),1)</f>
        <v>0</v>
      </c>
      <c r="W60" s="17" t="n">
        <f aca="false">LARGE($C$56:$C$65,ROW(A5))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2" t="n">
        <f aca="false">JANEIRO!C61*GERAL!C47</f>
        <v>0</v>
      </c>
      <c r="D61" s="20" t="n">
        <f aca="false">C61-J47</f>
        <v>0</v>
      </c>
      <c r="V61" s="9" t="n">
        <f aca="false">INDEX($B$56:$C$65,MATCH(W61,$C$56:$C$65,0),1)</f>
        <v>0</v>
      </c>
      <c r="W61" s="17" t="n">
        <f aca="false">LARGE($C$56:$C$65,ROW(A6))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2" t="n">
        <f aca="false">JANEIRO!C62*GERAL!C48</f>
        <v>0</v>
      </c>
      <c r="D62" s="20" t="n">
        <f aca="false">C62-J48</f>
        <v>0</v>
      </c>
      <c r="V62" s="9" t="n">
        <f aca="false">INDEX($B$56:$C$65,MATCH(W62,$C$56:$C$65,0),1)</f>
        <v>0</v>
      </c>
      <c r="W62" s="17" t="n">
        <f aca="false">LARGE($C$56:$C$65,ROW(A7))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2" t="n">
        <f aca="false">JANEIRO!C63*GERAL!C49</f>
        <v>0</v>
      </c>
      <c r="D63" s="20" t="n">
        <f aca="false">(C63-J49)</f>
        <v>0</v>
      </c>
      <c r="V63" s="9" t="n">
        <f aca="false">INDEX($B$56:$C$65,MATCH(W63,$C$56:$C$65,0),1)</f>
        <v>0</v>
      </c>
      <c r="W63" s="17" t="n">
        <f aca="false">LARGE($C$56:$C$65,ROW(A8))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2" t="n">
        <f aca="false">JANEIRO!C64*GERAL!C50</f>
        <v>0</v>
      </c>
      <c r="D64" s="20" t="n">
        <f aca="false">(C64-J50)</f>
        <v>0</v>
      </c>
      <c r="V64" s="9" t="n">
        <f aca="false">INDEX($B$56:$C$65,MATCH(W64,$C$56:$C$65,0),1)</f>
        <v>0</v>
      </c>
      <c r="W64" s="17" t="n">
        <f aca="false">LARGE($C$56:$C$65,ROW(A9))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2" t="n">
        <f aca="false">JANEIRO!C65*GERAL!C51</f>
        <v>0</v>
      </c>
      <c r="D65" s="20" t="n">
        <f aca="false">(C65-J51)</f>
        <v>0</v>
      </c>
      <c r="V65" s="9" t="n">
        <f aca="false">INDEX($B$56:$C$65,MATCH(W65,$C$56:$C$65,0),1)</f>
        <v>0</v>
      </c>
      <c r="W65" s="17" t="n">
        <f aca="false">LARGE($C$56:$C$65,ROW(A10))</f>
        <v>0</v>
      </c>
    </row>
    <row r="66" customFormat="false" ht="15" hidden="false" customHeight="false" outlineLevel="0" collapsed="false">
      <c r="A66" s="57"/>
      <c r="B66" s="73" t="s">
        <v>28</v>
      </c>
      <c r="C66" s="73"/>
      <c r="D66" s="20" t="n">
        <f aca="false">SUM(D56:D65)</f>
        <v>0</v>
      </c>
    </row>
    <row r="69" customFormat="false" ht="33.75" hidden="false" customHeight="true" outlineLevel="0" collapsed="false">
      <c r="A69" s="74" t="s">
        <v>43</v>
      </c>
      <c r="B69" s="46" t="s">
        <v>44</v>
      </c>
      <c r="C69" s="47" t="s">
        <v>45</v>
      </c>
    </row>
    <row r="70" customFormat="false" ht="15" hidden="false" customHeight="true" outlineLevel="0" collapsed="false">
      <c r="A70" s="75" t="s">
        <v>46</v>
      </c>
      <c r="B70" s="76" t="n">
        <f aca="false">N18</f>
        <v>0</v>
      </c>
      <c r="C70" s="77" t="e">
        <f aca="false">(B70/B72)</f>
        <v>#DIV/0!</v>
      </c>
    </row>
    <row r="71" customFormat="false" ht="15" hidden="false" customHeight="true" outlineLevel="0" collapsed="false">
      <c r="A71" s="78" t="s">
        <v>37</v>
      </c>
      <c r="B71" s="76" t="n">
        <f aca="false">J52</f>
        <v>0</v>
      </c>
      <c r="C71" s="77" t="e">
        <f aca="false">(B71/B72)</f>
        <v>#DIV/0!</v>
      </c>
    </row>
    <row r="72" customFormat="false" ht="15" hidden="false" customHeight="true" outlineLevel="0" collapsed="false">
      <c r="A72" s="61" t="s">
        <v>28</v>
      </c>
      <c r="B72" s="20" t="n">
        <f aca="false">SUM(B70:B71)</f>
        <v>0</v>
      </c>
      <c r="C72" s="79"/>
    </row>
    <row r="75" customFormat="false" ht="33.75" hidden="false" customHeight="true" outlineLevel="0" collapsed="false">
      <c r="A75" s="74" t="s">
        <v>47</v>
      </c>
      <c r="B75" s="46" t="s">
        <v>44</v>
      </c>
      <c r="C75" s="47" t="s">
        <v>45</v>
      </c>
    </row>
    <row r="76" customFormat="false" ht="15" hidden="false" customHeight="false" outlineLevel="0" collapsed="false">
      <c r="A76" s="75" t="s">
        <v>46</v>
      </c>
      <c r="B76" s="76" t="n">
        <f aca="false">(N18+D38)</f>
        <v>0</v>
      </c>
      <c r="C76" s="77" t="e">
        <f aca="false">(B76/B78)</f>
        <v>#DIV/0!</v>
      </c>
    </row>
    <row r="77" customFormat="false" ht="15" hidden="false" customHeight="false" outlineLevel="0" collapsed="false">
      <c r="A77" s="78" t="s">
        <v>37</v>
      </c>
      <c r="B77" s="76" t="n">
        <f aca="false">(J52+D66)</f>
        <v>0</v>
      </c>
      <c r="C77" s="77" t="e">
        <f aca="false">(B77/B78)</f>
        <v>#DIV/0!</v>
      </c>
    </row>
    <row r="78" customFormat="false" ht="15" hidden="false" customHeight="false" outlineLevel="0" collapsed="false">
      <c r="A78" s="61" t="s">
        <v>28</v>
      </c>
      <c r="B78" s="20" t="n">
        <f aca="false">SUM(B76:B77)</f>
        <v>0</v>
      </c>
      <c r="C78" s="79"/>
    </row>
    <row r="80" customFormat="false" ht="15" hidden="false" customHeight="false" outlineLevel="0" collapsed="false">
      <c r="A80" s="80" t="s">
        <v>48</v>
      </c>
      <c r="B80" s="81" t="n">
        <f aca="false">(B78-B72)</f>
        <v>0</v>
      </c>
      <c r="C80" s="82" t="e">
        <f aca="false">(B80/A4)</f>
        <v>#DIV/0!</v>
      </c>
    </row>
    <row r="81" customFormat="false" ht="15" hidden="false" customHeight="false" outlineLevel="0" collapsed="false">
      <c r="A81" s="80"/>
      <c r="B81" s="81"/>
      <c r="C81" s="82"/>
    </row>
    <row r="82" customFormat="false" ht="15" hidden="false" customHeight="false" outlineLevel="0" collapsed="false">
      <c r="B82" s="83"/>
    </row>
    <row r="87" customFormat="false" ht="15" hidden="false" customHeight="false" outlineLevel="0" collapsed="false">
      <c r="A87" s="84"/>
      <c r="B87" s="84"/>
      <c r="C87" s="84"/>
    </row>
    <row r="88" customFormat="false" ht="15" hidden="false" customHeight="false" outlineLevel="0" collapsed="false">
      <c r="A88" s="85"/>
      <c r="B88" s="85"/>
      <c r="C88" s="84"/>
    </row>
    <row r="89" customFormat="false" ht="15" hidden="false" customHeight="false" outlineLevel="0" collapsed="false">
      <c r="A89" s="86"/>
      <c r="B89" s="87"/>
      <c r="C89" s="84"/>
    </row>
    <row r="90" customFormat="false" ht="15" hidden="false" customHeight="false" outlineLevel="0" collapsed="false">
      <c r="A90" s="86"/>
      <c r="B90" s="87"/>
      <c r="C90" s="84"/>
    </row>
    <row r="91" customFormat="false" ht="15" hidden="false" customHeight="false" outlineLevel="0" collapsed="false">
      <c r="A91" s="86"/>
      <c r="B91" s="87"/>
      <c r="C91" s="84"/>
    </row>
    <row r="92" customFormat="false" ht="15" hidden="false" customHeight="false" outlineLevel="0" collapsed="false">
      <c r="A92" s="86"/>
      <c r="B92" s="87"/>
      <c r="C92" s="84"/>
    </row>
    <row r="93" customFormat="false" ht="15" hidden="false" customHeight="false" outlineLevel="0" collapsed="false">
      <c r="A93" s="86"/>
      <c r="B93" s="87"/>
      <c r="C93" s="84"/>
    </row>
    <row r="94" customFormat="false" ht="15" hidden="false" customHeight="false" outlineLevel="0" collapsed="false">
      <c r="A94" s="86"/>
      <c r="B94" s="87"/>
      <c r="C94" s="84"/>
    </row>
    <row r="95" customFormat="false" ht="15" hidden="false" customHeight="false" outlineLevel="0" collapsed="false">
      <c r="A95" s="86"/>
      <c r="B95" s="87"/>
      <c r="C95" s="84"/>
    </row>
    <row r="96" customFormat="false" ht="15" hidden="false" customHeight="false" outlineLevel="0" collapsed="false">
      <c r="A96" s="86"/>
      <c r="B96" s="87"/>
      <c r="C96" s="84"/>
    </row>
    <row r="97" customFormat="false" ht="15" hidden="false" customHeight="false" outlineLevel="0" collapsed="false">
      <c r="A97" s="86"/>
      <c r="B97" s="87"/>
      <c r="C97" s="84"/>
    </row>
    <row r="98" customFormat="false" ht="15" hidden="false" customHeight="false" outlineLevel="0" collapsed="false">
      <c r="A98" s="86"/>
      <c r="B98" s="87"/>
      <c r="C98" s="84"/>
    </row>
    <row r="99" customFormat="false" ht="15" hidden="false" customHeight="false" outlineLevel="0" collapsed="false">
      <c r="A99" s="86"/>
      <c r="B99" s="87"/>
      <c r="C99" s="84"/>
    </row>
    <row r="100" customFormat="false" ht="15" hidden="false" customHeight="false" outlineLevel="0" collapsed="false">
      <c r="A100" s="86"/>
      <c r="B100" s="87"/>
      <c r="C100" s="84"/>
    </row>
    <row r="101" customFormat="false" ht="15" hidden="false" customHeight="false" outlineLevel="0" collapsed="false">
      <c r="A101" s="88"/>
      <c r="B101" s="89"/>
      <c r="C101" s="84"/>
    </row>
    <row r="102" customFormat="false" ht="15" hidden="false" customHeight="false" outlineLevel="0" collapsed="false">
      <c r="A102" s="86"/>
      <c r="B102" s="87"/>
    </row>
  </sheetData>
  <mergeCells count="12">
    <mergeCell ref="B1:C1"/>
    <mergeCell ref="A15:A16"/>
    <mergeCell ref="K18:M18"/>
    <mergeCell ref="K19:M19"/>
    <mergeCell ref="B38:C38"/>
    <mergeCell ref="H52:I52"/>
    <mergeCell ref="H53:I53"/>
    <mergeCell ref="B66:C66"/>
    <mergeCell ref="A80:A81"/>
    <mergeCell ref="B80:B81"/>
    <mergeCell ref="C80:C81"/>
    <mergeCell ref="A88:B88"/>
  </mergeCells>
  <conditionalFormatting sqref="D22:D3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B22:B37">
    <cfRule type="expression" priority="4" aboveAverage="0" equalAverage="0" bottom="0" percent="0" rank="0" text="" dxfId="2">
      <formula>D22&gt;0</formula>
    </cfRule>
    <cfRule type="expression" priority="5" aboveAverage="0" equalAverage="0" bottom="0" percent="0" rank="0" text="" dxfId="3">
      <formula>D22&lt;0</formula>
    </cfRule>
  </conditionalFormatting>
  <conditionalFormatting sqref="D56:D66">
    <cfRule type="cellIs" priority="6" operator="lessThan" aboveAverage="0" equalAverage="0" bottom="0" percent="0" rank="0" text="" dxfId="4">
      <formula>0</formula>
    </cfRule>
    <cfRule type="cellIs" priority="7" operator="greaterThan" aboveAverage="0" equalAverage="0" bottom="0" percent="0" rank="0" text="" dxfId="5">
      <formula>0</formula>
    </cfRule>
  </conditionalFormatting>
  <conditionalFormatting sqref="A17">
    <cfRule type="expression" priority="8" aboveAverage="0" equalAverage="0" bottom="0" percent="0" rank="0" text="" dxfId="6">
      <formula>$A$17&lt;0</formula>
    </cfRule>
    <cfRule type="expression" priority="9" aboveAverage="0" equalAverage="0" bottom="0" percent="0" rank="0" text="" dxfId="7">
      <formula>$A$17&gt;0</formula>
    </cfRule>
  </conditionalFormatting>
  <conditionalFormatting sqref="B56:B65">
    <cfRule type="expression" priority="10" aboveAverage="0" equalAverage="0" bottom="0" percent="0" rank="0" text="" dxfId="8">
      <formula>D56&gt;0</formula>
    </cfRule>
    <cfRule type="expression" priority="11" aboveAverage="0" equalAverage="0" bottom="0" percent="0" rank="0" text="" dxfId="9">
      <formula>D56&lt;0</formula>
    </cfRule>
  </conditionalFormatting>
  <conditionalFormatting sqref="N19">
    <cfRule type="expression" priority="12" aboveAverage="0" equalAverage="0" bottom="0" percent="0" rank="0" text="" dxfId="10">
      <formula>$N$19&lt;$N$18</formula>
    </cfRule>
    <cfRule type="expression" priority="13" aboveAverage="0" equalAverage="0" bottom="0" percent="0" rank="0" text="" dxfId="11">
      <formula>$N$19&gt;$N$18</formula>
    </cfRule>
  </conditionalFormatting>
  <conditionalFormatting sqref="D2">
    <cfRule type="expression" priority="14" aboveAverage="0" equalAverage="0" bottom="0" percent="0" rank="0" text="" dxfId="12">
      <formula>$D$22&lt;0</formula>
    </cfRule>
    <cfRule type="expression" priority="15" aboveAverage="0" equalAverage="0" bottom="0" percent="0" rank="0" text="" dxfId="13">
      <formula>$D$22&gt;0</formula>
    </cfRule>
  </conditionalFormatting>
  <conditionalFormatting sqref="D3">
    <cfRule type="expression" priority="16" aboveAverage="0" equalAverage="0" bottom="0" percent="0" rank="0" text="" dxfId="14">
      <formula>$D$23&lt;0</formula>
    </cfRule>
    <cfRule type="expression" priority="17" aboveAverage="0" equalAverage="0" bottom="0" percent="0" rank="0" text="" dxfId="15">
      <formula>$D$23&gt;0</formula>
    </cfRule>
  </conditionalFormatting>
  <conditionalFormatting sqref="D4">
    <cfRule type="expression" priority="18" aboveAverage="0" equalAverage="0" bottom="0" percent="0" rank="0" text="" dxfId="16">
      <formula>$D$24&lt;0</formula>
    </cfRule>
    <cfRule type="expression" priority="19" aboveAverage="0" equalAverage="0" bottom="0" percent="0" rank="0" text="" dxfId="17">
      <formula>$D$24&gt;0</formula>
    </cfRule>
  </conditionalFormatting>
  <conditionalFormatting sqref="D5">
    <cfRule type="expression" priority="20" aboveAverage="0" equalAverage="0" bottom="0" percent="0" rank="0" text="" dxfId="18">
      <formula>$D$25&lt;0</formula>
    </cfRule>
    <cfRule type="expression" priority="21" aboveAverage="0" equalAverage="0" bottom="0" percent="0" rank="0" text="" dxfId="19">
      <formula>$D$25&gt;0</formula>
    </cfRule>
  </conditionalFormatting>
  <conditionalFormatting sqref="D6">
    <cfRule type="expression" priority="22" aboveAverage="0" equalAverage="0" bottom="0" percent="0" rank="0" text="" dxfId="20">
      <formula>$D$26&lt;0</formula>
    </cfRule>
    <cfRule type="expression" priority="23" aboveAverage="0" equalAverage="0" bottom="0" percent="0" rank="0" text="" dxfId="21">
      <formula>$D$26&gt;0</formula>
    </cfRule>
  </conditionalFormatting>
  <conditionalFormatting sqref="D8">
    <cfRule type="expression" priority="24" aboveAverage="0" equalAverage="0" bottom="0" percent="0" rank="0" text="" dxfId="22">
      <formula>$D$28&lt;0</formula>
    </cfRule>
    <cfRule type="expression" priority="25" aboveAverage="0" equalAverage="0" bottom="0" percent="0" rank="0" text="" dxfId="23">
      <formula>$D$28&gt;0</formula>
    </cfRule>
  </conditionalFormatting>
  <conditionalFormatting sqref="D9">
    <cfRule type="expression" priority="26" aboveAverage="0" equalAverage="0" bottom="0" percent="0" rank="0" text="" dxfId="24">
      <formula>$D$29&lt;0</formula>
    </cfRule>
    <cfRule type="expression" priority="27" aboveAverage="0" equalAverage="0" bottom="0" percent="0" rank="0" text="" dxfId="25">
      <formula>$D$29&gt;0</formula>
    </cfRule>
  </conditionalFormatting>
  <conditionalFormatting sqref="D10">
    <cfRule type="expression" priority="28" aboveAverage="0" equalAverage="0" bottom="0" percent="0" rank="0" text="" dxfId="26">
      <formula>$D$30&gt;0</formula>
    </cfRule>
    <cfRule type="expression" priority="29" aboveAverage="0" equalAverage="0" bottom="0" percent="0" rank="0" text="" dxfId="27">
      <formula>$D$30&lt;0</formula>
    </cfRule>
  </conditionalFormatting>
  <conditionalFormatting sqref="D11">
    <cfRule type="expression" priority="30" aboveAverage="0" equalAverage="0" bottom="0" percent="0" rank="0" text="" dxfId="28">
      <formula>$D$31&lt;0</formula>
    </cfRule>
    <cfRule type="expression" priority="31" aboveAverage="0" equalAverage="0" bottom="0" percent="0" rank="0" text="" dxfId="29">
      <formula>$D$31&gt;0</formula>
    </cfRule>
  </conditionalFormatting>
  <conditionalFormatting sqref="D12">
    <cfRule type="expression" priority="32" aboveAverage="0" equalAverage="0" bottom="0" percent="0" rank="0" text="" dxfId="30">
      <formula>$D$32&lt;0</formula>
    </cfRule>
    <cfRule type="expression" priority="33" aboveAverage="0" equalAverage="0" bottom="0" percent="0" rank="0" text="" dxfId="31">
      <formula>$D$32&gt;0</formula>
    </cfRule>
  </conditionalFormatting>
  <conditionalFormatting sqref="D13">
    <cfRule type="expression" priority="34" aboveAverage="0" equalAverage="0" bottom="0" percent="0" rank="0" text="" dxfId="32">
      <formula>$D$33&lt;0</formula>
    </cfRule>
    <cfRule type="expression" priority="35" aboveAverage="0" equalAverage="0" bottom="0" percent="0" rank="0" text="" dxfId="33">
      <formula>$D$33&gt;0</formula>
    </cfRule>
  </conditionalFormatting>
  <conditionalFormatting sqref="D15">
    <cfRule type="expression" priority="36" aboveAverage="0" equalAverage="0" bottom="0" percent="0" rank="0" text="" dxfId="34">
      <formula>$D$35&lt;0</formula>
    </cfRule>
    <cfRule type="expression" priority="37" aboveAverage="0" equalAverage="0" bottom="0" percent="0" rank="0" text="" dxfId="35">
      <formula>$D$35&gt;0</formula>
    </cfRule>
  </conditionalFormatting>
  <conditionalFormatting sqref="D16">
    <cfRule type="expression" priority="38" aboveAverage="0" equalAverage="0" bottom="0" percent="0" rank="0" text="" dxfId="36">
      <formula>$D$36&lt;0</formula>
    </cfRule>
    <cfRule type="expression" priority="39" aboveAverage="0" equalAverage="0" bottom="0" percent="0" rank="0" text="" dxfId="37">
      <formula>$D$36&gt;0</formula>
    </cfRule>
  </conditionalFormatting>
  <conditionalFormatting sqref="D17">
    <cfRule type="expression" priority="40" aboveAverage="0" equalAverage="0" bottom="0" percent="0" rank="0" text="" dxfId="38">
      <formula>$D$37&gt;0</formula>
    </cfRule>
    <cfRule type="expression" priority="41" aboveAverage="0" equalAverage="0" bottom="0" percent="0" rank="0" text="" dxfId="39">
      <formula>$D$37&lt;0</formula>
    </cfRule>
  </conditionalFormatting>
  <conditionalFormatting sqref="B80">
    <cfRule type="expression" priority="42" aboveAverage="0" equalAverage="0" bottom="0" percent="0" rank="0" text="" dxfId="40">
      <formula>$B$80&lt;0</formula>
    </cfRule>
    <cfRule type="expression" priority="43" aboveAverage="0" equalAverage="0" bottom="0" percent="0" rank="0" text="" dxfId="41">
      <formula>$A$17&gt;0</formula>
    </cfRule>
  </conditionalFormatting>
  <conditionalFormatting sqref="A18">
    <cfRule type="expression" priority="45" aboveAverage="0" equalAverage="0" bottom="0" percent="0" rank="0" text="" dxfId="42">
      <formula>$A$18&lt;0</formula>
    </cfRule>
    <cfRule type="expression" priority="46" aboveAverage="0" equalAverage="0" bottom="0" percent="0" rank="0" text="" dxfId="43">
      <formula>$A$18&gt;0</formula>
    </cfRule>
  </conditionalFormatting>
  <conditionalFormatting sqref="D42">
    <cfRule type="expression" priority="47" aboveAverage="0" equalAverage="0" bottom="0" percent="0" rank="0" text="" dxfId="44">
      <formula>$D$56&lt;0</formula>
    </cfRule>
    <cfRule type="expression" priority="48" aboveAverage="0" equalAverage="0" bottom="0" percent="0" rank="0" text="" dxfId="45">
      <formula>$D$56&gt;0</formula>
    </cfRule>
  </conditionalFormatting>
  <conditionalFormatting sqref="D43">
    <cfRule type="expression" priority="49" aboveAverage="0" equalAverage="0" bottom="0" percent="0" rank="0" text="" dxfId="46">
      <formula>$D$57&lt;0</formula>
    </cfRule>
    <cfRule type="expression" priority="50" aboveAverage="0" equalAverage="0" bottom="0" percent="0" rank="0" text="" dxfId="47">
      <formula>$D$57&gt;0</formula>
    </cfRule>
  </conditionalFormatting>
  <conditionalFormatting sqref="D49">
    <cfRule type="expression" priority="51" aboveAverage="0" equalAverage="0" bottom="0" percent="0" rank="0" text="" dxfId="48">
      <formula>$D$63&lt;0</formula>
    </cfRule>
    <cfRule type="expression" priority="52" aboveAverage="0" equalAverage="0" bottom="0" percent="0" rank="0" text="" dxfId="49">
      <formula>$D$63&gt;0</formula>
    </cfRule>
  </conditionalFormatting>
  <conditionalFormatting sqref="D44">
    <cfRule type="expression" priority="53" aboveAverage="0" equalAverage="0" bottom="0" percent="0" rank="0" text="" dxfId="50">
      <formula>$D$58&lt;0</formula>
    </cfRule>
    <cfRule type="expression" priority="54" aboveAverage="0" equalAverage="0" bottom="0" percent="0" rank="0" text="" dxfId="51">
      <formula>$D$58&gt;0</formula>
    </cfRule>
  </conditionalFormatting>
  <conditionalFormatting sqref="D45">
    <cfRule type="expression" priority="55" aboveAverage="0" equalAverage="0" bottom="0" percent="0" rank="0" text="" dxfId="52">
      <formula>$D$59&lt;0</formula>
    </cfRule>
    <cfRule type="expression" priority="56" aboveAverage="0" equalAverage="0" bottom="0" percent="0" rank="0" text="" dxfId="53">
      <formula>$D$59&gt;0</formula>
    </cfRule>
  </conditionalFormatting>
  <conditionalFormatting sqref="D47">
    <cfRule type="expression" priority="57" aboveAverage="0" equalAverage="0" bottom="0" percent="0" rank="0" text="" dxfId="54">
      <formula>$D$61&lt;0</formula>
    </cfRule>
    <cfRule type="expression" priority="58" aboveAverage="0" equalAverage="0" bottom="0" percent="0" rank="0" text="" dxfId="55">
      <formula>$D$61&gt;0</formula>
    </cfRule>
  </conditionalFormatting>
  <conditionalFormatting sqref="D48">
    <cfRule type="expression" priority="59" aboveAverage="0" equalAverage="0" bottom="0" percent="0" rank="0" text="" dxfId="56">
      <formula>$D$62&lt;0</formula>
    </cfRule>
    <cfRule type="expression" priority="60" aboveAverage="0" equalAverage="0" bottom="0" percent="0" rank="0" text="" dxfId="57">
      <formula>$D$62&gt;0</formula>
    </cfRule>
  </conditionalFormatting>
  <conditionalFormatting sqref="D50">
    <cfRule type="expression" priority="61" aboveAverage="0" equalAverage="0" bottom="0" percent="0" rank="0" text="" dxfId="58">
      <formula>$D$64&lt;0</formula>
    </cfRule>
    <cfRule type="expression" priority="62" aboveAverage="0" equalAverage="0" bottom="0" percent="0" rank="0" text="" dxfId="59">
      <formula>$D$64&gt;0</formula>
    </cfRule>
  </conditionalFormatting>
  <conditionalFormatting sqref="D51">
    <cfRule type="expression" priority="63" aboveAverage="0" equalAverage="0" bottom="0" percent="0" rank="0" text="" dxfId="60">
      <formula>$D$65&lt;0</formula>
    </cfRule>
    <cfRule type="expression" priority="64" aboveAverage="0" equalAverage="0" bottom="0" percent="0" rank="0" text="" dxfId="61">
      <formula>$D$65&gt;0</formula>
    </cfRule>
  </conditionalFormatting>
  <conditionalFormatting sqref="D14">
    <cfRule type="expression" priority="65" aboveAverage="0" equalAverage="0" bottom="0" percent="0" rank="0" text="" dxfId="62">
      <formula>$D$34&lt;0</formula>
    </cfRule>
    <cfRule type="expression" priority="66" aboveAverage="0" equalAverage="0" bottom="0" percent="0" rank="0" text="" dxfId="63">
      <formula>$D$34&gt;0</formula>
    </cfRule>
  </conditionalFormatting>
  <conditionalFormatting sqref="D46">
    <cfRule type="expression" priority="67" aboveAverage="0" equalAverage="0" bottom="0" percent="0" rank="0" text="" dxfId="64">
      <formula>$D$60&lt;0</formula>
    </cfRule>
    <cfRule type="expression" priority="68" aboveAverage="0" equalAverage="0" bottom="0" percent="0" rank="0" text="" dxfId="65">
      <formula>$D$60&gt;0</formula>
    </cfRule>
  </conditionalFormatting>
  <conditionalFormatting sqref="V2:V17">
    <cfRule type="expression" priority="69" aboveAverage="0" equalAverage="0" bottom="0" percent="0" rank="0" text="" dxfId="66">
      <formula>X2&gt;0</formula>
    </cfRule>
    <cfRule type="expression" priority="70" aboveAverage="0" equalAverage="0" bottom="0" percent="0" rank="0" text="" dxfId="67">
      <formula>X2&lt;0</formula>
    </cfRule>
  </conditionalFormatting>
  <conditionalFormatting sqref="D7">
    <cfRule type="expression" priority="71" aboveAverage="0" equalAverage="0" bottom="0" percent="0" rank="0" text="" dxfId="68">
      <formula>$D$27&lt;0</formula>
    </cfRule>
    <cfRule type="expression" priority="72" aboveAverage="0" equalAverage="0" bottom="0" percent="0" rank="0" text="" dxfId="69">
      <formula>$D$27&gt;0</formula>
    </cfRule>
  </conditionalFormatting>
  <conditionalFormatting sqref="C80:C81">
    <cfRule type="expression" priority="74" aboveAverage="0" equalAverage="0" bottom="0" percent="0" rank="0" text="" dxfId="70">
      <formula>$C$80&lt;0</formula>
    </cfRule>
    <cfRule type="expression" priority="75" aboveAverage="0" equalAverage="0" bottom="0" percent="0" rank="0" text="" dxfId="71">
      <formula>$C$80&gt;0</formula>
    </cfRule>
  </conditionalFormatting>
  <conditionalFormatting sqref="P2">
    <cfRule type="expression" priority="76" aboveAverage="0" equalAverage="0" bottom="0" percent="0" rank="0" text="" dxfId="72">
      <formula>$P$2&lt;$O$2</formula>
    </cfRule>
    <cfRule type="expression" priority="77" aboveAverage="0" equalAverage="0" bottom="0" percent="0" rank="0" text="" dxfId="73">
      <formula>$P$2&gt;$O$2</formula>
    </cfRule>
  </conditionalFormatting>
  <conditionalFormatting sqref="P3">
    <cfRule type="expression" priority="78" aboveAverage="0" equalAverage="0" bottom="0" percent="0" rank="0" text="" dxfId="74">
      <formula>$P$3&lt;$O$3</formula>
    </cfRule>
    <cfRule type="expression" priority="79" aboveAverage="0" equalAverage="0" bottom="0" percent="0" rank="0" text="" dxfId="75">
      <formula>$P$3&gt;$O$3</formula>
    </cfRule>
  </conditionalFormatting>
  <conditionalFormatting sqref="P13">
    <cfRule type="expression" priority="80" aboveAverage="0" equalAverage="0" bottom="0" percent="0" rank="0" text="" dxfId="76">
      <formula>$P$13&lt;$O$13</formula>
    </cfRule>
    <cfRule type="expression" priority="81" aboveAverage="0" equalAverage="0" bottom="0" percent="0" rank="0" text="" dxfId="77">
      <formula>$P$13&gt;$O$13</formula>
    </cfRule>
  </conditionalFormatting>
  <conditionalFormatting sqref="P4">
    <cfRule type="expression" priority="82" aboveAverage="0" equalAverage="0" bottom="0" percent="0" rank="0" text="" dxfId="78">
      <formula>$P$4&lt;$O$4</formula>
    </cfRule>
    <cfRule type="expression" priority="83" aboveAverage="0" equalAverage="0" bottom="0" percent="0" rank="0" text="" dxfId="79">
      <formula>$P$4&gt;$O$4</formula>
    </cfRule>
  </conditionalFormatting>
  <conditionalFormatting sqref="P5">
    <cfRule type="expression" priority="84" aboveAverage="0" equalAverage="0" bottom="0" percent="0" rank="0" text="" dxfId="80">
      <formula>$P$5&lt;$O$5</formula>
    </cfRule>
    <cfRule type="expression" priority="85" aboveAverage="0" equalAverage="0" bottom="0" percent="0" rank="0" text="" dxfId="81">
      <formula>$P$5&gt;$O$5</formula>
    </cfRule>
  </conditionalFormatting>
  <conditionalFormatting sqref="P6">
    <cfRule type="expression" priority="86" aboveAverage="0" equalAverage="0" bottom="0" percent="0" rank="0" text="" dxfId="82">
      <formula>$P$6&lt;$O$6</formula>
    </cfRule>
    <cfRule type="expression" priority="87" aboveAverage="0" equalAverage="0" bottom="0" percent="0" rank="0" text="" dxfId="83">
      <formula>$P$6&gt;$O$6</formula>
    </cfRule>
  </conditionalFormatting>
  <conditionalFormatting sqref="P7">
    <cfRule type="expression" priority="88" aboveAverage="0" equalAverage="0" bottom="0" percent="0" rank="0" text="" dxfId="84">
      <formula>$P$7&lt;$O$7</formula>
    </cfRule>
    <cfRule type="expression" priority="89" aboveAverage="0" equalAverage="0" bottom="0" percent="0" rank="0" text="" dxfId="85">
      <formula>$P$7&gt;$O$7</formula>
    </cfRule>
  </conditionalFormatting>
  <conditionalFormatting sqref="P8">
    <cfRule type="expression" priority="90" aboveAverage="0" equalAverage="0" bottom="0" percent="0" rank="0" text="" dxfId="86">
      <formula>$P$8&lt;$O$8</formula>
    </cfRule>
    <cfRule type="expression" priority="91" aboveAverage="0" equalAverage="0" bottom="0" percent="0" rank="0" text="" dxfId="87">
      <formula>$P$8&gt;$O$8</formula>
    </cfRule>
  </conditionalFormatting>
  <conditionalFormatting sqref="P9">
    <cfRule type="expression" priority="92" aboveAverage="0" equalAverage="0" bottom="0" percent="0" rank="0" text="" dxfId="88">
      <formula>$P$9&lt;$O$9</formula>
    </cfRule>
    <cfRule type="expression" priority="93" aboveAverage="0" equalAverage="0" bottom="0" percent="0" rank="0" text="" dxfId="89">
      <formula>$P$9&gt;$O$9</formula>
    </cfRule>
  </conditionalFormatting>
  <conditionalFormatting sqref="P10">
    <cfRule type="expression" priority="94" aboveAverage="0" equalAverage="0" bottom="0" percent="0" rank="0" text="" dxfId="90">
      <formula>$P$10&lt;$O$10</formula>
    </cfRule>
    <cfRule type="expression" priority="95" aboveAverage="0" equalAverage="0" bottom="0" percent="0" rank="0" text="" dxfId="91">
      <formula>$P$10&gt;$O$10</formula>
    </cfRule>
  </conditionalFormatting>
  <conditionalFormatting sqref="P11">
    <cfRule type="expression" priority="96" aboveAverage="0" equalAverage="0" bottom="0" percent="0" rank="0" text="" dxfId="92">
      <formula>$P$11&lt;$O$11</formula>
    </cfRule>
    <cfRule type="expression" priority="97" aboveAverage="0" equalAverage="0" bottom="0" percent="0" rank="0" text="" dxfId="93">
      <formula>$P$11&gt;$O$11</formula>
    </cfRule>
  </conditionalFormatting>
  <conditionalFormatting sqref="P12">
    <cfRule type="expression" priority="98" aboveAverage="0" equalAverage="0" bottom="0" percent="0" rank="0" text="" dxfId="94">
      <formula>$P$12&lt;$O$12</formula>
    </cfRule>
    <cfRule type="expression" priority="99" aboveAverage="0" equalAverage="0" bottom="0" percent="0" rank="0" text="" dxfId="95">
      <formula>$P$12&gt;$O$12</formula>
    </cfRule>
  </conditionalFormatting>
  <conditionalFormatting sqref="P14">
    <cfRule type="expression" priority="100" aboveAverage="0" equalAverage="0" bottom="0" percent="0" rank="0" text="" dxfId="96">
      <formula>$P$14&lt;$O$14</formula>
    </cfRule>
    <cfRule type="expression" priority="101" aboveAverage="0" equalAverage="0" bottom="0" percent="0" rank="0" text="" dxfId="97">
      <formula>$P$14&gt;$O$14</formula>
    </cfRule>
  </conditionalFormatting>
  <conditionalFormatting sqref="P15">
    <cfRule type="expression" priority="102" aboveAverage="0" equalAverage="0" bottom="0" percent="0" rank="0" text="" dxfId="98">
      <formula>$P$15&lt;$O$15</formula>
    </cfRule>
    <cfRule type="expression" priority="103" aboveAverage="0" equalAverage="0" bottom="0" percent="0" rank="0" text="" dxfId="99">
      <formula>$P$15&gt;$O$15</formula>
    </cfRule>
  </conditionalFormatting>
  <conditionalFormatting sqref="P16">
    <cfRule type="expression" priority="104" aboveAverage="0" equalAverage="0" bottom="0" percent="0" rank="0" text="" dxfId="100">
      <formula>$P$16&lt;$O$16</formula>
    </cfRule>
    <cfRule type="expression" priority="105" aboveAverage="0" equalAverage="0" bottom="0" percent="0" rank="0" text="" dxfId="101">
      <formula>$P$16&gt;$O$16</formula>
    </cfRule>
  </conditionalFormatting>
  <conditionalFormatting sqref="P17">
    <cfRule type="expression" priority="106" aboveAverage="0" equalAverage="0" bottom="0" percent="0" rank="0" text="" dxfId="102">
      <formula>$P$17&lt;$O$17</formula>
    </cfRule>
    <cfRule type="expression" priority="107" aboveAverage="0" equalAverage="0" bottom="0" percent="0" rank="0" text="" dxfId="103">
      <formula>$P$17&gt;$O$17</formula>
    </cfRule>
  </conditionalFormatting>
  <conditionalFormatting sqref="J53">
    <cfRule type="expression" priority="108" aboveAverage="0" equalAverage="0" bottom="0" percent="0" rank="0" text="" dxfId="104">
      <formula>$J$53&lt;$J$52</formula>
    </cfRule>
    <cfRule type="expression" priority="109" aboveAverage="0" equalAverage="0" bottom="0" percent="0" rank="0" text="" dxfId="105">
      <formula>$J$53&gt;$J$52</formula>
    </cfRule>
  </conditionalFormatting>
  <conditionalFormatting sqref="P18">
    <cfRule type="expression" priority="111" aboveAverage="0" equalAverage="0" bottom="0" percent="0" rank="0" text="" dxfId="106">
      <formula>$P$18&lt;$O$18</formula>
    </cfRule>
    <cfRule type="expression" priority="112" aboveAverage="0" equalAverage="0" bottom="0" percent="0" rank="0" text="" dxfId="107">
      <formula>$P$18&gt;$O$18</formula>
    </cfRule>
  </conditionalFormatting>
  <conditionalFormatting sqref="D22">
    <cfRule type="iconSet" priority="113">
      <iconSet iconSet="3Arrows">
        <cfvo type="percent" val="0"/>
        <cfvo type="num" val="0"/>
        <cfvo type="num" val="0"/>
      </iconSet>
    </cfRule>
  </conditionalFormatting>
  <conditionalFormatting sqref="D23">
    <cfRule type="iconSet" priority="114">
      <iconSet iconSet="3Arrows">
        <cfvo type="percent" val="0"/>
        <cfvo type="num" val="0"/>
        <cfvo type="num" val="0"/>
      </iconSet>
    </cfRule>
  </conditionalFormatting>
  <conditionalFormatting sqref="D24">
    <cfRule type="iconSet" priority="115">
      <iconSet iconSet="3Arrows">
        <cfvo type="percent" val="0"/>
        <cfvo type="num" val="0"/>
        <cfvo type="num" val="0"/>
      </iconSet>
    </cfRule>
  </conditionalFormatting>
  <conditionalFormatting sqref="D25">
    <cfRule type="iconSet" priority="116">
      <iconSet iconSet="3Arrows">
        <cfvo type="percent" val="0"/>
        <cfvo type="num" val="0"/>
        <cfvo type="num" val="0"/>
      </iconSet>
    </cfRule>
  </conditionalFormatting>
  <conditionalFormatting sqref="D26">
    <cfRule type="iconSet" priority="117">
      <iconSet iconSet="3Arrows">
        <cfvo type="percent" val="0"/>
        <cfvo type="num" val="0"/>
        <cfvo type="num" val="0"/>
      </iconSet>
    </cfRule>
  </conditionalFormatting>
  <conditionalFormatting sqref="D27">
    <cfRule type="iconSet" priority="118">
      <iconSet iconSet="3Arrows">
        <cfvo type="percent" val="0"/>
        <cfvo type="num" val="0"/>
        <cfvo type="num" val="0"/>
      </iconSet>
    </cfRule>
  </conditionalFormatting>
  <conditionalFormatting sqref="D28">
    <cfRule type="iconSet" priority="119">
      <iconSet iconSet="3Arrows">
        <cfvo type="percent" val="0"/>
        <cfvo type="num" val="0"/>
        <cfvo type="num" val="0"/>
      </iconSet>
    </cfRule>
  </conditionalFormatting>
  <conditionalFormatting sqref="D29">
    <cfRule type="iconSet" priority="120">
      <iconSet iconSet="3Arrows">
        <cfvo type="percent" val="0"/>
        <cfvo type="num" val="0"/>
        <cfvo type="num" val="0"/>
      </iconSet>
    </cfRule>
  </conditionalFormatting>
  <conditionalFormatting sqref="D30">
    <cfRule type="iconSet" priority="121">
      <iconSet iconSet="3Arrows">
        <cfvo type="percent" val="0"/>
        <cfvo type="num" val="0"/>
        <cfvo type="num" val="0"/>
      </iconSet>
    </cfRule>
  </conditionalFormatting>
  <conditionalFormatting sqref="D31">
    <cfRule type="iconSet" priority="122">
      <iconSet iconSet="3Arrows">
        <cfvo type="percent" val="0"/>
        <cfvo type="num" val="0"/>
        <cfvo type="num" val="0"/>
      </iconSet>
    </cfRule>
  </conditionalFormatting>
  <conditionalFormatting sqref="D32">
    <cfRule type="iconSet" priority="123">
      <iconSet iconSet="3Arrows">
        <cfvo type="percent" val="0"/>
        <cfvo type="num" val="0"/>
        <cfvo type="num" val="0"/>
      </iconSet>
    </cfRule>
  </conditionalFormatting>
  <conditionalFormatting sqref="D33">
    <cfRule type="iconSet" priority="124">
      <iconSet iconSet="3Arrows">
        <cfvo type="percent" val="0"/>
        <cfvo type="num" val="0"/>
        <cfvo type="num" val="0"/>
      </iconSet>
    </cfRule>
  </conditionalFormatting>
  <conditionalFormatting sqref="D34">
    <cfRule type="iconSet" priority="125">
      <iconSet iconSet="3Arrows">
        <cfvo type="percent" val="0"/>
        <cfvo type="num" val="0"/>
        <cfvo type="num" val="0"/>
      </iconSet>
    </cfRule>
  </conditionalFormatting>
  <conditionalFormatting sqref="D35">
    <cfRule type="iconSet" priority="126">
      <iconSet iconSet="3Arrows">
        <cfvo type="percent" val="0"/>
        <cfvo type="num" val="0"/>
        <cfvo type="num" val="0"/>
      </iconSet>
    </cfRule>
  </conditionalFormatting>
  <conditionalFormatting sqref="D36">
    <cfRule type="iconSet" priority="127">
      <iconSet iconSet="3Arrows">
        <cfvo type="percent" val="0"/>
        <cfvo type="num" val="0"/>
        <cfvo type="num" val="0"/>
      </iconSet>
    </cfRule>
  </conditionalFormatting>
  <conditionalFormatting sqref="D37">
    <cfRule type="iconSet" priority="128">
      <iconSet iconSet="3Arrows">
        <cfvo type="percent" val="0"/>
        <cfvo type="num" val="0"/>
        <cfvo type="num" val="0"/>
      </iconSet>
    </cfRule>
  </conditionalFormatting>
  <conditionalFormatting sqref="D38">
    <cfRule type="iconSet" priority="129">
      <iconSet iconSet="3Arrows">
        <cfvo type="percent" val="0"/>
        <cfvo type="num" val="0"/>
        <cfvo type="num" val="0"/>
      </iconSet>
    </cfRule>
  </conditionalFormatting>
  <conditionalFormatting sqref="D56">
    <cfRule type="iconSet" priority="130">
      <iconSet iconSet="3Arrows">
        <cfvo type="percent" val="0"/>
        <cfvo type="num" val="0"/>
        <cfvo type="num" val="0"/>
      </iconSet>
    </cfRule>
  </conditionalFormatting>
  <conditionalFormatting sqref="D57">
    <cfRule type="iconSet" priority="131">
      <iconSet iconSet="3Arrows">
        <cfvo type="percent" val="0"/>
        <cfvo type="num" val="0"/>
        <cfvo type="num" val="0"/>
      </iconSet>
    </cfRule>
  </conditionalFormatting>
  <conditionalFormatting sqref="D58">
    <cfRule type="iconSet" priority="132">
      <iconSet iconSet="3Arrows">
        <cfvo type="percent" val="0"/>
        <cfvo type="num" val="0"/>
        <cfvo type="num" val="0"/>
      </iconSet>
    </cfRule>
  </conditionalFormatting>
  <conditionalFormatting sqref="D59">
    <cfRule type="iconSet" priority="133">
      <iconSet iconSet="3Arrows">
        <cfvo type="percent" val="0"/>
        <cfvo type="num" val="0"/>
        <cfvo type="num" val="0"/>
      </iconSet>
    </cfRule>
  </conditionalFormatting>
  <conditionalFormatting sqref="D60">
    <cfRule type="iconSet" priority="134">
      <iconSet iconSet="3Arrows">
        <cfvo type="percent" val="0"/>
        <cfvo type="num" val="0"/>
        <cfvo type="num" val="0"/>
      </iconSet>
    </cfRule>
  </conditionalFormatting>
  <conditionalFormatting sqref="D61">
    <cfRule type="iconSet" priority="135">
      <iconSet iconSet="3Arrows">
        <cfvo type="percent" val="0"/>
        <cfvo type="num" val="0"/>
        <cfvo type="num" val="0"/>
      </iconSet>
    </cfRule>
  </conditionalFormatting>
  <conditionalFormatting sqref="D62">
    <cfRule type="iconSet" priority="136">
      <iconSet iconSet="3Arrows">
        <cfvo type="percent" val="0"/>
        <cfvo type="num" val="0"/>
        <cfvo type="num" val="0"/>
      </iconSet>
    </cfRule>
  </conditionalFormatting>
  <conditionalFormatting sqref="D63">
    <cfRule type="iconSet" priority="137">
      <iconSet iconSet="3Arrows">
        <cfvo type="percent" val="0"/>
        <cfvo type="num" val="0"/>
        <cfvo type="num" val="0"/>
      </iconSet>
    </cfRule>
  </conditionalFormatting>
  <conditionalFormatting sqref="D64">
    <cfRule type="iconSet" priority="138">
      <iconSet iconSet="3Arrows">
        <cfvo type="percent" val="0"/>
        <cfvo type="num" val="0"/>
        <cfvo type="num" val="0"/>
      </iconSet>
    </cfRule>
  </conditionalFormatting>
  <conditionalFormatting sqref="D65">
    <cfRule type="iconSet" priority="139">
      <iconSet iconSet="3Arrows">
        <cfvo type="percent" val="0"/>
        <cfvo type="num" val="0"/>
        <cfvo type="num" val="0"/>
      </iconSet>
    </cfRule>
  </conditionalFormatting>
  <conditionalFormatting sqref="D66">
    <cfRule type="iconSet" priority="140">
      <iconSet iconSet="3Arrows">
        <cfvo type="percent" val="0"/>
        <cfvo type="num" val="0"/>
        <cfvo type="num" val="0"/>
      </iconSet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" id="{48DA9165-C822-4739-BC4A-00999E1E3442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73" id="{988D3BEE-60C1-4B56-BE34-B631608EAC2E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C80:C81</xm:sqref>
        </x14:conditionalFormatting>
        <x14:conditionalFormatting xmlns:xm="http://schemas.microsoft.com/office/excel/2006/main">
          <x14:cfRule type="iconSet" priority="110" id="{AA5BC7BA-272D-48C1-A19F-50FA2A4F9D50}">
            <x14:iconSet iconSet="3TrafficLights1" custom="1" reverse="0" showValue="1">
              <x14:cfvo type="percent">
                <xm:f>0</xm:f>
              </x14:cfvo>
              <x14:cfvo type="formula">
                <xm:f>$O$18</xm:f>
              </x14:cfvo>
              <x14:cfvo type="formula">
                <xm:f>$O$18</xm:f>
              </x14:cfvo>
              <x14:cfIcon iconSet="3Arrows" iconId="0"/>
              <x14:cfIcon iconSet="3Arrows" iconId="1"/>
              <x14:cfIcon iconSet="3Arrows" iconId="2"/>
            </x14:iconSet>
          </x14:cfRule>
          <xm:sqref>P18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62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14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908">
      <formula>0</formula>
    </cfRule>
    <cfRule type="cellIs" priority="3" operator="greaterThan" aboveAverage="0" equalAverage="0" bottom="0" percent="0" rank="0" text="" dxfId="909">
      <formula>0</formula>
    </cfRule>
  </conditionalFormatting>
  <conditionalFormatting sqref="M19">
    <cfRule type="expression" priority="4" aboveAverage="0" equalAverage="0" bottom="0" percent="0" rank="0" text="" dxfId="910">
      <formula>$M$19&lt;$M$18</formula>
    </cfRule>
    <cfRule type="expression" priority="5" aboveAverage="0" equalAverage="0" bottom="0" percent="0" rank="0" text="" dxfId="911">
      <formula>$M$19&gt;$M$18</formula>
    </cfRule>
  </conditionalFormatting>
  <conditionalFormatting sqref="J53:K53">
    <cfRule type="expression" priority="6" aboveAverage="0" equalAverage="0" bottom="0" percent="0" rank="0" text="" dxfId="912">
      <formula>$J$53&lt;$J$52</formula>
    </cfRule>
    <cfRule type="expression" priority="7" aboveAverage="0" equalAverage="0" bottom="0" percent="0" rank="0" text="" dxfId="913">
      <formula>$J$53&gt;$J$52</formula>
    </cfRule>
  </conditionalFormatting>
  <conditionalFormatting sqref="A18">
    <cfRule type="expression" priority="9" aboveAverage="0" equalAverage="0" bottom="0" percent="0" rank="0" text="" dxfId="914">
      <formula>$A$18&lt;0</formula>
    </cfRule>
    <cfRule type="expression" priority="10" aboveAverage="0" equalAverage="0" bottom="0" percent="0" rank="0" text="" dxfId="915">
      <formula>$A$18&gt;0</formula>
    </cfRule>
  </conditionalFormatting>
  <conditionalFormatting sqref="O2">
    <cfRule type="expression" priority="11" aboveAverage="0" equalAverage="0" bottom="0" percent="0" rank="0" text="" dxfId="916">
      <formula>$O$2&lt;$N$2</formula>
    </cfRule>
    <cfRule type="expression" priority="12" aboveAverage="0" equalAverage="0" bottom="0" percent="0" rank="0" text="" dxfId="917">
      <formula>$O$2&gt;$N$2</formula>
    </cfRule>
  </conditionalFormatting>
  <conditionalFormatting sqref="O3">
    <cfRule type="expression" priority="13" aboveAverage="0" equalAverage="0" bottom="0" percent="0" rank="0" text="" dxfId="918">
      <formula>$O$3&lt;$N$3</formula>
    </cfRule>
    <cfRule type="expression" priority="14" aboveAverage="0" equalAverage="0" bottom="0" percent="0" rank="0" text="" dxfId="919">
      <formula>$O$3&gt;$N$3</formula>
    </cfRule>
  </conditionalFormatting>
  <conditionalFormatting sqref="O13">
    <cfRule type="expression" priority="15" aboveAverage="0" equalAverage="0" bottom="0" percent="0" rank="0" text="" dxfId="920">
      <formula>$O$13&lt;$N$13</formula>
    </cfRule>
    <cfRule type="expression" priority="16" aboveAverage="0" equalAverage="0" bottom="0" percent="0" rank="0" text="" dxfId="921">
      <formula>$O$13&gt;$N$13</formula>
    </cfRule>
  </conditionalFormatting>
  <conditionalFormatting sqref="O4">
    <cfRule type="expression" priority="17" aboveAverage="0" equalAverage="0" bottom="0" percent="0" rank="0" text="" dxfId="922">
      <formula>$O$4&lt;$N$4</formula>
    </cfRule>
    <cfRule type="expression" priority="18" aboveAverage="0" equalAverage="0" bottom="0" percent="0" rank="0" text="" dxfId="923">
      <formula>$O$4&gt;$N$4</formula>
    </cfRule>
  </conditionalFormatting>
  <conditionalFormatting sqref="O5">
    <cfRule type="expression" priority="19" aboveAverage="0" equalAverage="0" bottom="0" percent="0" rank="0" text="" dxfId="924">
      <formula>$O$5&lt;$N$5</formula>
    </cfRule>
    <cfRule type="expression" priority="20" aboveAverage="0" equalAverage="0" bottom="0" percent="0" rank="0" text="" dxfId="925">
      <formula>$O$5&gt;$N$5</formula>
    </cfRule>
  </conditionalFormatting>
  <conditionalFormatting sqref="O6">
    <cfRule type="expression" priority="21" aboveAverage="0" equalAverage="0" bottom="0" percent="0" rank="0" text="" dxfId="926">
      <formula>$O$6&lt;$N$6</formula>
    </cfRule>
    <cfRule type="expression" priority="22" aboveAverage="0" equalAverage="0" bottom="0" percent="0" rank="0" text="" dxfId="927">
      <formula>$O$6&gt;$N$6</formula>
    </cfRule>
  </conditionalFormatting>
  <conditionalFormatting sqref="O7">
    <cfRule type="expression" priority="23" aboveAverage="0" equalAverage="0" bottom="0" percent="0" rank="0" text="" dxfId="928">
      <formula>$O$7&lt;$N$7</formula>
    </cfRule>
    <cfRule type="expression" priority="24" aboveAverage="0" equalAverage="0" bottom="0" percent="0" rank="0" text="" dxfId="929">
      <formula>$O$7&gt;$N$7</formula>
    </cfRule>
  </conditionalFormatting>
  <conditionalFormatting sqref="O8">
    <cfRule type="expression" priority="25" aboveAverage="0" equalAverage="0" bottom="0" percent="0" rank="0" text="" dxfId="930">
      <formula>$O$8&lt;$N$8</formula>
    </cfRule>
    <cfRule type="expression" priority="26" aboveAverage="0" equalAverage="0" bottom="0" percent="0" rank="0" text="" dxfId="931">
      <formula>$O$8&gt;$N$8</formula>
    </cfRule>
  </conditionalFormatting>
  <conditionalFormatting sqref="O9">
    <cfRule type="expression" priority="27" aboveAverage="0" equalAverage="0" bottom="0" percent="0" rank="0" text="" dxfId="932">
      <formula>$O$9&lt;$N$9</formula>
    </cfRule>
    <cfRule type="expression" priority="28" aboveAverage="0" equalAverage="0" bottom="0" percent="0" rank="0" text="" dxfId="933">
      <formula>$O$9&gt;$N$9</formula>
    </cfRule>
  </conditionalFormatting>
  <conditionalFormatting sqref="O10">
    <cfRule type="expression" priority="29" aboveAverage="0" equalAverage="0" bottom="0" percent="0" rank="0" text="" dxfId="934">
      <formula>$O$10&lt;$N$10</formula>
    </cfRule>
    <cfRule type="expression" priority="30" aboveAverage="0" equalAverage="0" bottom="0" percent="0" rank="0" text="" dxfId="935">
      <formula>$O$10&gt;$N$10</formula>
    </cfRule>
  </conditionalFormatting>
  <conditionalFormatting sqref="O11">
    <cfRule type="expression" priority="31" aboveAverage="0" equalAverage="0" bottom="0" percent="0" rank="0" text="" dxfId="936">
      <formula>$O$11&lt;$N$11</formula>
    </cfRule>
    <cfRule type="expression" priority="32" aboveAverage="0" equalAverage="0" bottom="0" percent="0" rank="0" text="" dxfId="937">
      <formula>$O$11&gt;$N$11</formula>
    </cfRule>
  </conditionalFormatting>
  <conditionalFormatting sqref="O12">
    <cfRule type="expression" priority="33" aboveAverage="0" equalAverage="0" bottom="0" percent="0" rank="0" text="" dxfId="938">
      <formula>$O$12&lt;$N$12</formula>
    </cfRule>
    <cfRule type="expression" priority="34" aboveAverage="0" equalAverage="0" bottom="0" percent="0" rank="0" text="" dxfId="939">
      <formula>$O$12&gt;$N$12</formula>
    </cfRule>
  </conditionalFormatting>
  <conditionalFormatting sqref="O14">
    <cfRule type="expression" priority="35" aboveAverage="0" equalAverage="0" bottom="0" percent="0" rank="0" text="" dxfId="940">
      <formula>$O$14&lt;$N$14</formula>
    </cfRule>
    <cfRule type="expression" priority="36" aboveAverage="0" equalAverage="0" bottom="0" percent="0" rank="0" text="" dxfId="941">
      <formula>$O$14&gt;$N$14</formula>
    </cfRule>
  </conditionalFormatting>
  <conditionalFormatting sqref="O15">
    <cfRule type="expression" priority="37" aboveAverage="0" equalAverage="0" bottom="0" percent="0" rank="0" text="" dxfId="942">
      <formula>$O$15&lt;$N$15</formula>
    </cfRule>
    <cfRule type="expression" priority="38" aboveAverage="0" equalAverage="0" bottom="0" percent="0" rank="0" text="" dxfId="943">
      <formula>$O$15&gt;$N$15</formula>
    </cfRule>
  </conditionalFormatting>
  <conditionalFormatting sqref="O16">
    <cfRule type="expression" priority="39" aboveAverage="0" equalAverage="0" bottom="0" percent="0" rank="0" text="" dxfId="944">
      <formula>$O$16&lt;$N$16</formula>
    </cfRule>
    <cfRule type="expression" priority="40" aboveAverage="0" equalAverage="0" bottom="0" percent="0" rank="0" text="" dxfId="945">
      <formula>$O$16&gt;$N$16</formula>
    </cfRule>
  </conditionalFormatting>
  <conditionalFormatting sqref="O17">
    <cfRule type="expression" priority="41" aboveAverage="0" equalAverage="0" bottom="0" percent="0" rank="0" text="" dxfId="946">
      <formula>$O$17&lt;$N$17</formula>
    </cfRule>
    <cfRule type="expression" priority="42" aboveAverage="0" equalAverage="0" bottom="0" percent="0" rank="0" text="" dxfId="947">
      <formula>$O$17&gt;$N$17</formula>
    </cfRule>
  </conditionalFormatting>
  <conditionalFormatting sqref="O18">
    <cfRule type="expression" priority="44" aboveAverage="0" equalAverage="0" bottom="0" percent="0" rank="0" text="" dxfId="948">
      <formula>$O$18&lt;$N$18</formula>
    </cfRule>
    <cfRule type="expression" priority="45" aboveAverage="0" equalAverage="0" bottom="0" percent="0" rank="0" text="" dxfId="949">
      <formula>$O$18&gt;$N$18</formula>
    </cfRule>
  </conditionalFormatting>
  <conditionalFormatting sqref="D2">
    <cfRule type="expression" priority="46" aboveAverage="0" equalAverage="0" bottom="0" percent="0" rank="0" text="" dxfId="950">
      <formula>$D$22&lt;0</formula>
    </cfRule>
    <cfRule type="expression" priority="47" aboveAverage="0" equalAverage="0" bottom="0" percent="0" rank="0" text="" dxfId="951">
      <formula>$D$22&gt;0</formula>
    </cfRule>
  </conditionalFormatting>
  <conditionalFormatting sqref="D3">
    <cfRule type="expression" priority="48" aboveAverage="0" equalAverage="0" bottom="0" percent="0" rank="0" text="" dxfId="952">
      <formula>$D$23&lt;0</formula>
    </cfRule>
    <cfRule type="expression" priority="49" aboveAverage="0" equalAverage="0" bottom="0" percent="0" rank="0" text="" dxfId="953">
      <formula>$D$23&gt;0</formula>
    </cfRule>
  </conditionalFormatting>
  <conditionalFormatting sqref="D4">
    <cfRule type="expression" priority="50" aboveAverage="0" equalAverage="0" bottom="0" percent="0" rank="0" text="" dxfId="954">
      <formula>$D$24&lt;0</formula>
    </cfRule>
    <cfRule type="expression" priority="51" aboveAverage="0" equalAverage="0" bottom="0" percent="0" rank="0" text="" dxfId="955">
      <formula>$D$24&gt;0</formula>
    </cfRule>
  </conditionalFormatting>
  <conditionalFormatting sqref="D5">
    <cfRule type="expression" priority="52" aboveAverage="0" equalAverage="0" bottom="0" percent="0" rank="0" text="" dxfId="956">
      <formula>$D$25&lt;0</formula>
    </cfRule>
    <cfRule type="expression" priority="53" aboveAverage="0" equalAverage="0" bottom="0" percent="0" rank="0" text="" dxfId="957">
      <formula>$D$25&gt;0</formula>
    </cfRule>
  </conditionalFormatting>
  <conditionalFormatting sqref="D6">
    <cfRule type="expression" priority="54" aboveAverage="0" equalAverage="0" bottom="0" percent="0" rank="0" text="" dxfId="958">
      <formula>$D$26&lt;0</formula>
    </cfRule>
    <cfRule type="expression" priority="55" aboveAverage="0" equalAverage="0" bottom="0" percent="0" rank="0" text="" dxfId="959">
      <formula>$D$26&gt;0</formula>
    </cfRule>
  </conditionalFormatting>
  <conditionalFormatting sqref="D8">
    <cfRule type="expression" priority="56" aboveAverage="0" equalAverage="0" bottom="0" percent="0" rank="0" text="" dxfId="960">
      <formula>$D$28&lt;0</formula>
    </cfRule>
    <cfRule type="expression" priority="57" aboveAverage="0" equalAverage="0" bottom="0" percent="0" rank="0" text="" dxfId="961">
      <formula>$D$28&gt;0</formula>
    </cfRule>
  </conditionalFormatting>
  <conditionalFormatting sqref="D9">
    <cfRule type="expression" priority="58" aboveAverage="0" equalAverage="0" bottom="0" percent="0" rank="0" text="" dxfId="962">
      <formula>$D$29&lt;0</formula>
    </cfRule>
    <cfRule type="expression" priority="59" aboveAverage="0" equalAverage="0" bottom="0" percent="0" rank="0" text="" dxfId="963">
      <formula>$D$29&gt;0</formula>
    </cfRule>
  </conditionalFormatting>
  <conditionalFormatting sqref="D10">
    <cfRule type="expression" priority="60" aboveAverage="0" equalAverage="0" bottom="0" percent="0" rank="0" text="" dxfId="964">
      <formula>$D$30&gt;0</formula>
    </cfRule>
    <cfRule type="expression" priority="61" aboveAverage="0" equalAverage="0" bottom="0" percent="0" rank="0" text="" dxfId="965">
      <formula>$D$30&lt;0</formula>
    </cfRule>
  </conditionalFormatting>
  <conditionalFormatting sqref="D11">
    <cfRule type="expression" priority="62" aboveAverage="0" equalAverage="0" bottom="0" percent="0" rank="0" text="" dxfId="966">
      <formula>$D$31&lt;0</formula>
    </cfRule>
    <cfRule type="expression" priority="63" aboveAverage="0" equalAverage="0" bottom="0" percent="0" rank="0" text="" dxfId="967">
      <formula>$D$31&gt;0</formula>
    </cfRule>
  </conditionalFormatting>
  <conditionalFormatting sqref="D12">
    <cfRule type="expression" priority="64" aboveAverage="0" equalAverage="0" bottom="0" percent="0" rank="0" text="" dxfId="968">
      <formula>$D$32&lt;0</formula>
    </cfRule>
    <cfRule type="expression" priority="65" aboveAverage="0" equalAverage="0" bottom="0" percent="0" rank="0" text="" dxfId="969">
      <formula>$D$32&gt;0</formula>
    </cfRule>
  </conditionalFormatting>
  <conditionalFormatting sqref="D13">
    <cfRule type="expression" priority="66" aboveAverage="0" equalAverage="0" bottom="0" percent="0" rank="0" text="" dxfId="970">
      <formula>$D$33&lt;0</formula>
    </cfRule>
    <cfRule type="expression" priority="67" aboveAverage="0" equalAverage="0" bottom="0" percent="0" rank="0" text="" dxfId="971">
      <formula>$D$33&gt;0</formula>
    </cfRule>
  </conditionalFormatting>
  <conditionalFormatting sqref="D15">
    <cfRule type="expression" priority="68" aboveAverage="0" equalAverage="0" bottom="0" percent="0" rank="0" text="" dxfId="972">
      <formula>$D$35&lt;0</formula>
    </cfRule>
    <cfRule type="expression" priority="69" aboveAverage="0" equalAverage="0" bottom="0" percent="0" rank="0" text="" dxfId="973">
      <formula>$D$35&gt;0</formula>
    </cfRule>
  </conditionalFormatting>
  <conditionalFormatting sqref="D16">
    <cfRule type="expression" priority="70" aboveAverage="0" equalAverage="0" bottom="0" percent="0" rank="0" text="" dxfId="974">
      <formula>$D$36&lt;0</formula>
    </cfRule>
    <cfRule type="expression" priority="71" aboveAverage="0" equalAverage="0" bottom="0" percent="0" rank="0" text="" dxfId="975">
      <formula>$D$36&gt;0</formula>
    </cfRule>
  </conditionalFormatting>
  <conditionalFormatting sqref="D17">
    <cfRule type="expression" priority="72" aboveAverage="0" equalAverage="0" bottom="0" percent="0" rank="0" text="" dxfId="976">
      <formula>$D$37&gt;0</formula>
    </cfRule>
    <cfRule type="expression" priority="73" aboveAverage="0" equalAverage="0" bottom="0" percent="0" rank="0" text="" dxfId="977">
      <formula>$D$37&lt;0</formula>
    </cfRule>
  </conditionalFormatting>
  <conditionalFormatting sqref="D14">
    <cfRule type="expression" priority="74" aboveAverage="0" equalAverage="0" bottom="0" percent="0" rank="0" text="" dxfId="978">
      <formula>$D$34&lt;0</formula>
    </cfRule>
    <cfRule type="expression" priority="75" aboveAverage="0" equalAverage="0" bottom="0" percent="0" rank="0" text="" dxfId="979">
      <formula>$D$34&gt;0</formula>
    </cfRule>
  </conditionalFormatting>
  <conditionalFormatting sqref="D7">
    <cfRule type="expression" priority="76" aboveAverage="0" equalAverage="0" bottom="0" percent="0" rank="0" text="" dxfId="980">
      <formula>$D$27&lt;0</formula>
    </cfRule>
    <cfRule type="expression" priority="77" aboveAverage="0" equalAverage="0" bottom="0" percent="0" rank="0" text="" dxfId="981">
      <formula>$D$27&gt;0</formula>
    </cfRule>
  </conditionalFormatting>
  <conditionalFormatting sqref="B22:B37">
    <cfRule type="expression" priority="78" aboveAverage="0" equalAverage="0" bottom="0" percent="0" rank="0" text="" dxfId="982">
      <formula>D22&gt;0</formula>
    </cfRule>
    <cfRule type="expression" priority="79" aboveAverage="0" equalAverage="0" bottom="0" percent="0" rank="0" text="" dxfId="983">
      <formula>D22&lt;0</formula>
    </cfRule>
  </conditionalFormatting>
  <conditionalFormatting sqref="B57:B65">
    <cfRule type="expression" priority="80" aboveAverage="0" equalAverage="0" bottom="0" percent="0" rank="0" text="" dxfId="984">
      <formula>D57&gt;0</formula>
    </cfRule>
    <cfRule type="expression" priority="81" aboveAverage="0" equalAverage="0" bottom="0" percent="0" rank="0" text="" dxfId="985">
      <formula>D57&lt;0</formula>
    </cfRule>
  </conditionalFormatting>
  <conditionalFormatting sqref="B56">
    <cfRule type="expression" priority="82" aboveAverage="0" equalAverage="0" bottom="0" percent="0" rank="0" text="" dxfId="986">
      <formula>D56&gt;0</formula>
    </cfRule>
    <cfRule type="expression" priority="83" aboveAverage="0" equalAverage="0" bottom="0" percent="0" rank="0" text="" dxfId="987">
      <formula>D56&lt;0</formula>
    </cfRule>
  </conditionalFormatting>
  <conditionalFormatting sqref="D42">
    <cfRule type="expression" priority="84" aboveAverage="0" equalAverage="0" bottom="0" percent="0" rank="0" text="" dxfId="988">
      <formula>$D$56&lt;0</formula>
    </cfRule>
    <cfRule type="expression" priority="85" aboveAverage="0" equalAverage="0" bottom="0" percent="0" rank="0" text="" dxfId="989">
      <formula>$D$56&gt;0</formula>
    </cfRule>
  </conditionalFormatting>
  <conditionalFormatting sqref="D43">
    <cfRule type="expression" priority="86" aboveAverage="0" equalAverage="0" bottom="0" percent="0" rank="0" text="" dxfId="990">
      <formula>$D$57&lt;0</formula>
    </cfRule>
    <cfRule type="expression" priority="87" aboveAverage="0" equalAverage="0" bottom="0" percent="0" rank="0" text="" dxfId="991">
      <formula>$D$57&gt;0</formula>
    </cfRule>
  </conditionalFormatting>
  <conditionalFormatting sqref="D49">
    <cfRule type="expression" priority="88" aboveAverage="0" equalAverage="0" bottom="0" percent="0" rank="0" text="" dxfId="992">
      <formula>$D$63&lt;0</formula>
    </cfRule>
    <cfRule type="expression" priority="89" aboveAverage="0" equalAverage="0" bottom="0" percent="0" rank="0" text="" dxfId="993">
      <formula>$D$63&gt;0</formula>
    </cfRule>
  </conditionalFormatting>
  <conditionalFormatting sqref="D44">
    <cfRule type="expression" priority="90" aboveAverage="0" equalAverage="0" bottom="0" percent="0" rank="0" text="" dxfId="994">
      <formula>$D$58&lt;0</formula>
    </cfRule>
    <cfRule type="expression" priority="91" aboveAverage="0" equalAverage="0" bottom="0" percent="0" rank="0" text="" dxfId="995">
      <formula>$D$58&gt;0</formula>
    </cfRule>
  </conditionalFormatting>
  <conditionalFormatting sqref="D45">
    <cfRule type="expression" priority="92" aboveAverage="0" equalAverage="0" bottom="0" percent="0" rank="0" text="" dxfId="996">
      <formula>$D$59&lt;0</formula>
    </cfRule>
    <cfRule type="expression" priority="93" aboveAverage="0" equalAverage="0" bottom="0" percent="0" rank="0" text="" dxfId="997">
      <formula>$D$59&gt;0</formula>
    </cfRule>
  </conditionalFormatting>
  <conditionalFormatting sqref="D47">
    <cfRule type="expression" priority="94" aboveAverage="0" equalAverage="0" bottom="0" percent="0" rank="0" text="" dxfId="998">
      <formula>$D$61&lt;0</formula>
    </cfRule>
    <cfRule type="expression" priority="95" aboveAverage="0" equalAverage="0" bottom="0" percent="0" rank="0" text="" dxfId="999">
      <formula>$D$61&gt;0</formula>
    </cfRule>
  </conditionalFormatting>
  <conditionalFormatting sqref="D48">
    <cfRule type="expression" priority="96" aboveAverage="0" equalAverage="0" bottom="0" percent="0" rank="0" text="" dxfId="1000">
      <formula>$D$62&lt;0</formula>
    </cfRule>
    <cfRule type="expression" priority="97" aboveAverage="0" equalAverage="0" bottom="0" percent="0" rank="0" text="" dxfId="1001">
      <formula>$D$62&gt;0</formula>
    </cfRule>
  </conditionalFormatting>
  <conditionalFormatting sqref="D50">
    <cfRule type="expression" priority="98" aboveAverage="0" equalAverage="0" bottom="0" percent="0" rank="0" text="" dxfId="1002">
      <formula>$D$64&lt;0</formula>
    </cfRule>
    <cfRule type="expression" priority="99" aboveAverage="0" equalAverage="0" bottom="0" percent="0" rank="0" text="" dxfId="1003">
      <formula>$D$64&gt;0</formula>
    </cfRule>
  </conditionalFormatting>
  <conditionalFormatting sqref="D51">
    <cfRule type="expression" priority="100" aboveAverage="0" equalAverage="0" bottom="0" percent="0" rank="0" text="" dxfId="1004">
      <formula>$D$65&lt;0</formula>
    </cfRule>
    <cfRule type="expression" priority="101" aboveAverage="0" equalAverage="0" bottom="0" percent="0" rank="0" text="" dxfId="1005">
      <formula>$D$65&gt;0</formula>
    </cfRule>
  </conditionalFormatting>
  <conditionalFormatting sqref="D46">
    <cfRule type="expression" priority="102" aboveAverage="0" equalAverage="0" bottom="0" percent="0" rank="0" text="" dxfId="1006">
      <formula>$D$60&lt;0</formula>
    </cfRule>
    <cfRule type="expression" priority="103" aboveAverage="0" equalAverage="0" bottom="0" percent="0" rank="0" text="" dxfId="10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A772971-EBE1-40A0-A184-32D442C7DD51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70A5C094-881E-451B-AFCA-50B8503B4B4F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63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14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1008">
      <formula>0</formula>
    </cfRule>
    <cfRule type="cellIs" priority="3" operator="greaterThan" aboveAverage="0" equalAverage="0" bottom="0" percent="0" rank="0" text="" dxfId="1009">
      <formula>0</formula>
    </cfRule>
  </conditionalFormatting>
  <conditionalFormatting sqref="M19">
    <cfRule type="expression" priority="4" aboveAverage="0" equalAverage="0" bottom="0" percent="0" rank="0" text="" dxfId="1010">
      <formula>$M$19&lt;$M$18</formula>
    </cfRule>
    <cfRule type="expression" priority="5" aboveAverage="0" equalAverage="0" bottom="0" percent="0" rank="0" text="" dxfId="1011">
      <formula>$M$19&gt;$M$18</formula>
    </cfRule>
  </conditionalFormatting>
  <conditionalFormatting sqref="J53:K53">
    <cfRule type="expression" priority="6" aboveAverage="0" equalAverage="0" bottom="0" percent="0" rank="0" text="" dxfId="1012">
      <formula>$J$53&lt;$J$52</formula>
    </cfRule>
    <cfRule type="expression" priority="7" aboveAverage="0" equalAverage="0" bottom="0" percent="0" rank="0" text="" dxfId="1013">
      <formula>$J$53&gt;$J$52</formula>
    </cfRule>
  </conditionalFormatting>
  <conditionalFormatting sqref="A18">
    <cfRule type="expression" priority="9" aboveAverage="0" equalAverage="0" bottom="0" percent="0" rank="0" text="" dxfId="1014">
      <formula>$A$18&lt;0</formula>
    </cfRule>
    <cfRule type="expression" priority="10" aboveAverage="0" equalAverage="0" bottom="0" percent="0" rank="0" text="" dxfId="1015">
      <formula>$A$18&gt;0</formula>
    </cfRule>
  </conditionalFormatting>
  <conditionalFormatting sqref="O2">
    <cfRule type="expression" priority="11" aboveAverage="0" equalAverage="0" bottom="0" percent="0" rank="0" text="" dxfId="1016">
      <formula>$O$2&lt;$N$2</formula>
    </cfRule>
    <cfRule type="expression" priority="12" aboveAverage="0" equalAverage="0" bottom="0" percent="0" rank="0" text="" dxfId="1017">
      <formula>$O$2&gt;$N$2</formula>
    </cfRule>
  </conditionalFormatting>
  <conditionalFormatting sqref="O3">
    <cfRule type="expression" priority="13" aboveAverage="0" equalAverage="0" bottom="0" percent="0" rank="0" text="" dxfId="1018">
      <formula>$O$3&lt;$N$3</formula>
    </cfRule>
    <cfRule type="expression" priority="14" aboveAverage="0" equalAverage="0" bottom="0" percent="0" rank="0" text="" dxfId="1019">
      <formula>$O$3&gt;$N$3</formula>
    </cfRule>
  </conditionalFormatting>
  <conditionalFormatting sqref="O13">
    <cfRule type="expression" priority="15" aboveAverage="0" equalAverage="0" bottom="0" percent="0" rank="0" text="" dxfId="1020">
      <formula>$O$13&lt;$N$13</formula>
    </cfRule>
    <cfRule type="expression" priority="16" aboveAverage="0" equalAverage="0" bottom="0" percent="0" rank="0" text="" dxfId="1021">
      <formula>$O$13&gt;$N$13</formula>
    </cfRule>
  </conditionalFormatting>
  <conditionalFormatting sqref="O4">
    <cfRule type="expression" priority="17" aboveAverage="0" equalAverage="0" bottom="0" percent="0" rank="0" text="" dxfId="1022">
      <formula>$O$4&lt;$N$4</formula>
    </cfRule>
    <cfRule type="expression" priority="18" aboveAverage="0" equalAverage="0" bottom="0" percent="0" rank="0" text="" dxfId="1023">
      <formula>$O$4&gt;$N$4</formula>
    </cfRule>
  </conditionalFormatting>
  <conditionalFormatting sqref="O5">
    <cfRule type="expression" priority="19" aboveAverage="0" equalAverage="0" bottom="0" percent="0" rank="0" text="" dxfId="1024">
      <formula>$O$5&lt;$N$5</formula>
    </cfRule>
    <cfRule type="expression" priority="20" aboveAverage="0" equalAverage="0" bottom="0" percent="0" rank="0" text="" dxfId="1025">
      <formula>$O$5&gt;$N$5</formula>
    </cfRule>
  </conditionalFormatting>
  <conditionalFormatting sqref="O6">
    <cfRule type="expression" priority="21" aboveAverage="0" equalAverage="0" bottom="0" percent="0" rank="0" text="" dxfId="1026">
      <formula>$O$6&lt;$N$6</formula>
    </cfRule>
    <cfRule type="expression" priority="22" aboveAverage="0" equalAverage="0" bottom="0" percent="0" rank="0" text="" dxfId="1027">
      <formula>$O$6&gt;$N$6</formula>
    </cfRule>
  </conditionalFormatting>
  <conditionalFormatting sqref="O7">
    <cfRule type="expression" priority="23" aboveAverage="0" equalAverage="0" bottom="0" percent="0" rank="0" text="" dxfId="1028">
      <formula>$O$7&lt;$N$7</formula>
    </cfRule>
    <cfRule type="expression" priority="24" aboveAverage="0" equalAverage="0" bottom="0" percent="0" rank="0" text="" dxfId="1029">
      <formula>$O$7&gt;$N$7</formula>
    </cfRule>
  </conditionalFormatting>
  <conditionalFormatting sqref="O8">
    <cfRule type="expression" priority="25" aboveAverage="0" equalAverage="0" bottom="0" percent="0" rank="0" text="" dxfId="1030">
      <formula>$O$8&lt;$N$8</formula>
    </cfRule>
    <cfRule type="expression" priority="26" aboveAverage="0" equalAverage="0" bottom="0" percent="0" rank="0" text="" dxfId="1031">
      <formula>$O$8&gt;$N$8</formula>
    </cfRule>
  </conditionalFormatting>
  <conditionalFormatting sqref="O9">
    <cfRule type="expression" priority="27" aboveAverage="0" equalAverage="0" bottom="0" percent="0" rank="0" text="" dxfId="1032">
      <formula>$O$9&lt;$N$9</formula>
    </cfRule>
    <cfRule type="expression" priority="28" aboveAverage="0" equalAverage="0" bottom="0" percent="0" rank="0" text="" dxfId="1033">
      <formula>$O$9&gt;$N$9</formula>
    </cfRule>
  </conditionalFormatting>
  <conditionalFormatting sqref="O10">
    <cfRule type="expression" priority="29" aboveAverage="0" equalAverage="0" bottom="0" percent="0" rank="0" text="" dxfId="1034">
      <formula>$O$10&lt;$N$10</formula>
    </cfRule>
    <cfRule type="expression" priority="30" aboveAverage="0" equalAverage="0" bottom="0" percent="0" rank="0" text="" dxfId="1035">
      <formula>$O$10&gt;$N$10</formula>
    </cfRule>
  </conditionalFormatting>
  <conditionalFormatting sqref="O11">
    <cfRule type="expression" priority="31" aboveAverage="0" equalAverage="0" bottom="0" percent="0" rank="0" text="" dxfId="1036">
      <formula>$O$11&lt;$N$11</formula>
    </cfRule>
    <cfRule type="expression" priority="32" aboveAverage="0" equalAverage="0" bottom="0" percent="0" rank="0" text="" dxfId="1037">
      <formula>$O$11&gt;$N$11</formula>
    </cfRule>
  </conditionalFormatting>
  <conditionalFormatting sqref="O12">
    <cfRule type="expression" priority="33" aboveAverage="0" equalAverage="0" bottom="0" percent="0" rank="0" text="" dxfId="1038">
      <formula>$O$12&lt;$N$12</formula>
    </cfRule>
    <cfRule type="expression" priority="34" aboveAverage="0" equalAverage="0" bottom="0" percent="0" rank="0" text="" dxfId="1039">
      <formula>$O$12&gt;$N$12</formula>
    </cfRule>
  </conditionalFormatting>
  <conditionalFormatting sqref="O14">
    <cfRule type="expression" priority="35" aboveAverage="0" equalAverage="0" bottom="0" percent="0" rank="0" text="" dxfId="1040">
      <formula>$O$14&lt;$N$14</formula>
    </cfRule>
    <cfRule type="expression" priority="36" aboveAverage="0" equalAverage="0" bottom="0" percent="0" rank="0" text="" dxfId="1041">
      <formula>$O$14&gt;$N$14</formula>
    </cfRule>
  </conditionalFormatting>
  <conditionalFormatting sqref="O15">
    <cfRule type="expression" priority="37" aboveAverage="0" equalAverage="0" bottom="0" percent="0" rank="0" text="" dxfId="1042">
      <formula>$O$15&lt;$N$15</formula>
    </cfRule>
    <cfRule type="expression" priority="38" aboveAverage="0" equalAverage="0" bottom="0" percent="0" rank="0" text="" dxfId="1043">
      <formula>$O$15&gt;$N$15</formula>
    </cfRule>
  </conditionalFormatting>
  <conditionalFormatting sqref="O16">
    <cfRule type="expression" priority="39" aboveAverage="0" equalAverage="0" bottom="0" percent="0" rank="0" text="" dxfId="1044">
      <formula>$O$16&lt;$N$16</formula>
    </cfRule>
    <cfRule type="expression" priority="40" aboveAverage="0" equalAverage="0" bottom="0" percent="0" rank="0" text="" dxfId="1045">
      <formula>$O$16&gt;$N$16</formula>
    </cfRule>
  </conditionalFormatting>
  <conditionalFormatting sqref="O17">
    <cfRule type="expression" priority="41" aboveAverage="0" equalAverage="0" bottom="0" percent="0" rank="0" text="" dxfId="1046">
      <formula>$O$17&lt;$N$17</formula>
    </cfRule>
    <cfRule type="expression" priority="42" aboveAverage="0" equalAverage="0" bottom="0" percent="0" rank="0" text="" dxfId="1047">
      <formula>$O$17&gt;$N$17</formula>
    </cfRule>
  </conditionalFormatting>
  <conditionalFormatting sqref="O18">
    <cfRule type="expression" priority="44" aboveAverage="0" equalAverage="0" bottom="0" percent="0" rank="0" text="" dxfId="1048">
      <formula>$O$18&lt;$N$18</formula>
    </cfRule>
    <cfRule type="expression" priority="45" aboveAverage="0" equalAverage="0" bottom="0" percent="0" rank="0" text="" dxfId="1049">
      <formula>$O$18&gt;$N$18</formula>
    </cfRule>
  </conditionalFormatting>
  <conditionalFormatting sqref="D2">
    <cfRule type="expression" priority="46" aboveAverage="0" equalAverage="0" bottom="0" percent="0" rank="0" text="" dxfId="1050">
      <formula>$D$22&lt;0</formula>
    </cfRule>
    <cfRule type="expression" priority="47" aboveAverage="0" equalAverage="0" bottom="0" percent="0" rank="0" text="" dxfId="1051">
      <formula>$D$22&gt;0</formula>
    </cfRule>
  </conditionalFormatting>
  <conditionalFormatting sqref="D3">
    <cfRule type="expression" priority="48" aboveAverage="0" equalAverage="0" bottom="0" percent="0" rank="0" text="" dxfId="1052">
      <formula>$D$23&lt;0</formula>
    </cfRule>
    <cfRule type="expression" priority="49" aboveAverage="0" equalAverage="0" bottom="0" percent="0" rank="0" text="" dxfId="1053">
      <formula>$D$23&gt;0</formula>
    </cfRule>
  </conditionalFormatting>
  <conditionalFormatting sqref="D4">
    <cfRule type="expression" priority="50" aboveAverage="0" equalAverage="0" bottom="0" percent="0" rank="0" text="" dxfId="1054">
      <formula>$D$24&lt;0</formula>
    </cfRule>
    <cfRule type="expression" priority="51" aboveAverage="0" equalAverage="0" bottom="0" percent="0" rank="0" text="" dxfId="1055">
      <formula>$D$24&gt;0</formula>
    </cfRule>
  </conditionalFormatting>
  <conditionalFormatting sqref="D5">
    <cfRule type="expression" priority="52" aboveAverage="0" equalAverage="0" bottom="0" percent="0" rank="0" text="" dxfId="1056">
      <formula>$D$25&lt;0</formula>
    </cfRule>
    <cfRule type="expression" priority="53" aboveAverage="0" equalAverage="0" bottom="0" percent="0" rank="0" text="" dxfId="1057">
      <formula>$D$25&gt;0</formula>
    </cfRule>
  </conditionalFormatting>
  <conditionalFormatting sqref="D6">
    <cfRule type="expression" priority="54" aboveAverage="0" equalAverage="0" bottom="0" percent="0" rank="0" text="" dxfId="1058">
      <formula>$D$26&lt;0</formula>
    </cfRule>
    <cfRule type="expression" priority="55" aboveAverage="0" equalAverage="0" bottom="0" percent="0" rank="0" text="" dxfId="1059">
      <formula>$D$26&gt;0</formula>
    </cfRule>
  </conditionalFormatting>
  <conditionalFormatting sqref="D8">
    <cfRule type="expression" priority="56" aboveAverage="0" equalAverage="0" bottom="0" percent="0" rank="0" text="" dxfId="1060">
      <formula>$D$28&lt;0</formula>
    </cfRule>
    <cfRule type="expression" priority="57" aboveAverage="0" equalAverage="0" bottom="0" percent="0" rank="0" text="" dxfId="1061">
      <formula>$D$28&gt;0</formula>
    </cfRule>
  </conditionalFormatting>
  <conditionalFormatting sqref="D9">
    <cfRule type="expression" priority="58" aboveAverage="0" equalAverage="0" bottom="0" percent="0" rank="0" text="" dxfId="1062">
      <formula>$D$29&lt;0</formula>
    </cfRule>
    <cfRule type="expression" priority="59" aboveAverage="0" equalAverage="0" bottom="0" percent="0" rank="0" text="" dxfId="1063">
      <formula>$D$29&gt;0</formula>
    </cfRule>
  </conditionalFormatting>
  <conditionalFormatting sqref="D10">
    <cfRule type="expression" priority="60" aboveAverage="0" equalAverage="0" bottom="0" percent="0" rank="0" text="" dxfId="1064">
      <formula>$D$30&gt;0</formula>
    </cfRule>
    <cfRule type="expression" priority="61" aboveAverage="0" equalAverage="0" bottom="0" percent="0" rank="0" text="" dxfId="1065">
      <formula>$D$30&lt;0</formula>
    </cfRule>
  </conditionalFormatting>
  <conditionalFormatting sqref="D11">
    <cfRule type="expression" priority="62" aboveAverage="0" equalAverage="0" bottom="0" percent="0" rank="0" text="" dxfId="1066">
      <formula>$D$31&lt;0</formula>
    </cfRule>
    <cfRule type="expression" priority="63" aboveAverage="0" equalAverage="0" bottom="0" percent="0" rank="0" text="" dxfId="1067">
      <formula>$D$31&gt;0</formula>
    </cfRule>
  </conditionalFormatting>
  <conditionalFormatting sqref="D12">
    <cfRule type="expression" priority="64" aboveAverage="0" equalAverage="0" bottom="0" percent="0" rank="0" text="" dxfId="1068">
      <formula>$D$32&lt;0</formula>
    </cfRule>
    <cfRule type="expression" priority="65" aboveAverage="0" equalAverage="0" bottom="0" percent="0" rank="0" text="" dxfId="1069">
      <formula>$D$32&gt;0</formula>
    </cfRule>
  </conditionalFormatting>
  <conditionalFormatting sqref="D13">
    <cfRule type="expression" priority="66" aboveAverage="0" equalAverage="0" bottom="0" percent="0" rank="0" text="" dxfId="1070">
      <formula>$D$33&lt;0</formula>
    </cfRule>
    <cfRule type="expression" priority="67" aboveAverage="0" equalAverage="0" bottom="0" percent="0" rank="0" text="" dxfId="1071">
      <formula>$D$33&gt;0</formula>
    </cfRule>
  </conditionalFormatting>
  <conditionalFormatting sqref="D15">
    <cfRule type="expression" priority="68" aboveAverage="0" equalAverage="0" bottom="0" percent="0" rank="0" text="" dxfId="1072">
      <formula>$D$35&lt;0</formula>
    </cfRule>
    <cfRule type="expression" priority="69" aboveAverage="0" equalAverage="0" bottom="0" percent="0" rank="0" text="" dxfId="1073">
      <formula>$D$35&gt;0</formula>
    </cfRule>
  </conditionalFormatting>
  <conditionalFormatting sqref="D16">
    <cfRule type="expression" priority="70" aboveAverage="0" equalAverage="0" bottom="0" percent="0" rank="0" text="" dxfId="1074">
      <formula>$D$36&lt;0</formula>
    </cfRule>
    <cfRule type="expression" priority="71" aboveAverage="0" equalAverage="0" bottom="0" percent="0" rank="0" text="" dxfId="1075">
      <formula>$D$36&gt;0</formula>
    </cfRule>
  </conditionalFormatting>
  <conditionalFormatting sqref="D17">
    <cfRule type="expression" priority="72" aboveAverage="0" equalAverage="0" bottom="0" percent="0" rank="0" text="" dxfId="1076">
      <formula>$D$37&gt;0</formula>
    </cfRule>
    <cfRule type="expression" priority="73" aboveAverage="0" equalAverage="0" bottom="0" percent="0" rank="0" text="" dxfId="1077">
      <formula>$D$37&lt;0</formula>
    </cfRule>
  </conditionalFormatting>
  <conditionalFormatting sqref="D14">
    <cfRule type="expression" priority="74" aboveAverage="0" equalAverage="0" bottom="0" percent="0" rank="0" text="" dxfId="1078">
      <formula>$D$34&lt;0</formula>
    </cfRule>
    <cfRule type="expression" priority="75" aboveAverage="0" equalAverage="0" bottom="0" percent="0" rank="0" text="" dxfId="1079">
      <formula>$D$34&gt;0</formula>
    </cfRule>
  </conditionalFormatting>
  <conditionalFormatting sqref="D7">
    <cfRule type="expression" priority="76" aboveAverage="0" equalAverage="0" bottom="0" percent="0" rank="0" text="" dxfId="1080">
      <formula>$D$27&lt;0</formula>
    </cfRule>
    <cfRule type="expression" priority="77" aboveAverage="0" equalAverage="0" bottom="0" percent="0" rank="0" text="" dxfId="1081">
      <formula>$D$27&gt;0</formula>
    </cfRule>
  </conditionalFormatting>
  <conditionalFormatting sqref="B22:B37">
    <cfRule type="expression" priority="78" aboveAverage="0" equalAverage="0" bottom="0" percent="0" rank="0" text="" dxfId="1082">
      <formula>D22&gt;0</formula>
    </cfRule>
    <cfRule type="expression" priority="79" aboveAverage="0" equalAverage="0" bottom="0" percent="0" rank="0" text="" dxfId="1083">
      <formula>D22&lt;0</formula>
    </cfRule>
  </conditionalFormatting>
  <conditionalFormatting sqref="B57:B65">
    <cfRule type="expression" priority="80" aboveAverage="0" equalAverage="0" bottom="0" percent="0" rank="0" text="" dxfId="1084">
      <formula>D57&gt;0</formula>
    </cfRule>
    <cfRule type="expression" priority="81" aboveAverage="0" equalAverage="0" bottom="0" percent="0" rank="0" text="" dxfId="1085">
      <formula>D57&lt;0</formula>
    </cfRule>
  </conditionalFormatting>
  <conditionalFormatting sqref="B56">
    <cfRule type="expression" priority="82" aboveAverage="0" equalAverage="0" bottom="0" percent="0" rank="0" text="" dxfId="1086">
      <formula>D56&gt;0</formula>
    </cfRule>
    <cfRule type="expression" priority="83" aboveAverage="0" equalAverage="0" bottom="0" percent="0" rank="0" text="" dxfId="1087">
      <formula>D56&lt;0</formula>
    </cfRule>
  </conditionalFormatting>
  <conditionalFormatting sqref="D42">
    <cfRule type="expression" priority="84" aboveAverage="0" equalAverage="0" bottom="0" percent="0" rank="0" text="" dxfId="1088">
      <formula>$D$56&lt;0</formula>
    </cfRule>
    <cfRule type="expression" priority="85" aboveAverage="0" equalAverage="0" bottom="0" percent="0" rank="0" text="" dxfId="1089">
      <formula>$D$56&gt;0</formula>
    </cfRule>
  </conditionalFormatting>
  <conditionalFormatting sqref="D43">
    <cfRule type="expression" priority="86" aboveAverage="0" equalAverage="0" bottom="0" percent="0" rank="0" text="" dxfId="1090">
      <formula>$D$57&lt;0</formula>
    </cfRule>
    <cfRule type="expression" priority="87" aboveAverage="0" equalAverage="0" bottom="0" percent="0" rank="0" text="" dxfId="1091">
      <formula>$D$57&gt;0</formula>
    </cfRule>
  </conditionalFormatting>
  <conditionalFormatting sqref="D49">
    <cfRule type="expression" priority="88" aboveAverage="0" equalAverage="0" bottom="0" percent="0" rank="0" text="" dxfId="1092">
      <formula>$D$63&lt;0</formula>
    </cfRule>
    <cfRule type="expression" priority="89" aboveAverage="0" equalAverage="0" bottom="0" percent="0" rank="0" text="" dxfId="1093">
      <formula>$D$63&gt;0</formula>
    </cfRule>
  </conditionalFormatting>
  <conditionalFormatting sqref="D44">
    <cfRule type="expression" priority="90" aboveAverage="0" equalAverage="0" bottom="0" percent="0" rank="0" text="" dxfId="1094">
      <formula>$D$58&lt;0</formula>
    </cfRule>
    <cfRule type="expression" priority="91" aboveAverage="0" equalAverage="0" bottom="0" percent="0" rank="0" text="" dxfId="1095">
      <formula>$D$58&gt;0</formula>
    </cfRule>
  </conditionalFormatting>
  <conditionalFormatting sqref="D45">
    <cfRule type="expression" priority="92" aboveAverage="0" equalAverage="0" bottom="0" percent="0" rank="0" text="" dxfId="1096">
      <formula>$D$59&lt;0</formula>
    </cfRule>
    <cfRule type="expression" priority="93" aboveAverage="0" equalAverage="0" bottom="0" percent="0" rank="0" text="" dxfId="1097">
      <formula>$D$59&gt;0</formula>
    </cfRule>
  </conditionalFormatting>
  <conditionalFormatting sqref="D47">
    <cfRule type="expression" priority="94" aboveAverage="0" equalAverage="0" bottom="0" percent="0" rank="0" text="" dxfId="1098">
      <formula>$D$61&lt;0</formula>
    </cfRule>
    <cfRule type="expression" priority="95" aboveAverage="0" equalAverage="0" bottom="0" percent="0" rank="0" text="" dxfId="1099">
      <formula>$D$61&gt;0</formula>
    </cfRule>
  </conditionalFormatting>
  <conditionalFormatting sqref="D48">
    <cfRule type="expression" priority="96" aboveAverage="0" equalAverage="0" bottom="0" percent="0" rank="0" text="" dxfId="1100">
      <formula>$D$62&lt;0</formula>
    </cfRule>
    <cfRule type="expression" priority="97" aboveAverage="0" equalAverage="0" bottom="0" percent="0" rank="0" text="" dxfId="1101">
      <formula>$D$62&gt;0</formula>
    </cfRule>
  </conditionalFormatting>
  <conditionalFormatting sqref="D50">
    <cfRule type="expression" priority="98" aboveAverage="0" equalAverage="0" bottom="0" percent="0" rank="0" text="" dxfId="1102">
      <formula>$D$64&lt;0</formula>
    </cfRule>
    <cfRule type="expression" priority="99" aboveAverage="0" equalAverage="0" bottom="0" percent="0" rank="0" text="" dxfId="1103">
      <formula>$D$64&gt;0</formula>
    </cfRule>
  </conditionalFormatting>
  <conditionalFormatting sqref="D51">
    <cfRule type="expression" priority="100" aboveAverage="0" equalAverage="0" bottom="0" percent="0" rank="0" text="" dxfId="1104">
      <formula>$D$65&lt;0</formula>
    </cfRule>
    <cfRule type="expression" priority="101" aboveAverage="0" equalAverage="0" bottom="0" percent="0" rank="0" text="" dxfId="1105">
      <formula>$D$65&gt;0</formula>
    </cfRule>
  </conditionalFormatting>
  <conditionalFormatting sqref="D46">
    <cfRule type="expression" priority="102" aboveAverage="0" equalAverage="0" bottom="0" percent="0" rank="0" text="" dxfId="1106">
      <formula>$D$60&lt;0</formula>
    </cfRule>
    <cfRule type="expression" priority="103" aboveAverage="0" equalAverage="0" bottom="0" percent="0" rank="0" text="" dxfId="11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D4BA2B42-E136-4DB2-92F0-A2BDCEE9C0AE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1CFBCE2B-DBBA-434B-8DC1-CDD33D3C244F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64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56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56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56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56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56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56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56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56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56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56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56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56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56"/>
      <c r="F14" s="11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56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56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56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1108">
      <formula>0</formula>
    </cfRule>
    <cfRule type="cellIs" priority="3" operator="greaterThan" aboveAverage="0" equalAverage="0" bottom="0" percent="0" rank="0" text="" dxfId="1109">
      <formula>0</formula>
    </cfRule>
  </conditionalFormatting>
  <conditionalFormatting sqref="M19">
    <cfRule type="expression" priority="4" aboveAverage="0" equalAverage="0" bottom="0" percent="0" rank="0" text="" dxfId="1110">
      <formula>$M$19&lt;$M$18</formula>
    </cfRule>
    <cfRule type="expression" priority="5" aboveAverage="0" equalAverage="0" bottom="0" percent="0" rank="0" text="" dxfId="1111">
      <formula>$M$19&gt;$M$18</formula>
    </cfRule>
  </conditionalFormatting>
  <conditionalFormatting sqref="J53:K53">
    <cfRule type="expression" priority="6" aboveAverage="0" equalAverage="0" bottom="0" percent="0" rank="0" text="" dxfId="1112">
      <formula>$J$53&lt;$J$52</formula>
    </cfRule>
    <cfRule type="expression" priority="7" aboveAverage="0" equalAverage="0" bottom="0" percent="0" rank="0" text="" dxfId="1113">
      <formula>$J$53&gt;$J$52</formula>
    </cfRule>
  </conditionalFormatting>
  <conditionalFormatting sqref="A18">
    <cfRule type="expression" priority="9" aboveAverage="0" equalAverage="0" bottom="0" percent="0" rank="0" text="" dxfId="1114">
      <formula>$A$18&lt;0</formula>
    </cfRule>
    <cfRule type="expression" priority="10" aboveAverage="0" equalAverage="0" bottom="0" percent="0" rank="0" text="" dxfId="1115">
      <formula>$A$18&gt;0</formula>
    </cfRule>
  </conditionalFormatting>
  <conditionalFormatting sqref="O2">
    <cfRule type="expression" priority="11" aboveAverage="0" equalAverage="0" bottom="0" percent="0" rank="0" text="" dxfId="1116">
      <formula>$O$2&lt;$N$2</formula>
    </cfRule>
    <cfRule type="expression" priority="12" aboveAverage="0" equalAverage="0" bottom="0" percent="0" rank="0" text="" dxfId="1117">
      <formula>$O$2&gt;$N$2</formula>
    </cfRule>
  </conditionalFormatting>
  <conditionalFormatting sqref="O3">
    <cfRule type="expression" priority="13" aboveAverage="0" equalAverage="0" bottom="0" percent="0" rank="0" text="" dxfId="1118">
      <formula>$O$3&lt;$N$3</formula>
    </cfRule>
    <cfRule type="expression" priority="14" aboveAverage="0" equalAverage="0" bottom="0" percent="0" rank="0" text="" dxfId="1119">
      <formula>$O$3&gt;$N$3</formula>
    </cfRule>
  </conditionalFormatting>
  <conditionalFormatting sqref="O13">
    <cfRule type="expression" priority="15" aboveAverage="0" equalAverage="0" bottom="0" percent="0" rank="0" text="" dxfId="1120">
      <formula>$O$13&lt;$N$13</formula>
    </cfRule>
    <cfRule type="expression" priority="16" aboveAverage="0" equalAverage="0" bottom="0" percent="0" rank="0" text="" dxfId="1121">
      <formula>$O$13&gt;$N$13</formula>
    </cfRule>
  </conditionalFormatting>
  <conditionalFormatting sqref="O4">
    <cfRule type="expression" priority="17" aboveAverage="0" equalAverage="0" bottom="0" percent="0" rank="0" text="" dxfId="1122">
      <formula>$O$4&lt;$N$4</formula>
    </cfRule>
    <cfRule type="expression" priority="18" aboveAverage="0" equalAverage="0" bottom="0" percent="0" rank="0" text="" dxfId="1123">
      <formula>$O$4&gt;$N$4</formula>
    </cfRule>
  </conditionalFormatting>
  <conditionalFormatting sqref="O5">
    <cfRule type="expression" priority="19" aboveAverage="0" equalAverage="0" bottom="0" percent="0" rank="0" text="" dxfId="1124">
      <formula>$O$5&lt;$N$5</formula>
    </cfRule>
    <cfRule type="expression" priority="20" aboveAverage="0" equalAverage="0" bottom="0" percent="0" rank="0" text="" dxfId="1125">
      <formula>$O$5&gt;$N$5</formula>
    </cfRule>
  </conditionalFormatting>
  <conditionalFormatting sqref="O6">
    <cfRule type="expression" priority="21" aboveAverage="0" equalAverage="0" bottom="0" percent="0" rank="0" text="" dxfId="1126">
      <formula>$O$6&lt;$N$6</formula>
    </cfRule>
    <cfRule type="expression" priority="22" aboveAverage="0" equalAverage="0" bottom="0" percent="0" rank="0" text="" dxfId="1127">
      <formula>$O$6&gt;$N$6</formula>
    </cfRule>
  </conditionalFormatting>
  <conditionalFormatting sqref="O7">
    <cfRule type="expression" priority="23" aboveAverage="0" equalAverage="0" bottom="0" percent="0" rank="0" text="" dxfId="1128">
      <formula>$O$7&lt;$N$7</formula>
    </cfRule>
    <cfRule type="expression" priority="24" aboveAverage="0" equalAverage="0" bottom="0" percent="0" rank="0" text="" dxfId="1129">
      <formula>$O$7&gt;$N$7</formula>
    </cfRule>
  </conditionalFormatting>
  <conditionalFormatting sqref="O8">
    <cfRule type="expression" priority="25" aboveAverage="0" equalAverage="0" bottom="0" percent="0" rank="0" text="" dxfId="1130">
      <formula>$O$8&lt;$N$8</formula>
    </cfRule>
    <cfRule type="expression" priority="26" aboveAverage="0" equalAverage="0" bottom="0" percent="0" rank="0" text="" dxfId="1131">
      <formula>$O$8&gt;$N$8</formula>
    </cfRule>
  </conditionalFormatting>
  <conditionalFormatting sqref="O9">
    <cfRule type="expression" priority="27" aboveAverage="0" equalAverage="0" bottom="0" percent="0" rank="0" text="" dxfId="1132">
      <formula>$O$9&lt;$N$9</formula>
    </cfRule>
    <cfRule type="expression" priority="28" aboveAverage="0" equalAverage="0" bottom="0" percent="0" rank="0" text="" dxfId="1133">
      <formula>$O$9&gt;$N$9</formula>
    </cfRule>
  </conditionalFormatting>
  <conditionalFormatting sqref="O10">
    <cfRule type="expression" priority="29" aboveAverage="0" equalAverage="0" bottom="0" percent="0" rank="0" text="" dxfId="1134">
      <formula>$O$10&lt;$N$10</formula>
    </cfRule>
    <cfRule type="expression" priority="30" aboveAverage="0" equalAverage="0" bottom="0" percent="0" rank="0" text="" dxfId="1135">
      <formula>$O$10&gt;$N$10</formula>
    </cfRule>
  </conditionalFormatting>
  <conditionalFormatting sqref="O11">
    <cfRule type="expression" priority="31" aboveAverage="0" equalAverage="0" bottom="0" percent="0" rank="0" text="" dxfId="1136">
      <formula>$O$11&lt;$N$11</formula>
    </cfRule>
    <cfRule type="expression" priority="32" aboveAverage="0" equalAverage="0" bottom="0" percent="0" rank="0" text="" dxfId="1137">
      <formula>$O$11&gt;$N$11</formula>
    </cfRule>
  </conditionalFormatting>
  <conditionalFormatting sqref="O12">
    <cfRule type="expression" priority="33" aboveAverage="0" equalAverage="0" bottom="0" percent="0" rank="0" text="" dxfId="1138">
      <formula>$O$12&lt;$N$12</formula>
    </cfRule>
    <cfRule type="expression" priority="34" aboveAverage="0" equalAverage="0" bottom="0" percent="0" rank="0" text="" dxfId="1139">
      <formula>$O$12&gt;$N$12</formula>
    </cfRule>
  </conditionalFormatting>
  <conditionalFormatting sqref="O14">
    <cfRule type="expression" priority="35" aboveAverage="0" equalAverage="0" bottom="0" percent="0" rank="0" text="" dxfId="1140">
      <formula>$O$14&lt;$N$14</formula>
    </cfRule>
    <cfRule type="expression" priority="36" aboveAverage="0" equalAverage="0" bottom="0" percent="0" rank="0" text="" dxfId="1141">
      <formula>$O$14&gt;$N$14</formula>
    </cfRule>
  </conditionalFormatting>
  <conditionalFormatting sqref="O15">
    <cfRule type="expression" priority="37" aboveAverage="0" equalAverage="0" bottom="0" percent="0" rank="0" text="" dxfId="1142">
      <formula>$O$15&lt;$N$15</formula>
    </cfRule>
    <cfRule type="expression" priority="38" aboveAverage="0" equalAverage="0" bottom="0" percent="0" rank="0" text="" dxfId="1143">
      <formula>$O$15&gt;$N$15</formula>
    </cfRule>
  </conditionalFormatting>
  <conditionalFormatting sqref="O16">
    <cfRule type="expression" priority="39" aboveAverage="0" equalAverage="0" bottom="0" percent="0" rank="0" text="" dxfId="1144">
      <formula>$O$16&lt;$N$16</formula>
    </cfRule>
    <cfRule type="expression" priority="40" aboveAverage="0" equalAverage="0" bottom="0" percent="0" rank="0" text="" dxfId="1145">
      <formula>$O$16&gt;$N$16</formula>
    </cfRule>
  </conditionalFormatting>
  <conditionalFormatting sqref="O17">
    <cfRule type="expression" priority="41" aboveAverage="0" equalAverage="0" bottom="0" percent="0" rank="0" text="" dxfId="1146">
      <formula>$O$17&lt;$N$17</formula>
    </cfRule>
    <cfRule type="expression" priority="42" aboveAverage="0" equalAverage="0" bottom="0" percent="0" rank="0" text="" dxfId="1147">
      <formula>$O$17&gt;$N$17</formula>
    </cfRule>
  </conditionalFormatting>
  <conditionalFormatting sqref="O18">
    <cfRule type="expression" priority="44" aboveAverage="0" equalAverage="0" bottom="0" percent="0" rank="0" text="" dxfId="1148">
      <formula>$O$18&lt;$N$18</formula>
    </cfRule>
    <cfRule type="expression" priority="45" aboveAverage="0" equalAverage="0" bottom="0" percent="0" rank="0" text="" dxfId="1149">
      <formula>$O$18&gt;$N$18</formula>
    </cfRule>
  </conditionalFormatting>
  <conditionalFormatting sqref="D2">
    <cfRule type="expression" priority="46" aboveAverage="0" equalAverage="0" bottom="0" percent="0" rank="0" text="" dxfId="1150">
      <formula>$D$22&lt;0</formula>
    </cfRule>
    <cfRule type="expression" priority="47" aboveAverage="0" equalAverage="0" bottom="0" percent="0" rank="0" text="" dxfId="1151">
      <formula>$D$22&gt;0</formula>
    </cfRule>
  </conditionalFormatting>
  <conditionalFormatting sqref="D3">
    <cfRule type="expression" priority="48" aboveAverage="0" equalAverage="0" bottom="0" percent="0" rank="0" text="" dxfId="1152">
      <formula>$D$23&lt;0</formula>
    </cfRule>
    <cfRule type="expression" priority="49" aboveAverage="0" equalAverage="0" bottom="0" percent="0" rank="0" text="" dxfId="1153">
      <formula>$D$23&gt;0</formula>
    </cfRule>
  </conditionalFormatting>
  <conditionalFormatting sqref="D4">
    <cfRule type="expression" priority="50" aboveAverage="0" equalAverage="0" bottom="0" percent="0" rank="0" text="" dxfId="1154">
      <formula>$D$24&lt;0</formula>
    </cfRule>
    <cfRule type="expression" priority="51" aboveAverage="0" equalAverage="0" bottom="0" percent="0" rank="0" text="" dxfId="1155">
      <formula>$D$24&gt;0</formula>
    </cfRule>
  </conditionalFormatting>
  <conditionalFormatting sqref="D5">
    <cfRule type="expression" priority="52" aboveAverage="0" equalAverage="0" bottom="0" percent="0" rank="0" text="" dxfId="1156">
      <formula>$D$25&lt;0</formula>
    </cfRule>
    <cfRule type="expression" priority="53" aboveAverage="0" equalAverage="0" bottom="0" percent="0" rank="0" text="" dxfId="1157">
      <formula>$D$25&gt;0</formula>
    </cfRule>
  </conditionalFormatting>
  <conditionalFormatting sqref="D6">
    <cfRule type="expression" priority="54" aboveAverage="0" equalAverage="0" bottom="0" percent="0" rank="0" text="" dxfId="1158">
      <formula>$D$26&lt;0</formula>
    </cfRule>
    <cfRule type="expression" priority="55" aboveAverage="0" equalAverage="0" bottom="0" percent="0" rank="0" text="" dxfId="1159">
      <formula>$D$26&gt;0</formula>
    </cfRule>
  </conditionalFormatting>
  <conditionalFormatting sqref="D8">
    <cfRule type="expression" priority="56" aboveAverage="0" equalAverage="0" bottom="0" percent="0" rank="0" text="" dxfId="1160">
      <formula>$D$28&lt;0</formula>
    </cfRule>
    <cfRule type="expression" priority="57" aboveAverage="0" equalAverage="0" bottom="0" percent="0" rank="0" text="" dxfId="1161">
      <formula>$D$28&gt;0</formula>
    </cfRule>
  </conditionalFormatting>
  <conditionalFormatting sqref="D9">
    <cfRule type="expression" priority="58" aboveAverage="0" equalAverage="0" bottom="0" percent="0" rank="0" text="" dxfId="1162">
      <formula>$D$29&lt;0</formula>
    </cfRule>
    <cfRule type="expression" priority="59" aboveAverage="0" equalAverage="0" bottom="0" percent="0" rank="0" text="" dxfId="1163">
      <formula>$D$29&gt;0</formula>
    </cfRule>
  </conditionalFormatting>
  <conditionalFormatting sqref="D10">
    <cfRule type="expression" priority="60" aboveAverage="0" equalAverage="0" bottom="0" percent="0" rank="0" text="" dxfId="1164">
      <formula>$D$30&gt;0</formula>
    </cfRule>
    <cfRule type="expression" priority="61" aboveAverage="0" equalAverage="0" bottom="0" percent="0" rank="0" text="" dxfId="1165">
      <formula>$D$30&lt;0</formula>
    </cfRule>
  </conditionalFormatting>
  <conditionalFormatting sqref="D11">
    <cfRule type="expression" priority="62" aboveAverage="0" equalAverage="0" bottom="0" percent="0" rank="0" text="" dxfId="1166">
      <formula>$D$31&lt;0</formula>
    </cfRule>
    <cfRule type="expression" priority="63" aboveAverage="0" equalAverage="0" bottom="0" percent="0" rank="0" text="" dxfId="1167">
      <formula>$D$31&gt;0</formula>
    </cfRule>
  </conditionalFormatting>
  <conditionalFormatting sqref="D12">
    <cfRule type="expression" priority="64" aboveAverage="0" equalAverage="0" bottom="0" percent="0" rank="0" text="" dxfId="1168">
      <formula>$D$32&lt;0</formula>
    </cfRule>
    <cfRule type="expression" priority="65" aboveAverage="0" equalAverage="0" bottom="0" percent="0" rank="0" text="" dxfId="1169">
      <formula>$D$32&gt;0</formula>
    </cfRule>
  </conditionalFormatting>
  <conditionalFormatting sqref="D13">
    <cfRule type="expression" priority="66" aboveAverage="0" equalAverage="0" bottom="0" percent="0" rank="0" text="" dxfId="1170">
      <formula>$D$33&lt;0</formula>
    </cfRule>
    <cfRule type="expression" priority="67" aboveAverage="0" equalAverage="0" bottom="0" percent="0" rank="0" text="" dxfId="1171">
      <formula>$D$33&gt;0</formula>
    </cfRule>
  </conditionalFormatting>
  <conditionalFormatting sqref="D15">
    <cfRule type="expression" priority="68" aboveAverage="0" equalAverage="0" bottom="0" percent="0" rank="0" text="" dxfId="1172">
      <formula>$D$35&lt;0</formula>
    </cfRule>
    <cfRule type="expression" priority="69" aboveAverage="0" equalAverage="0" bottom="0" percent="0" rank="0" text="" dxfId="1173">
      <formula>$D$35&gt;0</formula>
    </cfRule>
  </conditionalFormatting>
  <conditionalFormatting sqref="D16">
    <cfRule type="expression" priority="70" aboveAverage="0" equalAverage="0" bottom="0" percent="0" rank="0" text="" dxfId="1174">
      <formula>$D$36&lt;0</formula>
    </cfRule>
    <cfRule type="expression" priority="71" aboveAverage="0" equalAverage="0" bottom="0" percent="0" rank="0" text="" dxfId="1175">
      <formula>$D$36&gt;0</formula>
    </cfRule>
  </conditionalFormatting>
  <conditionalFormatting sqref="D17">
    <cfRule type="expression" priority="72" aboveAverage="0" equalAverage="0" bottom="0" percent="0" rank="0" text="" dxfId="1176">
      <formula>$D$37&gt;0</formula>
    </cfRule>
    <cfRule type="expression" priority="73" aboveAverage="0" equalAverage="0" bottom="0" percent="0" rank="0" text="" dxfId="1177">
      <formula>$D$37&lt;0</formula>
    </cfRule>
  </conditionalFormatting>
  <conditionalFormatting sqref="D14">
    <cfRule type="expression" priority="74" aboveAverage="0" equalAverage="0" bottom="0" percent="0" rank="0" text="" dxfId="1178">
      <formula>$D$34&lt;0</formula>
    </cfRule>
    <cfRule type="expression" priority="75" aboveAverage="0" equalAverage="0" bottom="0" percent="0" rank="0" text="" dxfId="1179">
      <formula>$D$34&gt;0</formula>
    </cfRule>
  </conditionalFormatting>
  <conditionalFormatting sqref="D7">
    <cfRule type="expression" priority="76" aboveAverage="0" equalAverage="0" bottom="0" percent="0" rank="0" text="" dxfId="1180">
      <formula>$D$27&lt;0</formula>
    </cfRule>
    <cfRule type="expression" priority="77" aboveAverage="0" equalAverage="0" bottom="0" percent="0" rank="0" text="" dxfId="1181">
      <formula>$D$27&gt;0</formula>
    </cfRule>
  </conditionalFormatting>
  <conditionalFormatting sqref="B22:B37">
    <cfRule type="expression" priority="78" aboveAverage="0" equalAverage="0" bottom="0" percent="0" rank="0" text="" dxfId="1182">
      <formula>D22&gt;0</formula>
    </cfRule>
    <cfRule type="expression" priority="79" aboveAverage="0" equalAverage="0" bottom="0" percent="0" rank="0" text="" dxfId="1183">
      <formula>D22&lt;0</formula>
    </cfRule>
  </conditionalFormatting>
  <conditionalFormatting sqref="B57:B65">
    <cfRule type="expression" priority="80" aboveAverage="0" equalAverage="0" bottom="0" percent="0" rank="0" text="" dxfId="1184">
      <formula>D57&gt;0</formula>
    </cfRule>
    <cfRule type="expression" priority="81" aboveAverage="0" equalAverage="0" bottom="0" percent="0" rank="0" text="" dxfId="1185">
      <formula>D57&lt;0</formula>
    </cfRule>
  </conditionalFormatting>
  <conditionalFormatting sqref="B56">
    <cfRule type="expression" priority="82" aboveAverage="0" equalAverage="0" bottom="0" percent="0" rank="0" text="" dxfId="1186">
      <formula>D56&gt;0</formula>
    </cfRule>
    <cfRule type="expression" priority="83" aboveAverage="0" equalAverage="0" bottom="0" percent="0" rank="0" text="" dxfId="1187">
      <formula>D56&lt;0</formula>
    </cfRule>
  </conditionalFormatting>
  <conditionalFormatting sqref="D42">
    <cfRule type="expression" priority="84" aboveAverage="0" equalAverage="0" bottom="0" percent="0" rank="0" text="" dxfId="1188">
      <formula>$D$56&lt;0</formula>
    </cfRule>
    <cfRule type="expression" priority="85" aboveAverage="0" equalAverage="0" bottom="0" percent="0" rank="0" text="" dxfId="1189">
      <formula>$D$56&gt;0</formula>
    </cfRule>
  </conditionalFormatting>
  <conditionalFormatting sqref="D43">
    <cfRule type="expression" priority="86" aboveAverage="0" equalAverage="0" bottom="0" percent="0" rank="0" text="" dxfId="1190">
      <formula>$D$57&lt;0</formula>
    </cfRule>
    <cfRule type="expression" priority="87" aboveAverage="0" equalAverage="0" bottom="0" percent="0" rank="0" text="" dxfId="1191">
      <formula>$D$57&gt;0</formula>
    </cfRule>
  </conditionalFormatting>
  <conditionalFormatting sqref="D49">
    <cfRule type="expression" priority="88" aboveAverage="0" equalAverage="0" bottom="0" percent="0" rank="0" text="" dxfId="1192">
      <formula>$D$63&lt;0</formula>
    </cfRule>
    <cfRule type="expression" priority="89" aboveAverage="0" equalAverage="0" bottom="0" percent="0" rank="0" text="" dxfId="1193">
      <formula>$D$63&gt;0</formula>
    </cfRule>
  </conditionalFormatting>
  <conditionalFormatting sqref="D44">
    <cfRule type="expression" priority="90" aboveAverage="0" equalAverage="0" bottom="0" percent="0" rank="0" text="" dxfId="1194">
      <formula>$D$58&lt;0</formula>
    </cfRule>
    <cfRule type="expression" priority="91" aboveAverage="0" equalAverage="0" bottom="0" percent="0" rank="0" text="" dxfId="1195">
      <formula>$D$58&gt;0</formula>
    </cfRule>
  </conditionalFormatting>
  <conditionalFormatting sqref="D45">
    <cfRule type="expression" priority="92" aboveAverage="0" equalAverage="0" bottom="0" percent="0" rank="0" text="" dxfId="1196">
      <formula>$D$59&lt;0</formula>
    </cfRule>
    <cfRule type="expression" priority="93" aboveAverage="0" equalAverage="0" bottom="0" percent="0" rank="0" text="" dxfId="1197">
      <formula>$D$59&gt;0</formula>
    </cfRule>
  </conditionalFormatting>
  <conditionalFormatting sqref="D47">
    <cfRule type="expression" priority="94" aboveAverage="0" equalAverage="0" bottom="0" percent="0" rank="0" text="" dxfId="1198">
      <formula>$D$61&lt;0</formula>
    </cfRule>
    <cfRule type="expression" priority="95" aboveAverage="0" equalAverage="0" bottom="0" percent="0" rank="0" text="" dxfId="1199">
      <formula>$D$61&gt;0</formula>
    </cfRule>
  </conditionalFormatting>
  <conditionalFormatting sqref="D48">
    <cfRule type="expression" priority="96" aboveAverage="0" equalAverage="0" bottom="0" percent="0" rank="0" text="" dxfId="1200">
      <formula>$D$62&lt;0</formula>
    </cfRule>
    <cfRule type="expression" priority="97" aboveAverage="0" equalAverage="0" bottom="0" percent="0" rank="0" text="" dxfId="1201">
      <formula>$D$62&gt;0</formula>
    </cfRule>
  </conditionalFormatting>
  <conditionalFormatting sqref="D50">
    <cfRule type="expression" priority="98" aboveAverage="0" equalAverage="0" bottom="0" percent="0" rank="0" text="" dxfId="1202">
      <formula>$D$64&lt;0</formula>
    </cfRule>
    <cfRule type="expression" priority="99" aboveAverage="0" equalAverage="0" bottom="0" percent="0" rank="0" text="" dxfId="1203">
      <formula>$D$64&gt;0</formula>
    </cfRule>
  </conditionalFormatting>
  <conditionalFormatting sqref="D51">
    <cfRule type="expression" priority="100" aboveAverage="0" equalAverage="0" bottom="0" percent="0" rank="0" text="" dxfId="1204">
      <formula>$D$65&lt;0</formula>
    </cfRule>
    <cfRule type="expression" priority="101" aboveAverage="0" equalAverage="0" bottom="0" percent="0" rank="0" text="" dxfId="1205">
      <formula>$D$65&gt;0</formula>
    </cfRule>
  </conditionalFormatting>
  <conditionalFormatting sqref="D46">
    <cfRule type="expression" priority="102" aboveAverage="0" equalAverage="0" bottom="0" percent="0" rank="0" text="" dxfId="1206">
      <formula>$D$60&lt;0</formula>
    </cfRule>
    <cfRule type="expression" priority="103" aboveAverage="0" equalAverage="0" bottom="0" percent="0" rank="0" text="" dxfId="12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7BB729C-D2F1-4D61-B6F4-E6EF42343187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D431448C-783D-48B1-BC49-37E8202A9F61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65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1208">
      <formula>0</formula>
    </cfRule>
    <cfRule type="cellIs" priority="3" operator="greaterThan" aboveAverage="0" equalAverage="0" bottom="0" percent="0" rank="0" text="" dxfId="1209">
      <formula>0</formula>
    </cfRule>
  </conditionalFormatting>
  <conditionalFormatting sqref="M19">
    <cfRule type="expression" priority="4" aboveAverage="0" equalAverage="0" bottom="0" percent="0" rank="0" text="" dxfId="1210">
      <formula>$M$19&lt;$M$18</formula>
    </cfRule>
    <cfRule type="expression" priority="5" aboveAverage="0" equalAverage="0" bottom="0" percent="0" rank="0" text="" dxfId="1211">
      <formula>$M$19&gt;$M$18</formula>
    </cfRule>
  </conditionalFormatting>
  <conditionalFormatting sqref="J53:K53">
    <cfRule type="expression" priority="6" aboveAverage="0" equalAverage="0" bottom="0" percent="0" rank="0" text="" dxfId="1212">
      <formula>$J$53&lt;$J$52</formula>
    </cfRule>
    <cfRule type="expression" priority="7" aboveAverage="0" equalAverage="0" bottom="0" percent="0" rank="0" text="" dxfId="1213">
      <formula>$J$53&gt;$J$52</formula>
    </cfRule>
  </conditionalFormatting>
  <conditionalFormatting sqref="A18">
    <cfRule type="expression" priority="9" aboveAverage="0" equalAverage="0" bottom="0" percent="0" rank="0" text="" dxfId="1214">
      <formula>$A$18&lt;0</formula>
    </cfRule>
    <cfRule type="expression" priority="10" aboveAverage="0" equalAverage="0" bottom="0" percent="0" rank="0" text="" dxfId="1215">
      <formula>$A$18&gt;0</formula>
    </cfRule>
  </conditionalFormatting>
  <conditionalFormatting sqref="O2">
    <cfRule type="expression" priority="11" aboveAverage="0" equalAverage="0" bottom="0" percent="0" rank="0" text="" dxfId="1216">
      <formula>$O$2&lt;$N$2</formula>
    </cfRule>
    <cfRule type="expression" priority="12" aboveAverage="0" equalAverage="0" bottom="0" percent="0" rank="0" text="" dxfId="1217">
      <formula>$O$2&gt;$N$2</formula>
    </cfRule>
  </conditionalFormatting>
  <conditionalFormatting sqref="O3">
    <cfRule type="expression" priority="13" aboveAverage="0" equalAverage="0" bottom="0" percent="0" rank="0" text="" dxfId="1218">
      <formula>$O$3&lt;$N$3</formula>
    </cfRule>
    <cfRule type="expression" priority="14" aboveAverage="0" equalAverage="0" bottom="0" percent="0" rank="0" text="" dxfId="1219">
      <formula>$O$3&gt;$N$3</formula>
    </cfRule>
  </conditionalFormatting>
  <conditionalFormatting sqref="O13">
    <cfRule type="expression" priority="15" aboveAverage="0" equalAverage="0" bottom="0" percent="0" rank="0" text="" dxfId="1220">
      <formula>$O$13&lt;$N$13</formula>
    </cfRule>
    <cfRule type="expression" priority="16" aboveAverage="0" equalAverage="0" bottom="0" percent="0" rank="0" text="" dxfId="1221">
      <formula>$O$13&gt;$N$13</formula>
    </cfRule>
  </conditionalFormatting>
  <conditionalFormatting sqref="O4">
    <cfRule type="expression" priority="17" aboveAverage="0" equalAverage="0" bottom="0" percent="0" rank="0" text="" dxfId="1222">
      <formula>$O$4&lt;$N$4</formula>
    </cfRule>
    <cfRule type="expression" priority="18" aboveAverage="0" equalAverage="0" bottom="0" percent="0" rank="0" text="" dxfId="1223">
      <formula>$O$4&gt;$N$4</formula>
    </cfRule>
  </conditionalFormatting>
  <conditionalFormatting sqref="O5">
    <cfRule type="expression" priority="19" aboveAverage="0" equalAverage="0" bottom="0" percent="0" rank="0" text="" dxfId="1224">
      <formula>$O$5&lt;$N$5</formula>
    </cfRule>
    <cfRule type="expression" priority="20" aboveAverage="0" equalAverage="0" bottom="0" percent="0" rank="0" text="" dxfId="1225">
      <formula>$O$5&gt;$N$5</formula>
    </cfRule>
  </conditionalFormatting>
  <conditionalFormatting sqref="O6">
    <cfRule type="expression" priority="21" aboveAverage="0" equalAverage="0" bottom="0" percent="0" rank="0" text="" dxfId="1226">
      <formula>$O$6&lt;$N$6</formula>
    </cfRule>
    <cfRule type="expression" priority="22" aboveAverage="0" equalAverage="0" bottom="0" percent="0" rank="0" text="" dxfId="1227">
      <formula>$O$6&gt;$N$6</formula>
    </cfRule>
  </conditionalFormatting>
  <conditionalFormatting sqref="O7">
    <cfRule type="expression" priority="23" aboveAverage="0" equalAverage="0" bottom="0" percent="0" rank="0" text="" dxfId="1228">
      <formula>$O$7&lt;$N$7</formula>
    </cfRule>
    <cfRule type="expression" priority="24" aboveAverage="0" equalAverage="0" bottom="0" percent="0" rank="0" text="" dxfId="1229">
      <formula>$O$7&gt;$N$7</formula>
    </cfRule>
  </conditionalFormatting>
  <conditionalFormatting sqref="O8">
    <cfRule type="expression" priority="25" aboveAverage="0" equalAverage="0" bottom="0" percent="0" rank="0" text="" dxfId="1230">
      <formula>$O$8&lt;$N$8</formula>
    </cfRule>
    <cfRule type="expression" priority="26" aboveAverage="0" equalAverage="0" bottom="0" percent="0" rank="0" text="" dxfId="1231">
      <formula>$O$8&gt;$N$8</formula>
    </cfRule>
  </conditionalFormatting>
  <conditionalFormatting sqref="O9">
    <cfRule type="expression" priority="27" aboveAverage="0" equalAverage="0" bottom="0" percent="0" rank="0" text="" dxfId="1232">
      <formula>$O$9&lt;$N$9</formula>
    </cfRule>
    <cfRule type="expression" priority="28" aboveAverage="0" equalAverage="0" bottom="0" percent="0" rank="0" text="" dxfId="1233">
      <formula>$O$9&gt;$N$9</formula>
    </cfRule>
  </conditionalFormatting>
  <conditionalFormatting sqref="O10">
    <cfRule type="expression" priority="29" aboveAverage="0" equalAverage="0" bottom="0" percent="0" rank="0" text="" dxfId="1234">
      <formula>$O$10&lt;$N$10</formula>
    </cfRule>
    <cfRule type="expression" priority="30" aboveAverage="0" equalAverage="0" bottom="0" percent="0" rank="0" text="" dxfId="1235">
      <formula>$O$10&gt;$N$10</formula>
    </cfRule>
  </conditionalFormatting>
  <conditionalFormatting sqref="O11">
    <cfRule type="expression" priority="31" aboveAverage="0" equalAverage="0" bottom="0" percent="0" rank="0" text="" dxfId="1236">
      <formula>$O$11&lt;$N$11</formula>
    </cfRule>
    <cfRule type="expression" priority="32" aboveAverage="0" equalAverage="0" bottom="0" percent="0" rank="0" text="" dxfId="1237">
      <formula>$O$11&gt;$N$11</formula>
    </cfRule>
  </conditionalFormatting>
  <conditionalFormatting sqref="O12">
    <cfRule type="expression" priority="33" aboveAverage="0" equalAverage="0" bottom="0" percent="0" rank="0" text="" dxfId="1238">
      <formula>$O$12&lt;$N$12</formula>
    </cfRule>
    <cfRule type="expression" priority="34" aboveAverage="0" equalAverage="0" bottom="0" percent="0" rank="0" text="" dxfId="1239">
      <formula>$O$12&gt;$N$12</formula>
    </cfRule>
  </conditionalFormatting>
  <conditionalFormatting sqref="O14">
    <cfRule type="expression" priority="35" aboveAverage="0" equalAverage="0" bottom="0" percent="0" rank="0" text="" dxfId="1240">
      <formula>$O$14&lt;$N$14</formula>
    </cfRule>
    <cfRule type="expression" priority="36" aboveAverage="0" equalAverage="0" bottom="0" percent="0" rank="0" text="" dxfId="1241">
      <formula>$O$14&gt;$N$14</formula>
    </cfRule>
  </conditionalFormatting>
  <conditionalFormatting sqref="O15">
    <cfRule type="expression" priority="37" aboveAverage="0" equalAverage="0" bottom="0" percent="0" rank="0" text="" dxfId="1242">
      <formula>$O$15&lt;$N$15</formula>
    </cfRule>
    <cfRule type="expression" priority="38" aboveAverage="0" equalAverage="0" bottom="0" percent="0" rank="0" text="" dxfId="1243">
      <formula>$O$15&gt;$N$15</formula>
    </cfRule>
  </conditionalFormatting>
  <conditionalFormatting sqref="O16">
    <cfRule type="expression" priority="39" aboveAverage="0" equalAverage="0" bottom="0" percent="0" rank="0" text="" dxfId="1244">
      <formula>$O$16&lt;$N$16</formula>
    </cfRule>
    <cfRule type="expression" priority="40" aboveAverage="0" equalAverage="0" bottom="0" percent="0" rank="0" text="" dxfId="1245">
      <formula>$O$16&gt;$N$16</formula>
    </cfRule>
  </conditionalFormatting>
  <conditionalFormatting sqref="O17">
    <cfRule type="expression" priority="41" aboveAverage="0" equalAverage="0" bottom="0" percent="0" rank="0" text="" dxfId="1246">
      <formula>$O$17&lt;$N$17</formula>
    </cfRule>
    <cfRule type="expression" priority="42" aboveAverage="0" equalAverage="0" bottom="0" percent="0" rank="0" text="" dxfId="1247">
      <formula>$O$17&gt;$N$17</formula>
    </cfRule>
  </conditionalFormatting>
  <conditionalFormatting sqref="O18">
    <cfRule type="expression" priority="44" aboveAverage="0" equalAverage="0" bottom="0" percent="0" rank="0" text="" dxfId="1248">
      <formula>$O$18&lt;$N$18</formula>
    </cfRule>
    <cfRule type="expression" priority="45" aboveAverage="0" equalAverage="0" bottom="0" percent="0" rank="0" text="" dxfId="1249">
      <formula>$O$18&gt;$N$18</formula>
    </cfRule>
  </conditionalFormatting>
  <conditionalFormatting sqref="D2">
    <cfRule type="expression" priority="46" aboveAverage="0" equalAverage="0" bottom="0" percent="0" rank="0" text="" dxfId="1250">
      <formula>$D$22&lt;0</formula>
    </cfRule>
    <cfRule type="expression" priority="47" aboveAverage="0" equalAverage="0" bottom="0" percent="0" rank="0" text="" dxfId="1251">
      <formula>$D$22&gt;0</formula>
    </cfRule>
  </conditionalFormatting>
  <conditionalFormatting sqref="D3">
    <cfRule type="expression" priority="48" aboveAverage="0" equalAverage="0" bottom="0" percent="0" rank="0" text="" dxfId="1252">
      <formula>$D$23&lt;0</formula>
    </cfRule>
    <cfRule type="expression" priority="49" aboveAverage="0" equalAverage="0" bottom="0" percent="0" rank="0" text="" dxfId="1253">
      <formula>$D$23&gt;0</formula>
    </cfRule>
  </conditionalFormatting>
  <conditionalFormatting sqref="D4">
    <cfRule type="expression" priority="50" aboveAverage="0" equalAverage="0" bottom="0" percent="0" rank="0" text="" dxfId="1254">
      <formula>$D$24&lt;0</formula>
    </cfRule>
    <cfRule type="expression" priority="51" aboveAverage="0" equalAverage="0" bottom="0" percent="0" rank="0" text="" dxfId="1255">
      <formula>$D$24&gt;0</formula>
    </cfRule>
  </conditionalFormatting>
  <conditionalFormatting sqref="D5">
    <cfRule type="expression" priority="52" aboveAverage="0" equalAverage="0" bottom="0" percent="0" rank="0" text="" dxfId="1256">
      <formula>$D$25&lt;0</formula>
    </cfRule>
    <cfRule type="expression" priority="53" aboveAverage="0" equalAverage="0" bottom="0" percent="0" rank="0" text="" dxfId="1257">
      <formula>$D$25&gt;0</formula>
    </cfRule>
  </conditionalFormatting>
  <conditionalFormatting sqref="D6">
    <cfRule type="expression" priority="54" aboveAverage="0" equalAverage="0" bottom="0" percent="0" rank="0" text="" dxfId="1258">
      <formula>$D$26&lt;0</formula>
    </cfRule>
    <cfRule type="expression" priority="55" aboveAverage="0" equalAverage="0" bottom="0" percent="0" rank="0" text="" dxfId="1259">
      <formula>$D$26&gt;0</formula>
    </cfRule>
  </conditionalFormatting>
  <conditionalFormatting sqref="D8">
    <cfRule type="expression" priority="56" aboveAverage="0" equalAverage="0" bottom="0" percent="0" rank="0" text="" dxfId="1260">
      <formula>$D$28&lt;0</formula>
    </cfRule>
    <cfRule type="expression" priority="57" aboveAverage="0" equalAverage="0" bottom="0" percent="0" rank="0" text="" dxfId="1261">
      <formula>$D$28&gt;0</formula>
    </cfRule>
  </conditionalFormatting>
  <conditionalFormatting sqref="D9">
    <cfRule type="expression" priority="58" aboveAverage="0" equalAverage="0" bottom="0" percent="0" rank="0" text="" dxfId="1262">
      <formula>$D$29&lt;0</formula>
    </cfRule>
    <cfRule type="expression" priority="59" aboveAverage="0" equalAverage="0" bottom="0" percent="0" rank="0" text="" dxfId="1263">
      <formula>$D$29&gt;0</formula>
    </cfRule>
  </conditionalFormatting>
  <conditionalFormatting sqref="D10">
    <cfRule type="expression" priority="60" aboveAverage="0" equalAverage="0" bottom="0" percent="0" rank="0" text="" dxfId="1264">
      <formula>$D$30&gt;0</formula>
    </cfRule>
    <cfRule type="expression" priority="61" aboveAverage="0" equalAverage="0" bottom="0" percent="0" rank="0" text="" dxfId="1265">
      <formula>$D$30&lt;0</formula>
    </cfRule>
  </conditionalFormatting>
  <conditionalFormatting sqref="D11">
    <cfRule type="expression" priority="62" aboveAverage="0" equalAverage="0" bottom="0" percent="0" rank="0" text="" dxfId="1266">
      <formula>$D$31&lt;0</formula>
    </cfRule>
    <cfRule type="expression" priority="63" aboveAverage="0" equalAverage="0" bottom="0" percent="0" rank="0" text="" dxfId="1267">
      <formula>$D$31&gt;0</formula>
    </cfRule>
  </conditionalFormatting>
  <conditionalFormatting sqref="D12">
    <cfRule type="expression" priority="64" aboveAverage="0" equalAverage="0" bottom="0" percent="0" rank="0" text="" dxfId="1268">
      <formula>$D$32&lt;0</formula>
    </cfRule>
    <cfRule type="expression" priority="65" aboveAverage="0" equalAverage="0" bottom="0" percent="0" rank="0" text="" dxfId="1269">
      <formula>$D$32&gt;0</formula>
    </cfRule>
  </conditionalFormatting>
  <conditionalFormatting sqref="D13">
    <cfRule type="expression" priority="66" aboveAverage="0" equalAverage="0" bottom="0" percent="0" rank="0" text="" dxfId="1270">
      <formula>$D$33&lt;0</formula>
    </cfRule>
    <cfRule type="expression" priority="67" aboveAverage="0" equalAverage="0" bottom="0" percent="0" rank="0" text="" dxfId="1271">
      <formula>$D$33&gt;0</formula>
    </cfRule>
  </conditionalFormatting>
  <conditionalFormatting sqref="D15">
    <cfRule type="expression" priority="68" aboveAverage="0" equalAverage="0" bottom="0" percent="0" rank="0" text="" dxfId="1272">
      <formula>$D$35&lt;0</formula>
    </cfRule>
    <cfRule type="expression" priority="69" aboveAverage="0" equalAverage="0" bottom="0" percent="0" rank="0" text="" dxfId="1273">
      <formula>$D$35&gt;0</formula>
    </cfRule>
  </conditionalFormatting>
  <conditionalFormatting sqref="D16">
    <cfRule type="expression" priority="70" aboveAverage="0" equalAverage="0" bottom="0" percent="0" rank="0" text="" dxfId="1274">
      <formula>$D$36&lt;0</formula>
    </cfRule>
    <cfRule type="expression" priority="71" aboveAverage="0" equalAverage="0" bottom="0" percent="0" rank="0" text="" dxfId="1275">
      <formula>$D$36&gt;0</formula>
    </cfRule>
  </conditionalFormatting>
  <conditionalFormatting sqref="D17">
    <cfRule type="expression" priority="72" aboveAverage="0" equalAverage="0" bottom="0" percent="0" rank="0" text="" dxfId="1276">
      <formula>$D$37&gt;0</formula>
    </cfRule>
    <cfRule type="expression" priority="73" aboveAverage="0" equalAverage="0" bottom="0" percent="0" rank="0" text="" dxfId="1277">
      <formula>$D$37&lt;0</formula>
    </cfRule>
  </conditionalFormatting>
  <conditionalFormatting sqref="D14">
    <cfRule type="expression" priority="74" aboveAverage="0" equalAverage="0" bottom="0" percent="0" rank="0" text="" dxfId="1278">
      <formula>$D$34&lt;0</formula>
    </cfRule>
    <cfRule type="expression" priority="75" aboveAverage="0" equalAverage="0" bottom="0" percent="0" rank="0" text="" dxfId="1279">
      <formula>$D$34&gt;0</formula>
    </cfRule>
  </conditionalFormatting>
  <conditionalFormatting sqref="D7">
    <cfRule type="expression" priority="76" aboveAverage="0" equalAverage="0" bottom="0" percent="0" rank="0" text="" dxfId="1280">
      <formula>$D$27&lt;0</formula>
    </cfRule>
    <cfRule type="expression" priority="77" aboveAverage="0" equalAverage="0" bottom="0" percent="0" rank="0" text="" dxfId="1281">
      <formula>$D$27&gt;0</formula>
    </cfRule>
  </conditionalFormatting>
  <conditionalFormatting sqref="B22:B37">
    <cfRule type="expression" priority="78" aboveAverage="0" equalAverage="0" bottom="0" percent="0" rank="0" text="" dxfId="1282">
      <formula>D22&gt;0</formula>
    </cfRule>
    <cfRule type="expression" priority="79" aboveAverage="0" equalAverage="0" bottom="0" percent="0" rank="0" text="" dxfId="1283">
      <formula>D22&lt;0</formula>
    </cfRule>
  </conditionalFormatting>
  <conditionalFormatting sqref="B57:B65">
    <cfRule type="expression" priority="80" aboveAverage="0" equalAverage="0" bottom="0" percent="0" rank="0" text="" dxfId="1284">
      <formula>D57&gt;0</formula>
    </cfRule>
    <cfRule type="expression" priority="81" aboveAverage="0" equalAverage="0" bottom="0" percent="0" rank="0" text="" dxfId="1285">
      <formula>D57&lt;0</formula>
    </cfRule>
  </conditionalFormatting>
  <conditionalFormatting sqref="B56">
    <cfRule type="expression" priority="82" aboveAverage="0" equalAverage="0" bottom="0" percent="0" rank="0" text="" dxfId="1286">
      <formula>D56&gt;0</formula>
    </cfRule>
    <cfRule type="expression" priority="83" aboveAverage="0" equalAverage="0" bottom="0" percent="0" rank="0" text="" dxfId="1287">
      <formula>D56&lt;0</formula>
    </cfRule>
  </conditionalFormatting>
  <conditionalFormatting sqref="D42">
    <cfRule type="expression" priority="84" aboveAverage="0" equalAverage="0" bottom="0" percent="0" rank="0" text="" dxfId="1288">
      <formula>$D$56&lt;0</formula>
    </cfRule>
    <cfRule type="expression" priority="85" aboveAverage="0" equalAverage="0" bottom="0" percent="0" rank="0" text="" dxfId="1289">
      <formula>$D$56&gt;0</formula>
    </cfRule>
  </conditionalFormatting>
  <conditionalFormatting sqref="D43">
    <cfRule type="expression" priority="86" aboveAverage="0" equalAverage="0" bottom="0" percent="0" rank="0" text="" dxfId="1290">
      <formula>$D$57&lt;0</formula>
    </cfRule>
    <cfRule type="expression" priority="87" aboveAverage="0" equalAverage="0" bottom="0" percent="0" rank="0" text="" dxfId="1291">
      <formula>$D$57&gt;0</formula>
    </cfRule>
  </conditionalFormatting>
  <conditionalFormatting sqref="D49">
    <cfRule type="expression" priority="88" aboveAverage="0" equalAverage="0" bottom="0" percent="0" rank="0" text="" dxfId="1292">
      <formula>$D$63&lt;0</formula>
    </cfRule>
    <cfRule type="expression" priority="89" aboveAverage="0" equalAverage="0" bottom="0" percent="0" rank="0" text="" dxfId="1293">
      <formula>$D$63&gt;0</formula>
    </cfRule>
  </conditionalFormatting>
  <conditionalFormatting sqref="D44">
    <cfRule type="expression" priority="90" aboveAverage="0" equalAverage="0" bottom="0" percent="0" rank="0" text="" dxfId="1294">
      <formula>$D$58&lt;0</formula>
    </cfRule>
    <cfRule type="expression" priority="91" aboveAverage="0" equalAverage="0" bottom="0" percent="0" rank="0" text="" dxfId="1295">
      <formula>$D$58&gt;0</formula>
    </cfRule>
  </conditionalFormatting>
  <conditionalFormatting sqref="D45">
    <cfRule type="expression" priority="92" aboveAverage="0" equalAverage="0" bottom="0" percent="0" rank="0" text="" dxfId="1296">
      <formula>$D$59&lt;0</formula>
    </cfRule>
    <cfRule type="expression" priority="93" aboveAverage="0" equalAverage="0" bottom="0" percent="0" rank="0" text="" dxfId="1297">
      <formula>$D$59&gt;0</formula>
    </cfRule>
  </conditionalFormatting>
  <conditionalFormatting sqref="D47">
    <cfRule type="expression" priority="94" aboveAverage="0" equalAverage="0" bottom="0" percent="0" rank="0" text="" dxfId="1298">
      <formula>$D$61&lt;0</formula>
    </cfRule>
    <cfRule type="expression" priority="95" aboveAverage="0" equalAverage="0" bottom="0" percent="0" rank="0" text="" dxfId="1299">
      <formula>$D$61&gt;0</formula>
    </cfRule>
  </conditionalFormatting>
  <conditionalFormatting sqref="D48">
    <cfRule type="expression" priority="96" aboveAverage="0" equalAverage="0" bottom="0" percent="0" rank="0" text="" dxfId="1300">
      <formula>$D$62&lt;0</formula>
    </cfRule>
    <cfRule type="expression" priority="97" aboveAverage="0" equalAverage="0" bottom="0" percent="0" rank="0" text="" dxfId="1301">
      <formula>$D$62&gt;0</formula>
    </cfRule>
  </conditionalFormatting>
  <conditionalFormatting sqref="D50">
    <cfRule type="expression" priority="98" aboveAverage="0" equalAverage="0" bottom="0" percent="0" rank="0" text="" dxfId="1302">
      <formula>$D$64&lt;0</formula>
    </cfRule>
    <cfRule type="expression" priority="99" aboveAverage="0" equalAverage="0" bottom="0" percent="0" rank="0" text="" dxfId="1303">
      <formula>$D$64&gt;0</formula>
    </cfRule>
  </conditionalFormatting>
  <conditionalFormatting sqref="D51">
    <cfRule type="expression" priority="100" aboveAverage="0" equalAverage="0" bottom="0" percent="0" rank="0" text="" dxfId="1304">
      <formula>$D$65&lt;0</formula>
    </cfRule>
    <cfRule type="expression" priority="101" aboveAverage="0" equalAverage="0" bottom="0" percent="0" rank="0" text="" dxfId="1305">
      <formula>$D$65&gt;0</formula>
    </cfRule>
  </conditionalFormatting>
  <conditionalFormatting sqref="D46">
    <cfRule type="expression" priority="102" aboveAverage="0" equalAverage="0" bottom="0" percent="0" rank="0" text="" dxfId="1306">
      <formula>$D$60&lt;0</formula>
    </cfRule>
    <cfRule type="expression" priority="103" aboveAverage="0" equalAverage="0" bottom="0" percent="0" rank="0" text="" dxfId="13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9402A17-8D15-4AD7-9F3E-60EE3DF67925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6015805D-B015-4AB0-BA58-BBAC88632EC8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100" width="11.14"/>
    <col collapsed="false" customWidth="true" hidden="false" outlineLevel="0" max="2" min="2" style="101" width="13"/>
    <col collapsed="false" customWidth="true" hidden="false" outlineLevel="0" max="4" min="4" style="100" width="11.14"/>
    <col collapsed="false" customWidth="true" hidden="false" outlineLevel="0" max="5" min="5" style="101" width="11.14"/>
  </cols>
  <sheetData>
    <row r="1" customFormat="false" ht="15" hidden="false" customHeight="false" outlineLevel="0" collapsed="false">
      <c r="A1" s="102" t="s">
        <v>66</v>
      </c>
      <c r="B1" s="103" t="s">
        <v>67</v>
      </c>
      <c r="D1" s="102" t="s">
        <v>42</v>
      </c>
      <c r="E1" s="103" t="s">
        <v>67</v>
      </c>
    </row>
    <row r="2" customFormat="false" ht="15" hidden="false" customHeight="false" outlineLevel="0" collapsed="false">
      <c r="A2" s="100" t="str">
        <f aca="false">GERAL!D2</f>
        <v>CTPS11</v>
      </c>
      <c r="D2" s="100" t="n">
        <f aca="false">GERAL!D42</f>
        <v>0</v>
      </c>
    </row>
    <row r="3" customFormat="false" ht="15" hidden="false" customHeight="false" outlineLevel="0" collapsed="false">
      <c r="A3" s="100" t="str">
        <f aca="false">GERAL!D3</f>
        <v>MXRF11</v>
      </c>
      <c r="D3" s="100" t="n">
        <f aca="false">GERAL!D43</f>
        <v>0</v>
      </c>
    </row>
    <row r="4" customFormat="false" ht="15" hidden="false" customHeight="false" outlineLevel="0" collapsed="false">
      <c r="A4" s="100" t="str">
        <f aca="false">GERAL!D4</f>
        <v>XPLG11</v>
      </c>
      <c r="D4" s="100" t="n">
        <f aca="false">GERAL!D44</f>
        <v>0</v>
      </c>
    </row>
    <row r="5" customFormat="false" ht="15" hidden="false" customHeight="false" outlineLevel="0" collapsed="false">
      <c r="A5" s="100" t="str">
        <f aca="false">GERAL!D5</f>
        <v>KNRI11</v>
      </c>
      <c r="D5" s="100" t="n">
        <f aca="false">GERAL!D45</f>
        <v>0</v>
      </c>
    </row>
    <row r="6" customFormat="false" ht="15" hidden="false" customHeight="false" outlineLevel="0" collapsed="false">
      <c r="A6" s="100" t="n">
        <f aca="false">GERAL!D6</f>
        <v>0</v>
      </c>
      <c r="D6" s="100" t="n">
        <f aca="false">GERAL!D46</f>
        <v>0</v>
      </c>
    </row>
    <row r="7" customFormat="false" ht="15" hidden="false" customHeight="false" outlineLevel="0" collapsed="false">
      <c r="A7" s="100" t="n">
        <f aca="false">GERAL!D7</f>
        <v>0</v>
      </c>
      <c r="D7" s="100" t="n">
        <f aca="false">GERAL!D47</f>
        <v>0</v>
      </c>
    </row>
    <row r="8" customFormat="false" ht="15" hidden="false" customHeight="false" outlineLevel="0" collapsed="false">
      <c r="A8" s="100" t="n">
        <f aca="false">GERAL!D8</f>
        <v>0</v>
      </c>
      <c r="D8" s="100" t="n">
        <f aca="false">GERAL!D48</f>
        <v>0</v>
      </c>
    </row>
    <row r="9" customFormat="false" ht="15" hidden="false" customHeight="false" outlineLevel="0" collapsed="false">
      <c r="A9" s="100" t="n">
        <f aca="false">GERAL!D9</f>
        <v>0</v>
      </c>
      <c r="D9" s="100" t="n">
        <f aca="false">GERAL!D49</f>
        <v>0</v>
      </c>
    </row>
    <row r="10" customFormat="false" ht="15" hidden="false" customHeight="false" outlineLevel="0" collapsed="false">
      <c r="A10" s="100" t="n">
        <f aca="false">GERAL!D10</f>
        <v>0</v>
      </c>
      <c r="D10" s="100" t="n">
        <f aca="false">GERAL!D50</f>
        <v>0</v>
      </c>
    </row>
    <row r="11" customFormat="false" ht="15" hidden="false" customHeight="false" outlineLevel="0" collapsed="false">
      <c r="A11" s="100" t="n">
        <f aca="false">GERAL!D11</f>
        <v>0</v>
      </c>
      <c r="D11" s="100" t="n">
        <f aca="false">GERAL!D51</f>
        <v>0</v>
      </c>
    </row>
    <row r="12" customFormat="false" ht="15" hidden="false" customHeight="false" outlineLevel="0" collapsed="false">
      <c r="A12" s="100" t="n">
        <f aca="false">GERAL!D12</f>
        <v>0</v>
      </c>
    </row>
    <row r="13" customFormat="false" ht="15" hidden="false" customHeight="false" outlineLevel="0" collapsed="false">
      <c r="A13" s="100" t="n">
        <f aca="false">GERAL!D13</f>
        <v>0</v>
      </c>
    </row>
    <row r="14" customFormat="false" ht="15" hidden="false" customHeight="false" outlineLevel="0" collapsed="false">
      <c r="A14" s="100" t="n">
        <f aca="false">GERAL!D14</f>
        <v>0</v>
      </c>
    </row>
    <row r="15" customFormat="false" ht="15" hidden="false" customHeight="false" outlineLevel="0" collapsed="false">
      <c r="A15" s="100" t="n">
        <f aca="false">GERAL!D15</f>
        <v>0</v>
      </c>
    </row>
    <row r="16" customFormat="false" ht="15" hidden="false" customHeight="false" outlineLevel="0" collapsed="false">
      <c r="A16" s="100" t="n">
        <f aca="false">GERAL!D16</f>
        <v>0</v>
      </c>
    </row>
    <row r="17" customFormat="false" ht="15" hidden="false" customHeight="false" outlineLevel="0" collapsed="false">
      <c r="A17" s="100" t="n">
        <f aca="false">GERAL!D17</f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9.1484375" defaultRowHeight="15" zeroHeight="false" outlineLevelRow="0" outlineLevelCol="0"/>
  <cols>
    <col collapsed="false" customWidth="false" hidden="false" outlineLevel="0" max="1" min="1" style="100" width="9.14"/>
    <col collapsed="false" customWidth="false" hidden="false" outlineLevel="0" max="2" min="2" style="104" width="9.14"/>
    <col collapsed="false" customWidth="true" hidden="false" outlineLevel="0" max="3" min="3" style="105" width="31.29"/>
    <col collapsed="false" customWidth="true" hidden="false" outlineLevel="0" max="4" min="4" style="100" width="12.71"/>
    <col collapsed="false" customWidth="true" hidden="false" outlineLevel="0" max="5" min="5" style="100" width="14.29"/>
    <col collapsed="false" customWidth="true" hidden="false" outlineLevel="0" max="6" min="6" style="100" width="14.14"/>
    <col collapsed="false" customWidth="true" hidden="false" outlineLevel="0" max="7" min="7" style="100" width="13.42"/>
    <col collapsed="false" customWidth="false" hidden="false" outlineLevel="0" max="16384" min="8" style="106" width="9.14"/>
  </cols>
  <sheetData>
    <row r="1" s="106" customFormat="true" ht="15" hidden="false" customHeight="false" outlineLevel="0" collapsed="false">
      <c r="A1" s="102" t="s">
        <v>68</v>
      </c>
      <c r="B1" s="107" t="s">
        <v>69</v>
      </c>
      <c r="C1" s="108" t="s">
        <v>70</v>
      </c>
      <c r="D1" s="102" t="s">
        <v>71</v>
      </c>
      <c r="E1" s="102" t="s">
        <v>72</v>
      </c>
      <c r="F1" s="102" t="s">
        <v>73</v>
      </c>
    </row>
    <row r="2" customFormat="false" ht="15" hidden="false" customHeight="false" outlineLevel="0" collapsed="false">
      <c r="F2" s="109"/>
      <c r="G2" s="106"/>
    </row>
    <row r="3" customFormat="false" ht="15" hidden="false" customHeight="false" outlineLevel="0" collapsed="false">
      <c r="F3" s="109"/>
      <c r="G3" s="106"/>
    </row>
    <row r="4" customFormat="false" ht="15" hidden="false" customHeight="false" outlineLevel="0" collapsed="false">
      <c r="F4" s="109"/>
      <c r="G4" s="106"/>
    </row>
    <row r="5" customFormat="false" ht="15" hidden="false" customHeight="false" outlineLevel="0" collapsed="false">
      <c r="F5" s="109"/>
      <c r="G5" s="106"/>
    </row>
    <row r="6" customFormat="false" ht="15" hidden="false" customHeight="false" outlineLevel="0" collapsed="false">
      <c r="F6" s="109"/>
      <c r="G6" s="106"/>
    </row>
    <row r="7" customFormat="false" ht="15" hidden="false" customHeight="false" outlineLevel="0" collapsed="false">
      <c r="F7" s="109"/>
      <c r="G7" s="106"/>
    </row>
    <row r="8" customFormat="false" ht="15" hidden="false" customHeight="false" outlineLevel="0" collapsed="false">
      <c r="F8" s="109"/>
      <c r="G8" s="106"/>
    </row>
    <row r="9" customFormat="false" ht="15" hidden="false" customHeight="false" outlineLevel="0" collapsed="false">
      <c r="F9" s="109"/>
      <c r="G9" s="106"/>
    </row>
    <row r="10" customFormat="false" ht="15" hidden="false" customHeight="false" outlineLevel="0" collapsed="false">
      <c r="F10" s="109"/>
      <c r="G10" s="106"/>
    </row>
    <row r="11" customFormat="false" ht="15" hidden="false" customHeight="false" outlineLevel="0" collapsed="false">
      <c r="F11" s="109"/>
      <c r="G11" s="106"/>
    </row>
    <row r="12" customFormat="false" ht="15" hidden="false" customHeight="false" outlineLevel="0" collapsed="false">
      <c r="F12" s="109"/>
      <c r="G12" s="106"/>
    </row>
    <row r="13" customFormat="false" ht="15" hidden="false" customHeight="false" outlineLevel="0" collapsed="false">
      <c r="F13" s="109"/>
      <c r="G13" s="106"/>
    </row>
    <row r="14" customFormat="false" ht="15" hidden="false" customHeight="false" outlineLevel="0" collapsed="false">
      <c r="F14" s="109"/>
      <c r="G14" s="106"/>
    </row>
    <row r="15" customFormat="false" ht="15" hidden="false" customHeight="false" outlineLevel="0" collapsed="false">
      <c r="F15" s="109"/>
      <c r="G15" s="106"/>
    </row>
    <row r="16" customFormat="false" ht="15" hidden="false" customHeight="false" outlineLevel="0" collapsed="false">
      <c r="F16" s="109"/>
      <c r="G16" s="106"/>
    </row>
    <row r="17" customFormat="false" ht="15" hidden="false" customHeight="false" outlineLevel="0" collapsed="false">
      <c r="F17" s="109"/>
      <c r="G17" s="106"/>
    </row>
    <row r="18" customFormat="false" ht="15" hidden="false" customHeight="false" outlineLevel="0" collapsed="false">
      <c r="F18" s="109"/>
      <c r="G18" s="106"/>
    </row>
    <row r="19" customFormat="false" ht="15" hidden="false" customHeight="false" outlineLevel="0" collapsed="false">
      <c r="F19" s="109"/>
      <c r="G19" s="106"/>
    </row>
    <row r="20" customFormat="false" ht="15" hidden="false" customHeight="false" outlineLevel="0" collapsed="false">
      <c r="F20" s="109"/>
      <c r="G20" s="106"/>
    </row>
    <row r="21" customFormat="false" ht="15" hidden="false" customHeight="false" outlineLevel="0" collapsed="false">
      <c r="F21" s="109"/>
      <c r="G21" s="106"/>
    </row>
    <row r="22" customFormat="false" ht="15" hidden="false" customHeight="false" outlineLevel="0" collapsed="false">
      <c r="F22" s="109"/>
      <c r="G22" s="106"/>
    </row>
    <row r="23" customFormat="false" ht="15" hidden="false" customHeight="false" outlineLevel="0" collapsed="false">
      <c r="F23" s="109"/>
      <c r="G23" s="106"/>
    </row>
    <row r="24" customFormat="false" ht="15" hidden="false" customHeight="false" outlineLevel="0" collapsed="false">
      <c r="F24" s="109"/>
      <c r="G24" s="106"/>
    </row>
    <row r="25" customFormat="false" ht="15" hidden="false" customHeight="false" outlineLevel="0" collapsed="false">
      <c r="F25" s="109"/>
      <c r="G25" s="106"/>
    </row>
    <row r="26" customFormat="false" ht="15" hidden="false" customHeight="false" outlineLevel="0" collapsed="false">
      <c r="F26" s="109"/>
      <c r="G26" s="106"/>
    </row>
    <row r="27" customFormat="false" ht="15" hidden="false" customHeight="false" outlineLevel="0" collapsed="false">
      <c r="F27" s="109"/>
      <c r="G27" s="106"/>
    </row>
    <row r="28" customFormat="false" ht="15" hidden="false" customHeight="false" outlineLevel="0" collapsed="false">
      <c r="F28" s="109"/>
      <c r="G28" s="106"/>
    </row>
    <row r="29" customFormat="false" ht="15" hidden="false" customHeight="false" outlineLevel="0" collapsed="false">
      <c r="F29" s="109"/>
      <c r="G29" s="106"/>
    </row>
    <row r="30" customFormat="false" ht="15" hidden="false" customHeight="false" outlineLevel="0" collapsed="false">
      <c r="F30" s="109"/>
      <c r="G30" s="106"/>
    </row>
    <row r="31" customFormat="false" ht="15" hidden="false" customHeight="false" outlineLevel="0" collapsed="false">
      <c r="F31" s="109"/>
      <c r="G31" s="106"/>
    </row>
    <row r="32" customFormat="false" ht="15" hidden="false" customHeight="false" outlineLevel="0" collapsed="false">
      <c r="F32" s="109"/>
      <c r="G32" s="106"/>
    </row>
    <row r="33" customFormat="false" ht="15" hidden="false" customHeight="false" outlineLevel="0" collapsed="false">
      <c r="F33" s="109"/>
      <c r="G33" s="106"/>
    </row>
    <row r="34" customFormat="false" ht="15" hidden="false" customHeight="false" outlineLevel="0" collapsed="false">
      <c r="F34" s="109"/>
      <c r="G34" s="106"/>
    </row>
    <row r="35" customFormat="false" ht="15" hidden="false" customHeight="false" outlineLevel="0" collapsed="false">
      <c r="F35" s="109"/>
      <c r="G35" s="106"/>
    </row>
    <row r="36" customFormat="false" ht="15" hidden="false" customHeight="false" outlineLevel="0" collapsed="false">
      <c r="F36" s="109"/>
      <c r="G36" s="106"/>
    </row>
    <row r="37" customFormat="false" ht="15" hidden="false" customHeight="false" outlineLevel="0" collapsed="false">
      <c r="F37" s="109"/>
      <c r="G37" s="106"/>
    </row>
    <row r="38" customFormat="false" ht="15" hidden="false" customHeight="false" outlineLevel="0" collapsed="false">
      <c r="F38" s="109"/>
      <c r="G38" s="106"/>
    </row>
    <row r="39" customFormat="false" ht="15" hidden="false" customHeight="false" outlineLevel="0" collapsed="false">
      <c r="F39" s="109"/>
      <c r="G39" s="106"/>
    </row>
    <row r="40" customFormat="false" ht="15" hidden="false" customHeight="false" outlineLevel="0" collapsed="false">
      <c r="F40" s="109"/>
      <c r="G40" s="106"/>
    </row>
    <row r="41" customFormat="false" ht="15" hidden="false" customHeight="false" outlineLevel="0" collapsed="false">
      <c r="F41" s="109"/>
      <c r="G41" s="106"/>
    </row>
    <row r="42" customFormat="false" ht="15" hidden="false" customHeight="false" outlineLevel="0" collapsed="false">
      <c r="F42" s="109"/>
      <c r="G42" s="106"/>
    </row>
    <row r="43" customFormat="false" ht="15" hidden="false" customHeight="false" outlineLevel="0" collapsed="false">
      <c r="F43" s="109"/>
      <c r="G43" s="106"/>
    </row>
    <row r="44" customFormat="false" ht="15" hidden="false" customHeight="false" outlineLevel="0" collapsed="false">
      <c r="F44" s="109"/>
      <c r="G44" s="106"/>
    </row>
    <row r="45" customFormat="false" ht="15" hidden="false" customHeight="false" outlineLevel="0" collapsed="false">
      <c r="F45" s="109"/>
      <c r="G45" s="106"/>
    </row>
    <row r="46" customFormat="false" ht="15" hidden="false" customHeight="false" outlineLevel="0" collapsed="false">
      <c r="F46" s="109"/>
      <c r="G46" s="106"/>
    </row>
    <row r="47" customFormat="false" ht="15" hidden="false" customHeight="false" outlineLevel="0" collapsed="false">
      <c r="F47" s="109"/>
      <c r="G47" s="106"/>
    </row>
    <row r="48" customFormat="false" ht="15" hidden="false" customHeight="false" outlineLevel="0" collapsed="false">
      <c r="F48" s="109"/>
      <c r="G48" s="106"/>
    </row>
    <row r="49" customFormat="false" ht="15" hidden="false" customHeight="false" outlineLevel="0" collapsed="false">
      <c r="F49" s="109"/>
      <c r="G49" s="106"/>
    </row>
    <row r="50" customFormat="false" ht="15" hidden="false" customHeight="false" outlineLevel="0" collapsed="false">
      <c r="F50" s="109"/>
      <c r="G50" s="106"/>
    </row>
    <row r="51" customFormat="false" ht="15" hidden="false" customHeight="false" outlineLevel="0" collapsed="false">
      <c r="F51" s="109"/>
      <c r="G51" s="106"/>
    </row>
    <row r="52" customFormat="false" ht="15" hidden="false" customHeight="false" outlineLevel="0" collapsed="false">
      <c r="F52" s="109"/>
      <c r="G52" s="106"/>
    </row>
    <row r="53" customFormat="false" ht="15" hidden="false" customHeight="false" outlineLevel="0" collapsed="false">
      <c r="F53" s="109"/>
      <c r="G53" s="106"/>
    </row>
    <row r="54" customFormat="false" ht="15" hidden="false" customHeight="false" outlineLevel="0" collapsed="false">
      <c r="F54" s="109"/>
      <c r="G54" s="106"/>
    </row>
    <row r="55" customFormat="false" ht="15" hidden="false" customHeight="false" outlineLevel="0" collapsed="false">
      <c r="F55" s="109"/>
      <c r="G55" s="106"/>
    </row>
    <row r="56" customFormat="false" ht="15" hidden="false" customHeight="false" outlineLevel="0" collapsed="false">
      <c r="F56" s="109"/>
      <c r="G56" s="106"/>
    </row>
    <row r="57" customFormat="false" ht="15" hidden="false" customHeight="false" outlineLevel="0" collapsed="false">
      <c r="F57" s="109"/>
      <c r="G57" s="106"/>
    </row>
    <row r="58" customFormat="false" ht="15" hidden="false" customHeight="false" outlineLevel="0" collapsed="false">
      <c r="F58" s="109"/>
      <c r="G58" s="106"/>
    </row>
    <row r="59" customFormat="false" ht="15" hidden="false" customHeight="false" outlineLevel="0" collapsed="false">
      <c r="F59" s="109"/>
      <c r="G59" s="106"/>
    </row>
    <row r="60" customFormat="false" ht="15" hidden="false" customHeight="false" outlineLevel="0" collapsed="false">
      <c r="F60" s="109"/>
      <c r="G60" s="106"/>
    </row>
    <row r="61" customFormat="false" ht="15" hidden="false" customHeight="false" outlineLevel="0" collapsed="false">
      <c r="F61" s="109"/>
      <c r="G61" s="106"/>
    </row>
    <row r="62" customFormat="false" ht="15" hidden="false" customHeight="false" outlineLevel="0" collapsed="false">
      <c r="F62" s="109"/>
      <c r="G62" s="106"/>
    </row>
    <row r="63" customFormat="false" ht="15" hidden="false" customHeight="false" outlineLevel="0" collapsed="false">
      <c r="F63" s="109"/>
      <c r="G63" s="106"/>
    </row>
    <row r="64" customFormat="false" ht="15" hidden="false" customHeight="false" outlineLevel="0" collapsed="false">
      <c r="F64" s="109"/>
      <c r="G64" s="106"/>
    </row>
    <row r="65" customFormat="false" ht="15" hidden="false" customHeight="false" outlineLevel="0" collapsed="false">
      <c r="F65" s="109"/>
      <c r="G65" s="106"/>
    </row>
    <row r="66" customFormat="false" ht="15" hidden="false" customHeight="false" outlineLevel="0" collapsed="false">
      <c r="F66" s="109"/>
      <c r="G66" s="106"/>
    </row>
    <row r="67" customFormat="false" ht="15" hidden="false" customHeight="false" outlineLevel="0" collapsed="false">
      <c r="F67" s="109"/>
      <c r="G67" s="106"/>
    </row>
    <row r="68" customFormat="false" ht="15" hidden="false" customHeight="false" outlineLevel="0" collapsed="false">
      <c r="F68" s="109"/>
      <c r="G68" s="106"/>
    </row>
    <row r="69" customFormat="false" ht="15" hidden="false" customHeight="false" outlineLevel="0" collapsed="false">
      <c r="F69" s="109"/>
      <c r="G69" s="106"/>
    </row>
    <row r="70" customFormat="false" ht="15" hidden="false" customHeight="false" outlineLevel="0" collapsed="false">
      <c r="F70" s="109"/>
      <c r="G70" s="106"/>
    </row>
    <row r="71" customFormat="false" ht="15" hidden="false" customHeight="false" outlineLevel="0" collapsed="false">
      <c r="F71" s="109"/>
      <c r="G71" s="106"/>
    </row>
    <row r="72" customFormat="false" ht="15" hidden="false" customHeight="false" outlineLevel="0" collapsed="false">
      <c r="F72" s="109"/>
      <c r="G72" s="106"/>
    </row>
    <row r="73" customFormat="false" ht="15" hidden="false" customHeight="false" outlineLevel="0" collapsed="false">
      <c r="F73" s="109"/>
      <c r="G73" s="106"/>
    </row>
    <row r="74" customFormat="false" ht="15" hidden="false" customHeight="false" outlineLevel="0" collapsed="false">
      <c r="F74" s="109"/>
      <c r="G74" s="106"/>
    </row>
    <row r="75" customFormat="false" ht="15" hidden="false" customHeight="false" outlineLevel="0" collapsed="false">
      <c r="F75" s="109"/>
      <c r="G75" s="106"/>
    </row>
    <row r="76" customFormat="false" ht="15" hidden="false" customHeight="false" outlineLevel="0" collapsed="false">
      <c r="F76" s="109"/>
      <c r="G76" s="106"/>
    </row>
    <row r="77" customFormat="false" ht="15" hidden="false" customHeight="false" outlineLevel="0" collapsed="false">
      <c r="F77" s="109"/>
      <c r="G77" s="106"/>
    </row>
    <row r="78" customFormat="false" ht="15" hidden="false" customHeight="false" outlineLevel="0" collapsed="false">
      <c r="F78" s="109"/>
      <c r="G78" s="106"/>
    </row>
    <row r="79" customFormat="false" ht="15" hidden="false" customHeight="false" outlineLevel="0" collapsed="false">
      <c r="F79" s="109"/>
      <c r="G79" s="106"/>
    </row>
    <row r="80" customFormat="false" ht="15" hidden="false" customHeight="false" outlineLevel="0" collapsed="false">
      <c r="F80" s="109"/>
      <c r="G80" s="106"/>
    </row>
    <row r="81" customFormat="false" ht="15" hidden="false" customHeight="false" outlineLevel="0" collapsed="false">
      <c r="F81" s="109"/>
      <c r="G81" s="106"/>
    </row>
    <row r="82" customFormat="false" ht="15" hidden="false" customHeight="false" outlineLevel="0" collapsed="false">
      <c r="F82" s="109"/>
      <c r="G82" s="106"/>
    </row>
    <row r="83" customFormat="false" ht="15" hidden="false" customHeight="false" outlineLevel="0" collapsed="false">
      <c r="F83" s="109"/>
      <c r="G83" s="106"/>
    </row>
    <row r="84" customFormat="false" ht="15" hidden="false" customHeight="false" outlineLevel="0" collapsed="false">
      <c r="F84" s="109"/>
      <c r="G84" s="106"/>
    </row>
    <row r="85" customFormat="false" ht="15" hidden="false" customHeight="false" outlineLevel="0" collapsed="false">
      <c r="F85" s="109"/>
      <c r="G85" s="106"/>
    </row>
    <row r="86" customFormat="false" ht="15" hidden="false" customHeight="false" outlineLevel="0" collapsed="false">
      <c r="F86" s="109"/>
      <c r="G86" s="106"/>
    </row>
    <row r="87" customFormat="false" ht="15" hidden="false" customHeight="false" outlineLevel="0" collapsed="false">
      <c r="F87" s="109"/>
      <c r="G87" s="106"/>
    </row>
    <row r="88" customFormat="false" ht="15" hidden="false" customHeight="false" outlineLevel="0" collapsed="false">
      <c r="F88" s="109"/>
      <c r="G88" s="106"/>
    </row>
    <row r="89" customFormat="false" ht="15" hidden="false" customHeight="false" outlineLevel="0" collapsed="false">
      <c r="F89" s="109"/>
      <c r="G89" s="106"/>
    </row>
    <row r="90" customFormat="false" ht="15" hidden="false" customHeight="false" outlineLevel="0" collapsed="false">
      <c r="F90" s="109"/>
      <c r="G90" s="106"/>
    </row>
    <row r="91" customFormat="false" ht="15" hidden="false" customHeight="false" outlineLevel="0" collapsed="false">
      <c r="F91" s="109"/>
      <c r="G91" s="106"/>
    </row>
    <row r="92" customFormat="false" ht="15" hidden="false" customHeight="false" outlineLevel="0" collapsed="false">
      <c r="F92" s="109"/>
      <c r="G92" s="106"/>
    </row>
    <row r="93" customFormat="false" ht="15" hidden="false" customHeight="false" outlineLevel="0" collapsed="false">
      <c r="F93" s="109"/>
      <c r="G93" s="106"/>
    </row>
    <row r="94" customFormat="false" ht="15" hidden="false" customHeight="false" outlineLevel="0" collapsed="false">
      <c r="F94" s="109"/>
      <c r="G94" s="106"/>
    </row>
    <row r="95" customFormat="false" ht="15" hidden="false" customHeight="false" outlineLevel="0" collapsed="false">
      <c r="F95" s="109"/>
      <c r="G95" s="106"/>
    </row>
    <row r="96" customFormat="false" ht="15" hidden="false" customHeight="false" outlineLevel="0" collapsed="false">
      <c r="F96" s="109"/>
      <c r="G96" s="106"/>
    </row>
    <row r="97" customFormat="false" ht="15" hidden="false" customHeight="false" outlineLevel="0" collapsed="false">
      <c r="F97" s="109"/>
      <c r="G97" s="106"/>
    </row>
    <row r="98" customFormat="false" ht="15" hidden="false" customHeight="false" outlineLevel="0" collapsed="false">
      <c r="F98" s="109"/>
      <c r="G98" s="106"/>
    </row>
    <row r="99" customFormat="false" ht="15" hidden="false" customHeight="false" outlineLevel="0" collapsed="false">
      <c r="F99" s="109"/>
      <c r="G99" s="106"/>
    </row>
    <row r="100" customFormat="false" ht="15" hidden="false" customHeight="false" outlineLevel="0" collapsed="false">
      <c r="F100" s="109"/>
      <c r="G100" s="106"/>
    </row>
    <row r="101" customFormat="false" ht="15" hidden="false" customHeight="false" outlineLevel="0" collapsed="false">
      <c r="F101" s="109"/>
      <c r="G101" s="106"/>
    </row>
    <row r="102" customFormat="false" ht="15" hidden="false" customHeight="false" outlineLevel="0" collapsed="false">
      <c r="F102" s="109"/>
      <c r="G102" s="106"/>
    </row>
    <row r="103" customFormat="false" ht="15" hidden="false" customHeight="false" outlineLevel="0" collapsed="false">
      <c r="F103" s="109"/>
      <c r="G103" s="106"/>
    </row>
    <row r="104" customFormat="false" ht="15" hidden="false" customHeight="false" outlineLevel="0" collapsed="false">
      <c r="F104" s="109"/>
      <c r="G104" s="106"/>
    </row>
    <row r="105" customFormat="false" ht="15" hidden="false" customHeight="false" outlineLevel="0" collapsed="false">
      <c r="F105" s="109"/>
      <c r="G105" s="106"/>
    </row>
    <row r="106" customFormat="false" ht="15" hidden="false" customHeight="false" outlineLevel="0" collapsed="false">
      <c r="F106" s="109"/>
      <c r="G106" s="106"/>
    </row>
    <row r="107" customFormat="false" ht="15" hidden="false" customHeight="false" outlineLevel="0" collapsed="false">
      <c r="F107" s="109"/>
      <c r="G107" s="106"/>
    </row>
    <row r="108" customFormat="false" ht="15" hidden="false" customHeight="false" outlineLevel="0" collapsed="false">
      <c r="F108" s="109"/>
      <c r="G108" s="106"/>
    </row>
    <row r="109" customFormat="false" ht="15" hidden="false" customHeight="false" outlineLevel="0" collapsed="false">
      <c r="F109" s="109"/>
      <c r="G109" s="106"/>
    </row>
    <row r="110" customFormat="false" ht="15" hidden="false" customHeight="false" outlineLevel="0" collapsed="false">
      <c r="F110" s="109"/>
      <c r="G110" s="106"/>
    </row>
    <row r="111" customFormat="false" ht="15" hidden="false" customHeight="false" outlineLevel="0" collapsed="false">
      <c r="F111" s="109"/>
      <c r="G111" s="106"/>
    </row>
    <row r="112" customFormat="false" ht="15" hidden="false" customHeight="false" outlineLevel="0" collapsed="false">
      <c r="F112" s="109"/>
      <c r="G112" s="106"/>
    </row>
    <row r="113" customFormat="false" ht="15" hidden="false" customHeight="false" outlineLevel="0" collapsed="false">
      <c r="F113" s="109"/>
      <c r="G113" s="106"/>
    </row>
    <row r="114" customFormat="false" ht="15" hidden="false" customHeight="false" outlineLevel="0" collapsed="false">
      <c r="F114" s="109"/>
      <c r="G114" s="106"/>
    </row>
    <row r="115" customFormat="false" ht="15" hidden="false" customHeight="false" outlineLevel="0" collapsed="false">
      <c r="F115" s="109"/>
      <c r="G115" s="106"/>
    </row>
    <row r="116" customFormat="false" ht="15" hidden="false" customHeight="false" outlineLevel="0" collapsed="false">
      <c r="F116" s="109"/>
      <c r="G116" s="106"/>
    </row>
    <row r="117" customFormat="false" ht="15" hidden="false" customHeight="false" outlineLevel="0" collapsed="false">
      <c r="F117" s="109"/>
      <c r="G117" s="106"/>
    </row>
    <row r="118" customFormat="false" ht="15" hidden="false" customHeight="false" outlineLevel="0" collapsed="false">
      <c r="F118" s="109"/>
      <c r="G118" s="106"/>
    </row>
    <row r="119" customFormat="false" ht="15" hidden="false" customHeight="false" outlineLevel="0" collapsed="false">
      <c r="F119" s="109"/>
      <c r="G119" s="106"/>
    </row>
    <row r="120" customFormat="false" ht="15" hidden="false" customHeight="false" outlineLevel="0" collapsed="false">
      <c r="F120" s="109"/>
      <c r="G120" s="106"/>
    </row>
    <row r="121" customFormat="false" ht="15" hidden="false" customHeight="false" outlineLevel="0" collapsed="false">
      <c r="F121" s="109"/>
      <c r="G121" s="106"/>
    </row>
    <row r="122" customFormat="false" ht="15" hidden="false" customHeight="false" outlineLevel="0" collapsed="false">
      <c r="F122" s="109"/>
      <c r="G122" s="106"/>
    </row>
    <row r="123" customFormat="false" ht="15" hidden="false" customHeight="false" outlineLevel="0" collapsed="false">
      <c r="F123" s="109"/>
      <c r="G123" s="106"/>
    </row>
    <row r="124" customFormat="false" ht="15" hidden="false" customHeight="false" outlineLevel="0" collapsed="false">
      <c r="F124" s="109"/>
      <c r="G124" s="106"/>
    </row>
    <row r="125" customFormat="false" ht="15" hidden="false" customHeight="false" outlineLevel="0" collapsed="false">
      <c r="F125" s="109"/>
      <c r="G125" s="106"/>
    </row>
    <row r="126" customFormat="false" ht="15" hidden="false" customHeight="false" outlineLevel="0" collapsed="false">
      <c r="F126" s="109"/>
      <c r="G126" s="106"/>
    </row>
    <row r="127" customFormat="false" ht="15" hidden="false" customHeight="false" outlineLevel="0" collapsed="false">
      <c r="F127" s="109"/>
      <c r="G127" s="106"/>
    </row>
    <row r="128" customFormat="false" ht="15" hidden="false" customHeight="false" outlineLevel="0" collapsed="false">
      <c r="F128" s="109"/>
      <c r="G128" s="106"/>
    </row>
    <row r="129" customFormat="false" ht="15" hidden="false" customHeight="false" outlineLevel="0" collapsed="false">
      <c r="F129" s="109"/>
      <c r="G129" s="106"/>
    </row>
    <row r="130" customFormat="false" ht="15" hidden="false" customHeight="false" outlineLevel="0" collapsed="false">
      <c r="F130" s="109"/>
      <c r="G130" s="106"/>
    </row>
    <row r="131" customFormat="false" ht="15" hidden="false" customHeight="false" outlineLevel="0" collapsed="false">
      <c r="F131" s="109"/>
      <c r="G131" s="106"/>
    </row>
    <row r="132" customFormat="false" ht="15" hidden="false" customHeight="false" outlineLevel="0" collapsed="false">
      <c r="F132" s="109"/>
      <c r="G132" s="106"/>
    </row>
    <row r="133" customFormat="false" ht="15" hidden="false" customHeight="false" outlineLevel="0" collapsed="false">
      <c r="F133" s="109"/>
      <c r="G133" s="106"/>
    </row>
    <row r="134" customFormat="false" ht="15" hidden="false" customHeight="false" outlineLevel="0" collapsed="false">
      <c r="F134" s="109"/>
      <c r="G134" s="106"/>
    </row>
    <row r="135" customFormat="false" ht="15" hidden="false" customHeight="false" outlineLevel="0" collapsed="false">
      <c r="F135" s="109"/>
      <c r="G135" s="106"/>
    </row>
    <row r="136" customFormat="false" ht="15" hidden="false" customHeight="false" outlineLevel="0" collapsed="false">
      <c r="F136" s="109"/>
      <c r="G136" s="106"/>
    </row>
    <row r="137" customFormat="false" ht="15" hidden="false" customHeight="false" outlineLevel="0" collapsed="false">
      <c r="F137" s="109"/>
      <c r="G137" s="106"/>
    </row>
    <row r="138" customFormat="false" ht="15" hidden="false" customHeight="false" outlineLevel="0" collapsed="false">
      <c r="F138" s="109"/>
      <c r="G138" s="106"/>
    </row>
    <row r="139" customFormat="false" ht="15" hidden="false" customHeight="false" outlineLevel="0" collapsed="false">
      <c r="F139" s="109"/>
      <c r="G139" s="106"/>
    </row>
    <row r="140" customFormat="false" ht="15" hidden="false" customHeight="false" outlineLevel="0" collapsed="false">
      <c r="F140" s="109"/>
      <c r="G140" s="106"/>
    </row>
    <row r="141" customFormat="false" ht="15" hidden="false" customHeight="false" outlineLevel="0" collapsed="false">
      <c r="F141" s="109"/>
      <c r="G141" s="106"/>
    </row>
    <row r="142" customFormat="false" ht="15" hidden="false" customHeight="false" outlineLevel="0" collapsed="false">
      <c r="F142" s="109"/>
      <c r="G142" s="106"/>
    </row>
    <row r="143" customFormat="false" ht="15" hidden="false" customHeight="false" outlineLevel="0" collapsed="false">
      <c r="F143" s="109"/>
      <c r="G143" s="106"/>
    </row>
    <row r="144" customFormat="false" ht="15" hidden="false" customHeight="false" outlineLevel="0" collapsed="false">
      <c r="F144" s="109"/>
      <c r="G144" s="106"/>
    </row>
    <row r="145" customFormat="false" ht="15" hidden="false" customHeight="false" outlineLevel="0" collapsed="false">
      <c r="F145" s="109"/>
      <c r="G145" s="106"/>
    </row>
    <row r="146" customFormat="false" ht="15" hidden="false" customHeight="false" outlineLevel="0" collapsed="false">
      <c r="F146" s="109"/>
      <c r="G146" s="106"/>
    </row>
    <row r="147" customFormat="false" ht="15" hidden="false" customHeight="false" outlineLevel="0" collapsed="false">
      <c r="F147" s="109"/>
      <c r="G147" s="106"/>
    </row>
    <row r="148" customFormat="false" ht="15" hidden="false" customHeight="false" outlineLevel="0" collapsed="false">
      <c r="F148" s="109"/>
      <c r="G148" s="106"/>
    </row>
    <row r="149" customFormat="false" ht="15" hidden="false" customHeight="false" outlineLevel="0" collapsed="false">
      <c r="F149" s="109"/>
      <c r="G149" s="106"/>
    </row>
    <row r="150" customFormat="false" ht="15" hidden="false" customHeight="false" outlineLevel="0" collapsed="false">
      <c r="F150" s="109"/>
      <c r="G150" s="106"/>
    </row>
    <row r="151" customFormat="false" ht="15" hidden="false" customHeight="false" outlineLevel="0" collapsed="false">
      <c r="F151" s="109"/>
      <c r="G151" s="106"/>
    </row>
    <row r="152" customFormat="false" ht="15" hidden="false" customHeight="false" outlineLevel="0" collapsed="false">
      <c r="F152" s="109"/>
      <c r="G152" s="106"/>
    </row>
    <row r="153" customFormat="false" ht="15" hidden="false" customHeight="false" outlineLevel="0" collapsed="false">
      <c r="F153" s="109"/>
      <c r="G153" s="106"/>
    </row>
    <row r="154" customFormat="false" ht="15" hidden="false" customHeight="false" outlineLevel="0" collapsed="false">
      <c r="F154" s="109"/>
      <c r="G154" s="106"/>
    </row>
    <row r="155" customFormat="false" ht="15" hidden="false" customHeight="false" outlineLevel="0" collapsed="false">
      <c r="F155" s="109"/>
      <c r="G155" s="106"/>
    </row>
    <row r="156" customFormat="false" ht="15" hidden="false" customHeight="false" outlineLevel="0" collapsed="false">
      <c r="F156" s="109"/>
      <c r="G156" s="106"/>
    </row>
    <row r="157" customFormat="false" ht="15" hidden="false" customHeight="false" outlineLevel="0" collapsed="false">
      <c r="F157" s="109"/>
      <c r="G157" s="106"/>
    </row>
    <row r="158" customFormat="false" ht="15" hidden="false" customHeight="false" outlineLevel="0" collapsed="false">
      <c r="F158" s="109"/>
      <c r="G158" s="106"/>
    </row>
    <row r="159" customFormat="false" ht="15" hidden="false" customHeight="false" outlineLevel="0" collapsed="false">
      <c r="F159" s="109"/>
      <c r="G159" s="106"/>
    </row>
    <row r="160" customFormat="false" ht="15" hidden="false" customHeight="false" outlineLevel="0" collapsed="false">
      <c r="F160" s="109"/>
      <c r="G160" s="106"/>
    </row>
    <row r="161" customFormat="false" ht="15" hidden="false" customHeight="false" outlineLevel="0" collapsed="false">
      <c r="F161" s="109"/>
      <c r="G161" s="106"/>
    </row>
    <row r="162" customFormat="false" ht="15" hidden="false" customHeight="false" outlineLevel="0" collapsed="false">
      <c r="F162" s="109"/>
      <c r="G162" s="106"/>
    </row>
    <row r="163" customFormat="false" ht="15" hidden="false" customHeight="false" outlineLevel="0" collapsed="false">
      <c r="F163" s="109"/>
      <c r="G163" s="106"/>
    </row>
    <row r="164" customFormat="false" ht="15" hidden="false" customHeight="false" outlineLevel="0" collapsed="false">
      <c r="F164" s="109"/>
      <c r="G164" s="106"/>
    </row>
    <row r="165" customFormat="false" ht="15" hidden="false" customHeight="false" outlineLevel="0" collapsed="false">
      <c r="F165" s="109"/>
      <c r="G165" s="106"/>
    </row>
    <row r="166" customFormat="false" ht="15" hidden="false" customHeight="false" outlineLevel="0" collapsed="false">
      <c r="F166" s="109"/>
      <c r="G166" s="106"/>
    </row>
    <row r="167" customFormat="false" ht="15" hidden="false" customHeight="false" outlineLevel="0" collapsed="false">
      <c r="F167" s="109"/>
      <c r="G167" s="106"/>
    </row>
    <row r="168" customFormat="false" ht="15" hidden="false" customHeight="false" outlineLevel="0" collapsed="false">
      <c r="F168" s="109"/>
      <c r="G168" s="106"/>
    </row>
    <row r="169" customFormat="false" ht="15" hidden="false" customHeight="false" outlineLevel="0" collapsed="false">
      <c r="F169" s="109"/>
      <c r="G169" s="106"/>
    </row>
    <row r="170" customFormat="false" ht="15" hidden="false" customHeight="false" outlineLevel="0" collapsed="false">
      <c r="F170" s="109"/>
      <c r="G170" s="106"/>
    </row>
    <row r="171" customFormat="false" ht="15" hidden="false" customHeight="false" outlineLevel="0" collapsed="false">
      <c r="F171" s="109"/>
      <c r="G171" s="106"/>
    </row>
    <row r="172" customFormat="false" ht="15" hidden="false" customHeight="false" outlineLevel="0" collapsed="false">
      <c r="F172" s="109"/>
      <c r="G172" s="106"/>
    </row>
    <row r="173" customFormat="false" ht="15" hidden="false" customHeight="false" outlineLevel="0" collapsed="false">
      <c r="F173" s="109"/>
      <c r="G173" s="106"/>
    </row>
    <row r="174" customFormat="false" ht="15" hidden="false" customHeight="false" outlineLevel="0" collapsed="false">
      <c r="F174" s="109"/>
      <c r="G174" s="106"/>
    </row>
    <row r="175" customFormat="false" ht="15" hidden="false" customHeight="false" outlineLevel="0" collapsed="false">
      <c r="F175" s="109"/>
      <c r="G175" s="106"/>
    </row>
    <row r="176" customFormat="false" ht="15" hidden="false" customHeight="false" outlineLevel="0" collapsed="false">
      <c r="F176" s="109"/>
      <c r="G176" s="106"/>
    </row>
    <row r="177" customFormat="false" ht="15" hidden="false" customHeight="false" outlineLevel="0" collapsed="false">
      <c r="F177" s="109"/>
      <c r="G177" s="106"/>
    </row>
    <row r="178" customFormat="false" ht="15" hidden="false" customHeight="false" outlineLevel="0" collapsed="false">
      <c r="F178" s="109"/>
      <c r="G178" s="106"/>
    </row>
    <row r="179" customFormat="false" ht="15" hidden="false" customHeight="false" outlineLevel="0" collapsed="false">
      <c r="F179" s="109"/>
      <c r="G179" s="106"/>
    </row>
    <row r="180" customFormat="false" ht="15" hidden="false" customHeight="false" outlineLevel="0" collapsed="false">
      <c r="F180" s="109"/>
      <c r="G180" s="106"/>
    </row>
    <row r="181" customFormat="false" ht="15" hidden="false" customHeight="false" outlineLevel="0" collapsed="false">
      <c r="F181" s="109"/>
      <c r="G181" s="106"/>
    </row>
    <row r="182" customFormat="false" ht="15" hidden="false" customHeight="false" outlineLevel="0" collapsed="false">
      <c r="F182" s="109"/>
      <c r="G182" s="106"/>
    </row>
    <row r="183" customFormat="false" ht="15" hidden="false" customHeight="false" outlineLevel="0" collapsed="false">
      <c r="F183" s="109"/>
      <c r="G183" s="106"/>
    </row>
    <row r="184" customFormat="false" ht="15" hidden="false" customHeight="false" outlineLevel="0" collapsed="false">
      <c r="F184" s="109"/>
      <c r="G184" s="106"/>
    </row>
    <row r="185" customFormat="false" ht="15" hidden="false" customHeight="false" outlineLevel="0" collapsed="false">
      <c r="F185" s="109"/>
      <c r="G185" s="106"/>
    </row>
    <row r="186" customFormat="false" ht="15" hidden="false" customHeight="false" outlineLevel="0" collapsed="false">
      <c r="F186" s="109"/>
      <c r="G186" s="106"/>
    </row>
    <row r="187" customFormat="false" ht="15" hidden="false" customHeight="false" outlineLevel="0" collapsed="false">
      <c r="F187" s="109"/>
      <c r="G187" s="106"/>
    </row>
    <row r="188" customFormat="false" ht="15" hidden="false" customHeight="false" outlineLevel="0" collapsed="false">
      <c r="F188" s="109"/>
      <c r="G188" s="106"/>
    </row>
    <row r="189" customFormat="false" ht="15" hidden="false" customHeight="false" outlineLevel="0" collapsed="false">
      <c r="F189" s="109"/>
      <c r="G189" s="106"/>
    </row>
    <row r="190" customFormat="false" ht="15" hidden="false" customHeight="false" outlineLevel="0" collapsed="false">
      <c r="F190" s="109"/>
      <c r="G190" s="106"/>
    </row>
    <row r="191" customFormat="false" ht="15" hidden="false" customHeight="false" outlineLevel="0" collapsed="false">
      <c r="F191" s="109"/>
      <c r="G191" s="106"/>
    </row>
    <row r="192" customFormat="false" ht="15" hidden="false" customHeight="false" outlineLevel="0" collapsed="false">
      <c r="F192" s="109"/>
      <c r="G192" s="106"/>
    </row>
    <row r="193" customFormat="false" ht="15" hidden="false" customHeight="false" outlineLevel="0" collapsed="false">
      <c r="F193" s="109"/>
      <c r="G193" s="106"/>
    </row>
    <row r="194" customFormat="false" ht="15" hidden="false" customHeight="false" outlineLevel="0" collapsed="false">
      <c r="F194" s="109"/>
      <c r="G194" s="106"/>
    </row>
    <row r="195" customFormat="false" ht="15" hidden="false" customHeight="false" outlineLevel="0" collapsed="false">
      <c r="F195" s="109"/>
      <c r="G195" s="106"/>
    </row>
    <row r="196" customFormat="false" ht="15" hidden="false" customHeight="false" outlineLevel="0" collapsed="false">
      <c r="F196" s="109"/>
      <c r="G196" s="106"/>
    </row>
    <row r="197" customFormat="false" ht="15" hidden="false" customHeight="false" outlineLevel="0" collapsed="false">
      <c r="F197" s="109"/>
      <c r="G197" s="106"/>
    </row>
    <row r="198" customFormat="false" ht="15" hidden="false" customHeight="false" outlineLevel="0" collapsed="false">
      <c r="F198" s="109"/>
      <c r="G198" s="106"/>
    </row>
    <row r="199" customFormat="false" ht="15" hidden="false" customHeight="false" outlineLevel="0" collapsed="false">
      <c r="F199" s="109"/>
      <c r="G199" s="106"/>
    </row>
    <row r="200" customFormat="false" ht="15" hidden="false" customHeight="false" outlineLevel="0" collapsed="false">
      <c r="F200" s="109"/>
      <c r="G200" s="106"/>
    </row>
    <row r="201" customFormat="false" ht="15" hidden="false" customHeight="false" outlineLevel="0" collapsed="false">
      <c r="F201" s="109"/>
      <c r="G201" s="10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110" width="16.57"/>
  </cols>
  <sheetData>
    <row r="1" customFormat="false" ht="15" hidden="false" customHeight="false" outlineLevel="0" collapsed="false">
      <c r="A1" s="44" t="s">
        <v>74</v>
      </c>
      <c r="B1" s="110" t="s">
        <v>75</v>
      </c>
    </row>
    <row r="2" customFormat="false" ht="15" hidden="false" customHeight="false" outlineLevel="0" collapsed="false">
      <c r="A2" s="111" t="s">
        <v>76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3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49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91" t="str">
        <f aca="false">(GERAL!D3)</f>
        <v>MXRF11</v>
      </c>
      <c r="E3" s="11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91" t="str">
        <f aca="false">GERAL!D4</f>
        <v>XPLG11</v>
      </c>
      <c r="E4" s="11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1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10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1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1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1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10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14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10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1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11" t="n">
        <f aca="false">COTAÇÃO!B2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11" t="n">
        <f aca="false">COTAÇÃO!B3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11" t="n">
        <f aca="false">COTAÇÃO!B4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11" t="n">
        <f aca="false">COTAÇÃO!B5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11" t="n">
        <f aca="false">COTAÇÃO!B6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11" t="n">
        <f aca="false">COTAÇÃO!B7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11" t="n">
        <f aca="false">COTAÇÃO!B8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11" t="n">
        <f aca="false">COTAÇÃO!B9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11" t="n">
        <f aca="false">COTAÇÃO!B10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11" t="n">
        <f aca="false">COTAÇÃO!B11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11" t="n">
        <f aca="false">COTAÇÃO!B12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11" t="n">
        <f aca="false">COTAÇÃO!B13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11" t="n">
        <f aca="false">COTAÇÃO!B14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11" t="n">
        <f aca="false">COTAÇÃO!B15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11" t="n">
        <f aca="false">COTAÇÃO!B16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11" t="n">
        <f aca="false">COTAÇÃO!B17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10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10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10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10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10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10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10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10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62" t="n">
        <f aca="false">COTAÇÃO!E2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62" t="n">
        <f aca="false">COTAÇÃO!E3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62" t="n">
        <f aca="false">COTAÇÃO!E4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62" t="n">
        <f aca="false">COTAÇÃO!E5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62" t="n">
        <f aca="false">COTAÇÃO!E6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62" t="n">
        <f aca="false">COTAÇÃO!E7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62" t="n">
        <f aca="false">COTAÇÃO!E8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62" t="n">
        <f aca="false">COTAÇÃO!E9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62" t="n">
        <f aca="false">COTAÇÃO!E10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62" t="n">
        <f aca="false">COTAÇÃO!E11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108">
      <formula>0</formula>
    </cfRule>
    <cfRule type="cellIs" priority="3" operator="greaterThan" aboveAverage="0" equalAverage="0" bottom="0" percent="0" rank="0" text="" dxfId="109">
      <formula>0</formula>
    </cfRule>
  </conditionalFormatting>
  <conditionalFormatting sqref="M19">
    <cfRule type="expression" priority="4" aboveAverage="0" equalAverage="0" bottom="0" percent="0" rank="0" text="" dxfId="110">
      <formula>$M$19&lt;$M$18</formula>
    </cfRule>
    <cfRule type="expression" priority="5" aboveAverage="0" equalAverage="0" bottom="0" percent="0" rank="0" text="" dxfId="111">
      <formula>$M$19&gt;$M$18</formula>
    </cfRule>
  </conditionalFormatting>
  <conditionalFormatting sqref="J53:K53">
    <cfRule type="expression" priority="6" aboveAverage="0" equalAverage="0" bottom="0" percent="0" rank="0" text="" dxfId="112">
      <formula>$J$53&lt;$J$52</formula>
    </cfRule>
    <cfRule type="expression" priority="7" aboveAverage="0" equalAverage="0" bottom="0" percent="0" rank="0" text="" dxfId="113">
      <formula>$J$53&gt;$J$52</formula>
    </cfRule>
  </conditionalFormatting>
  <conditionalFormatting sqref="D2">
    <cfRule type="expression" priority="8" aboveAverage="0" equalAverage="0" bottom="0" percent="0" rank="0" text="" dxfId="114">
      <formula>$D$22&lt;0</formula>
    </cfRule>
    <cfRule type="expression" priority="9" aboveAverage="0" equalAverage="0" bottom="0" percent="0" rank="0" text="" dxfId="115">
      <formula>$D$22&gt;0</formula>
    </cfRule>
  </conditionalFormatting>
  <conditionalFormatting sqref="D3">
    <cfRule type="expression" priority="10" aboveAverage="0" equalAverage="0" bottom="0" percent="0" rank="0" text="" dxfId="116">
      <formula>$D$23&lt;0</formula>
    </cfRule>
    <cfRule type="expression" priority="11" aboveAverage="0" equalAverage="0" bottom="0" percent="0" rank="0" text="" dxfId="117">
      <formula>$D$23&gt;0</formula>
    </cfRule>
  </conditionalFormatting>
  <conditionalFormatting sqref="D4">
    <cfRule type="expression" priority="12" aboveAverage="0" equalAverage="0" bottom="0" percent="0" rank="0" text="" dxfId="118">
      <formula>$D$24&lt;0</formula>
    </cfRule>
    <cfRule type="expression" priority="13" aboveAverage="0" equalAverage="0" bottom="0" percent="0" rank="0" text="" dxfId="119">
      <formula>$D$24&gt;0</formula>
    </cfRule>
  </conditionalFormatting>
  <conditionalFormatting sqref="D5">
    <cfRule type="expression" priority="14" aboveAverage="0" equalAverage="0" bottom="0" percent="0" rank="0" text="" dxfId="120">
      <formula>$D$25&lt;0</formula>
    </cfRule>
    <cfRule type="expression" priority="15" aboveAverage="0" equalAverage="0" bottom="0" percent="0" rank="0" text="" dxfId="121">
      <formula>$D$25&gt;0</formula>
    </cfRule>
  </conditionalFormatting>
  <conditionalFormatting sqref="D6">
    <cfRule type="expression" priority="16" aboveAverage="0" equalAverage="0" bottom="0" percent="0" rank="0" text="" dxfId="122">
      <formula>$D$26&lt;0</formula>
    </cfRule>
    <cfRule type="expression" priority="17" aboveAverage="0" equalAverage="0" bottom="0" percent="0" rank="0" text="" dxfId="123">
      <formula>$D$26&gt;0</formula>
    </cfRule>
  </conditionalFormatting>
  <conditionalFormatting sqref="D8">
    <cfRule type="expression" priority="18" aboveAverage="0" equalAverage="0" bottom="0" percent="0" rank="0" text="" dxfId="124">
      <formula>$D$28&lt;0</formula>
    </cfRule>
    <cfRule type="expression" priority="19" aboveAverage="0" equalAverage="0" bottom="0" percent="0" rank="0" text="" dxfId="125">
      <formula>$D$28&gt;0</formula>
    </cfRule>
  </conditionalFormatting>
  <conditionalFormatting sqref="D9">
    <cfRule type="expression" priority="20" aboveAverage="0" equalAverage="0" bottom="0" percent="0" rank="0" text="" dxfId="126">
      <formula>$D$29&lt;0</formula>
    </cfRule>
    <cfRule type="expression" priority="21" aboveAverage="0" equalAverage="0" bottom="0" percent="0" rank="0" text="" dxfId="127">
      <formula>$D$29&gt;0</formula>
    </cfRule>
  </conditionalFormatting>
  <conditionalFormatting sqref="D10">
    <cfRule type="expression" priority="22" aboveAverage="0" equalAverage="0" bottom="0" percent="0" rank="0" text="" dxfId="128">
      <formula>$D$30&gt;0</formula>
    </cfRule>
    <cfRule type="expression" priority="23" aboveAverage="0" equalAverage="0" bottom="0" percent="0" rank="0" text="" dxfId="129">
      <formula>$D$30&lt;0</formula>
    </cfRule>
  </conditionalFormatting>
  <conditionalFormatting sqref="D11">
    <cfRule type="expression" priority="24" aboveAverage="0" equalAverage="0" bottom="0" percent="0" rank="0" text="" dxfId="130">
      <formula>$D$31&lt;0</formula>
    </cfRule>
    <cfRule type="expression" priority="25" aboveAverage="0" equalAverage="0" bottom="0" percent="0" rank="0" text="" dxfId="131">
      <formula>$D$31&gt;0</formula>
    </cfRule>
  </conditionalFormatting>
  <conditionalFormatting sqref="D12">
    <cfRule type="expression" priority="26" aboveAverage="0" equalAverage="0" bottom="0" percent="0" rank="0" text="" dxfId="132">
      <formula>$D$32&lt;0</formula>
    </cfRule>
    <cfRule type="expression" priority="27" aboveAverage="0" equalAverage="0" bottom="0" percent="0" rank="0" text="" dxfId="133">
      <formula>$D$32&gt;0</formula>
    </cfRule>
  </conditionalFormatting>
  <conditionalFormatting sqref="D13">
    <cfRule type="expression" priority="28" aboveAverage="0" equalAverage="0" bottom="0" percent="0" rank="0" text="" dxfId="134">
      <formula>$D$33&lt;0</formula>
    </cfRule>
    <cfRule type="expression" priority="29" aboveAverage="0" equalAverage="0" bottom="0" percent="0" rank="0" text="" dxfId="135">
      <formula>$D$33&gt;0</formula>
    </cfRule>
  </conditionalFormatting>
  <conditionalFormatting sqref="D15">
    <cfRule type="expression" priority="30" aboveAverage="0" equalAverage="0" bottom="0" percent="0" rank="0" text="" dxfId="136">
      <formula>$D$35&lt;0</formula>
    </cfRule>
    <cfRule type="expression" priority="31" aboveAverage="0" equalAverage="0" bottom="0" percent="0" rank="0" text="" dxfId="137">
      <formula>$D$35&gt;0</formula>
    </cfRule>
  </conditionalFormatting>
  <conditionalFormatting sqref="D16">
    <cfRule type="expression" priority="32" aboveAverage="0" equalAverage="0" bottom="0" percent="0" rank="0" text="" dxfId="138">
      <formula>$D$36&lt;0</formula>
    </cfRule>
    <cfRule type="expression" priority="33" aboveAverage="0" equalAverage="0" bottom="0" percent="0" rank="0" text="" dxfId="139">
      <formula>$D$36&gt;0</formula>
    </cfRule>
  </conditionalFormatting>
  <conditionalFormatting sqref="D17">
    <cfRule type="expression" priority="34" aboveAverage="0" equalAverage="0" bottom="0" percent="0" rank="0" text="" dxfId="140">
      <formula>$D$37&gt;0</formula>
    </cfRule>
    <cfRule type="expression" priority="35" aboveAverage="0" equalAverage="0" bottom="0" percent="0" rank="0" text="" dxfId="141">
      <formula>$D$37&lt;0</formula>
    </cfRule>
  </conditionalFormatting>
  <conditionalFormatting sqref="D14">
    <cfRule type="expression" priority="36" aboveAverage="0" equalAverage="0" bottom="0" percent="0" rank="0" text="" dxfId="142">
      <formula>$D$34&lt;0</formula>
    </cfRule>
    <cfRule type="expression" priority="37" aboveAverage="0" equalAverage="0" bottom="0" percent="0" rank="0" text="" dxfId="143">
      <formula>$D$34&gt;0</formula>
    </cfRule>
  </conditionalFormatting>
  <conditionalFormatting sqref="D7">
    <cfRule type="expression" priority="38" aboveAverage="0" equalAverage="0" bottom="0" percent="0" rank="0" text="" dxfId="144">
      <formula>$D$27&lt;0</formula>
    </cfRule>
    <cfRule type="expression" priority="39" aboveAverage="0" equalAverage="0" bottom="0" percent="0" rank="0" text="" dxfId="145">
      <formula>$D$27&gt;0</formula>
    </cfRule>
  </conditionalFormatting>
  <conditionalFormatting sqref="D42">
    <cfRule type="expression" priority="40" aboveAverage="0" equalAverage="0" bottom="0" percent="0" rank="0" text="" dxfId="146">
      <formula>$D$56&lt;0</formula>
    </cfRule>
    <cfRule type="expression" priority="41" aboveAverage="0" equalAverage="0" bottom="0" percent="0" rank="0" text="" dxfId="147">
      <formula>$D$56&gt;0</formula>
    </cfRule>
  </conditionalFormatting>
  <conditionalFormatting sqref="D43">
    <cfRule type="expression" priority="42" aboveAverage="0" equalAverage="0" bottom="0" percent="0" rank="0" text="" dxfId="148">
      <formula>$D$57&lt;0</formula>
    </cfRule>
    <cfRule type="expression" priority="43" aboveAverage="0" equalAverage="0" bottom="0" percent="0" rank="0" text="" dxfId="149">
      <formula>$D$57&gt;0</formula>
    </cfRule>
  </conditionalFormatting>
  <conditionalFormatting sqref="D49">
    <cfRule type="expression" priority="44" aboveAverage="0" equalAverage="0" bottom="0" percent="0" rank="0" text="" dxfId="150">
      <formula>$D$63&lt;0</formula>
    </cfRule>
    <cfRule type="expression" priority="45" aboveAverage="0" equalAverage="0" bottom="0" percent="0" rank="0" text="" dxfId="151">
      <formula>$D$63&gt;0</formula>
    </cfRule>
  </conditionalFormatting>
  <conditionalFormatting sqref="D44">
    <cfRule type="expression" priority="46" aboveAverage="0" equalAverage="0" bottom="0" percent="0" rank="0" text="" dxfId="152">
      <formula>$D$58&lt;0</formula>
    </cfRule>
    <cfRule type="expression" priority="47" aboveAverage="0" equalAverage="0" bottom="0" percent="0" rank="0" text="" dxfId="153">
      <formula>$D$58&gt;0</formula>
    </cfRule>
  </conditionalFormatting>
  <conditionalFormatting sqref="D45">
    <cfRule type="expression" priority="48" aboveAverage="0" equalAverage="0" bottom="0" percent="0" rank="0" text="" dxfId="154">
      <formula>$D$59&lt;0</formula>
    </cfRule>
    <cfRule type="expression" priority="49" aboveAverage="0" equalAverage="0" bottom="0" percent="0" rank="0" text="" dxfId="155">
      <formula>$D$59&gt;0</formula>
    </cfRule>
  </conditionalFormatting>
  <conditionalFormatting sqref="D47">
    <cfRule type="expression" priority="50" aboveAverage="0" equalAverage="0" bottom="0" percent="0" rank="0" text="" dxfId="156">
      <formula>$D$61&lt;0</formula>
    </cfRule>
    <cfRule type="expression" priority="51" aboveAverage="0" equalAverage="0" bottom="0" percent="0" rank="0" text="" dxfId="157">
      <formula>$D$61&gt;0</formula>
    </cfRule>
  </conditionalFormatting>
  <conditionalFormatting sqref="D48">
    <cfRule type="expression" priority="52" aboveAverage="0" equalAverage="0" bottom="0" percent="0" rank="0" text="" dxfId="158">
      <formula>$D$62&lt;0</formula>
    </cfRule>
    <cfRule type="expression" priority="53" aboveAverage="0" equalAverage="0" bottom="0" percent="0" rank="0" text="" dxfId="159">
      <formula>$D$62&gt;0</formula>
    </cfRule>
  </conditionalFormatting>
  <conditionalFormatting sqref="D50">
    <cfRule type="expression" priority="54" aboveAverage="0" equalAverage="0" bottom="0" percent="0" rank="0" text="" dxfId="160">
      <formula>$D$64&lt;0</formula>
    </cfRule>
    <cfRule type="expression" priority="55" aboveAverage="0" equalAverage="0" bottom="0" percent="0" rank="0" text="" dxfId="161">
      <formula>$D$64&gt;0</formula>
    </cfRule>
  </conditionalFormatting>
  <conditionalFormatting sqref="D51">
    <cfRule type="expression" priority="56" aboveAverage="0" equalAverage="0" bottom="0" percent="0" rank="0" text="" dxfId="162">
      <formula>$D$65&lt;0</formula>
    </cfRule>
    <cfRule type="expression" priority="57" aboveAverage="0" equalAverage="0" bottom="0" percent="0" rank="0" text="" dxfId="163">
      <formula>$D$65&gt;0</formula>
    </cfRule>
  </conditionalFormatting>
  <conditionalFormatting sqref="D46">
    <cfRule type="expression" priority="58" aboveAverage="0" equalAverage="0" bottom="0" percent="0" rank="0" text="" dxfId="164">
      <formula>$D$60&lt;0</formula>
    </cfRule>
    <cfRule type="expression" priority="59" aboveAverage="0" equalAverage="0" bottom="0" percent="0" rank="0" text="" dxfId="165">
      <formula>$D$60&gt;0</formula>
    </cfRule>
  </conditionalFormatting>
  <conditionalFormatting sqref="A18">
    <cfRule type="expression" priority="61" aboveAverage="0" equalAverage="0" bottom="0" percent="0" rank="0" text="" dxfId="166">
      <formula>$A$18&lt;0</formula>
    </cfRule>
    <cfRule type="expression" priority="62" aboveAverage="0" equalAverage="0" bottom="0" percent="0" rank="0" text="" dxfId="167">
      <formula>$A$18&gt;0</formula>
    </cfRule>
  </conditionalFormatting>
  <conditionalFormatting sqref="O2">
    <cfRule type="expression" priority="63" aboveAverage="0" equalAverage="0" bottom="0" percent="0" rank="0" text="" dxfId="168">
      <formula>$O$2&lt;$N$2</formula>
    </cfRule>
    <cfRule type="expression" priority="64" aboveAverage="0" equalAverage="0" bottom="0" percent="0" rank="0" text="" dxfId="169">
      <formula>$O$2&gt;$N$2</formula>
    </cfRule>
  </conditionalFormatting>
  <conditionalFormatting sqref="O3">
    <cfRule type="expression" priority="65" aboveAverage="0" equalAverage="0" bottom="0" percent="0" rank="0" text="" dxfId="170">
      <formula>$O$3&lt;$N$3</formula>
    </cfRule>
    <cfRule type="expression" priority="66" aboveAverage="0" equalAverage="0" bottom="0" percent="0" rank="0" text="" dxfId="171">
      <formula>$O$3&gt;$N$3</formula>
    </cfRule>
  </conditionalFormatting>
  <conditionalFormatting sqref="O13">
    <cfRule type="expression" priority="67" aboveAverage="0" equalAverage="0" bottom="0" percent="0" rank="0" text="" dxfId="172">
      <formula>$O$13&lt;$N$13</formula>
    </cfRule>
    <cfRule type="expression" priority="68" aboveAverage="0" equalAverage="0" bottom="0" percent="0" rank="0" text="" dxfId="173">
      <formula>$O$13&gt;$N$13</formula>
    </cfRule>
  </conditionalFormatting>
  <conditionalFormatting sqref="O4">
    <cfRule type="expression" priority="69" aboveAverage="0" equalAverage="0" bottom="0" percent="0" rank="0" text="" dxfId="174">
      <formula>$O$4&lt;$N$4</formula>
    </cfRule>
    <cfRule type="expression" priority="70" aboveAverage="0" equalAverage="0" bottom="0" percent="0" rank="0" text="" dxfId="175">
      <formula>$O$4&gt;$N$4</formula>
    </cfRule>
  </conditionalFormatting>
  <conditionalFormatting sqref="O5">
    <cfRule type="expression" priority="71" aboveAverage="0" equalAverage="0" bottom="0" percent="0" rank="0" text="" dxfId="176">
      <formula>$O$5&lt;$N$5</formula>
    </cfRule>
    <cfRule type="expression" priority="72" aboveAverage="0" equalAverage="0" bottom="0" percent="0" rank="0" text="" dxfId="177">
      <formula>$O$5&gt;$N$5</formula>
    </cfRule>
  </conditionalFormatting>
  <conditionalFormatting sqref="O6">
    <cfRule type="expression" priority="73" aboveAverage="0" equalAverage="0" bottom="0" percent="0" rank="0" text="" dxfId="178">
      <formula>$O$6&lt;$N$6</formula>
    </cfRule>
    <cfRule type="expression" priority="74" aboveAverage="0" equalAverage="0" bottom="0" percent="0" rank="0" text="" dxfId="179">
      <formula>$O$6&gt;$N$6</formula>
    </cfRule>
  </conditionalFormatting>
  <conditionalFormatting sqref="O7">
    <cfRule type="expression" priority="75" aboveAverage="0" equalAverage="0" bottom="0" percent="0" rank="0" text="" dxfId="180">
      <formula>$O$7&lt;$N$7</formula>
    </cfRule>
    <cfRule type="expression" priority="76" aboveAverage="0" equalAverage="0" bottom="0" percent="0" rank="0" text="" dxfId="181">
      <formula>$O$7&gt;$N$7</formula>
    </cfRule>
  </conditionalFormatting>
  <conditionalFormatting sqref="O8">
    <cfRule type="expression" priority="77" aboveAverage="0" equalAverage="0" bottom="0" percent="0" rank="0" text="" dxfId="182">
      <formula>$O$8&lt;$N$8</formula>
    </cfRule>
    <cfRule type="expression" priority="78" aboveAverage="0" equalAverage="0" bottom="0" percent="0" rank="0" text="" dxfId="183">
      <formula>$O$8&gt;$N$8</formula>
    </cfRule>
  </conditionalFormatting>
  <conditionalFormatting sqref="O9">
    <cfRule type="expression" priority="79" aboveAverage="0" equalAverage="0" bottom="0" percent="0" rank="0" text="" dxfId="184">
      <formula>$O$9&lt;$N$9</formula>
    </cfRule>
    <cfRule type="expression" priority="80" aboveAverage="0" equalAverage="0" bottom="0" percent="0" rank="0" text="" dxfId="185">
      <formula>$O$9&gt;$N$9</formula>
    </cfRule>
  </conditionalFormatting>
  <conditionalFormatting sqref="O10">
    <cfRule type="expression" priority="81" aboveAverage="0" equalAverage="0" bottom="0" percent="0" rank="0" text="" dxfId="186">
      <formula>$O$10&lt;$N$10</formula>
    </cfRule>
    <cfRule type="expression" priority="82" aboveAverage="0" equalAverage="0" bottom="0" percent="0" rank="0" text="" dxfId="187">
      <formula>$O$10&gt;$N$10</formula>
    </cfRule>
  </conditionalFormatting>
  <conditionalFormatting sqref="O11">
    <cfRule type="expression" priority="83" aboveAverage="0" equalAverage="0" bottom="0" percent="0" rank="0" text="" dxfId="188">
      <formula>$O$11&lt;$N$11</formula>
    </cfRule>
    <cfRule type="expression" priority="84" aboveAverage="0" equalAverage="0" bottom="0" percent="0" rank="0" text="" dxfId="189">
      <formula>$O$11&gt;$N$11</formula>
    </cfRule>
  </conditionalFormatting>
  <conditionalFormatting sqref="O12">
    <cfRule type="expression" priority="85" aboveAverage="0" equalAverage="0" bottom="0" percent="0" rank="0" text="" dxfId="190">
      <formula>$O$12&lt;$N$12</formula>
    </cfRule>
    <cfRule type="expression" priority="86" aboveAverage="0" equalAverage="0" bottom="0" percent="0" rank="0" text="" dxfId="191">
      <formula>$O$12&gt;$N$12</formula>
    </cfRule>
  </conditionalFormatting>
  <conditionalFormatting sqref="O14">
    <cfRule type="expression" priority="87" aboveAverage="0" equalAverage="0" bottom="0" percent="0" rank="0" text="" dxfId="192">
      <formula>$O$14&lt;$N$14</formula>
    </cfRule>
    <cfRule type="expression" priority="88" aboveAverage="0" equalAverage="0" bottom="0" percent="0" rank="0" text="" dxfId="193">
      <formula>$O$14&gt;$N$14</formula>
    </cfRule>
  </conditionalFormatting>
  <conditionalFormatting sqref="O15">
    <cfRule type="expression" priority="89" aboveAverage="0" equalAverage="0" bottom="0" percent="0" rank="0" text="" dxfId="194">
      <formula>$O$15&lt;$N$15</formula>
    </cfRule>
    <cfRule type="expression" priority="90" aboveAverage="0" equalAverage="0" bottom="0" percent="0" rank="0" text="" dxfId="195">
      <formula>$O$15&gt;$N$15</formula>
    </cfRule>
  </conditionalFormatting>
  <conditionalFormatting sqref="O16">
    <cfRule type="expression" priority="91" aboveAverage="0" equalAverage="0" bottom="0" percent="0" rank="0" text="" dxfId="196">
      <formula>$O$16&lt;$N$16</formula>
    </cfRule>
    <cfRule type="expression" priority="92" aboveAverage="0" equalAverage="0" bottom="0" percent="0" rank="0" text="" dxfId="197">
      <formula>$O$16&gt;$N$16</formula>
    </cfRule>
  </conditionalFormatting>
  <conditionalFormatting sqref="O17">
    <cfRule type="expression" priority="93" aboveAverage="0" equalAverage="0" bottom="0" percent="0" rank="0" text="" dxfId="198">
      <formula>$O$17&lt;$N$17</formula>
    </cfRule>
    <cfRule type="expression" priority="94" aboveAverage="0" equalAverage="0" bottom="0" percent="0" rank="0" text="" dxfId="199">
      <formula>$O$17&gt;$N$17</formula>
    </cfRule>
  </conditionalFormatting>
  <conditionalFormatting sqref="O18">
    <cfRule type="expression" priority="96" aboveAverage="0" equalAverage="0" bottom="0" percent="0" rank="0" text="" dxfId="200">
      <formula>$O$18&lt;$N$18</formula>
    </cfRule>
    <cfRule type="expression" priority="97" aboveAverage="0" equalAverage="0" bottom="0" percent="0" rank="0" text="" dxfId="201">
      <formula>$O$18&gt;$N$18</formula>
    </cfRule>
  </conditionalFormatting>
  <conditionalFormatting sqref="B22:B37">
    <cfRule type="expression" priority="98" aboveAverage="0" equalAverage="0" bottom="0" percent="0" rank="0" text="" dxfId="202">
      <formula>D22&gt;0</formula>
    </cfRule>
    <cfRule type="expression" priority="99" aboveAverage="0" equalAverage="0" bottom="0" percent="0" rank="0" text="" dxfId="203">
      <formula>D22&lt;0</formula>
    </cfRule>
  </conditionalFormatting>
  <conditionalFormatting sqref="B57:B65">
    <cfRule type="expression" priority="100" aboveAverage="0" equalAverage="0" bottom="0" percent="0" rank="0" text="" dxfId="204">
      <formula>D57&gt;0</formula>
    </cfRule>
    <cfRule type="expression" priority="101" aboveAverage="0" equalAverage="0" bottom="0" percent="0" rank="0" text="" dxfId="205">
      <formula>D57&lt;0</formula>
    </cfRule>
  </conditionalFormatting>
  <conditionalFormatting sqref="B56">
    <cfRule type="expression" priority="102" aboveAverage="0" equalAverage="0" bottom="0" percent="0" rank="0" text="" dxfId="206">
      <formula>D56&gt;0</formula>
    </cfRule>
    <cfRule type="expression" priority="103" aboveAverage="0" equalAverage="0" bottom="0" percent="0" rank="0" text="" dxfId="207">
      <formula>D56&lt;0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0" id="{D2D04C61-517D-40AE-8233-112DE4D7A32E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95" id="{C96C4E8A-BB3F-46CE-856D-35CB9F36C39A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55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14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208">
      <formula>0</formula>
    </cfRule>
    <cfRule type="cellIs" priority="3" operator="greaterThan" aboveAverage="0" equalAverage="0" bottom="0" percent="0" rank="0" text="" dxfId="209">
      <formula>0</formula>
    </cfRule>
  </conditionalFormatting>
  <conditionalFormatting sqref="M19">
    <cfRule type="expression" priority="4" aboveAverage="0" equalAverage="0" bottom="0" percent="0" rank="0" text="" dxfId="210">
      <formula>$M$19&lt;$M$18</formula>
    </cfRule>
    <cfRule type="expression" priority="5" aboveAverage="0" equalAverage="0" bottom="0" percent="0" rank="0" text="" dxfId="211">
      <formula>$M$19&gt;$M$18</formula>
    </cfRule>
  </conditionalFormatting>
  <conditionalFormatting sqref="J53:K53">
    <cfRule type="expression" priority="6" aboveAverage="0" equalAverage="0" bottom="0" percent="0" rank="0" text="" dxfId="212">
      <formula>$J$53&lt;$J$52</formula>
    </cfRule>
    <cfRule type="expression" priority="7" aboveAverage="0" equalAverage="0" bottom="0" percent="0" rank="0" text="" dxfId="213">
      <formula>$J$53&gt;$J$52</formula>
    </cfRule>
  </conditionalFormatting>
  <conditionalFormatting sqref="A18">
    <cfRule type="expression" priority="9" aboveAverage="0" equalAverage="0" bottom="0" percent="0" rank="0" text="" dxfId="214">
      <formula>$A$18&lt;0</formula>
    </cfRule>
    <cfRule type="expression" priority="10" aboveAverage="0" equalAverage="0" bottom="0" percent="0" rank="0" text="" dxfId="215">
      <formula>$A$18&gt;0</formula>
    </cfRule>
  </conditionalFormatting>
  <conditionalFormatting sqref="O2">
    <cfRule type="expression" priority="11" aboveAverage="0" equalAverage="0" bottom="0" percent="0" rank="0" text="" dxfId="216">
      <formula>$O$2&lt;$N$2</formula>
    </cfRule>
    <cfRule type="expression" priority="12" aboveAverage="0" equalAverage="0" bottom="0" percent="0" rank="0" text="" dxfId="217">
      <formula>$O$2&gt;$N$2</formula>
    </cfRule>
  </conditionalFormatting>
  <conditionalFormatting sqref="O3">
    <cfRule type="expression" priority="13" aboveAverage="0" equalAverage="0" bottom="0" percent="0" rank="0" text="" dxfId="218">
      <formula>$O$3&lt;$N$3</formula>
    </cfRule>
    <cfRule type="expression" priority="14" aboveAverage="0" equalAverage="0" bottom="0" percent="0" rank="0" text="" dxfId="219">
      <formula>$O$3&gt;$N$3</formula>
    </cfRule>
  </conditionalFormatting>
  <conditionalFormatting sqref="O13">
    <cfRule type="expression" priority="15" aboveAverage="0" equalAverage="0" bottom="0" percent="0" rank="0" text="" dxfId="220">
      <formula>$O$13&lt;$N$13</formula>
    </cfRule>
    <cfRule type="expression" priority="16" aboveAverage="0" equalAverage="0" bottom="0" percent="0" rank="0" text="" dxfId="221">
      <formula>$O$13&gt;$N$13</formula>
    </cfRule>
  </conditionalFormatting>
  <conditionalFormatting sqref="O4">
    <cfRule type="expression" priority="17" aboveAverage="0" equalAverage="0" bottom="0" percent="0" rank="0" text="" dxfId="222">
      <formula>$O$4&lt;$N$4</formula>
    </cfRule>
    <cfRule type="expression" priority="18" aboveAverage="0" equalAverage="0" bottom="0" percent="0" rank="0" text="" dxfId="223">
      <formula>$O$4&gt;$N$4</formula>
    </cfRule>
  </conditionalFormatting>
  <conditionalFormatting sqref="O5">
    <cfRule type="expression" priority="19" aboveAverage="0" equalAverage="0" bottom="0" percent="0" rank="0" text="" dxfId="224">
      <formula>$O$5&lt;$N$5</formula>
    </cfRule>
    <cfRule type="expression" priority="20" aboveAverage="0" equalAverage="0" bottom="0" percent="0" rank="0" text="" dxfId="225">
      <formula>$O$5&gt;$N$5</formula>
    </cfRule>
  </conditionalFormatting>
  <conditionalFormatting sqref="O6">
    <cfRule type="expression" priority="21" aboveAverage="0" equalAverage="0" bottom="0" percent="0" rank="0" text="" dxfId="226">
      <formula>$O$6&lt;$N$6</formula>
    </cfRule>
    <cfRule type="expression" priority="22" aboveAverage="0" equalAverage="0" bottom="0" percent="0" rank="0" text="" dxfId="227">
      <formula>$O$6&gt;$N$6</formula>
    </cfRule>
  </conditionalFormatting>
  <conditionalFormatting sqref="O7">
    <cfRule type="expression" priority="23" aboveAverage="0" equalAverage="0" bottom="0" percent="0" rank="0" text="" dxfId="228">
      <formula>$O$7&lt;$N$7</formula>
    </cfRule>
    <cfRule type="expression" priority="24" aboveAverage="0" equalAverage="0" bottom="0" percent="0" rank="0" text="" dxfId="229">
      <formula>$O$7&gt;$N$7</formula>
    </cfRule>
  </conditionalFormatting>
  <conditionalFormatting sqref="O8">
    <cfRule type="expression" priority="25" aboveAverage="0" equalAverage="0" bottom="0" percent="0" rank="0" text="" dxfId="230">
      <formula>$O$8&lt;$N$8</formula>
    </cfRule>
    <cfRule type="expression" priority="26" aboveAverage="0" equalAverage="0" bottom="0" percent="0" rank="0" text="" dxfId="231">
      <formula>$O$8&gt;$N$8</formula>
    </cfRule>
  </conditionalFormatting>
  <conditionalFormatting sqref="O9">
    <cfRule type="expression" priority="27" aboveAverage="0" equalAverage="0" bottom="0" percent="0" rank="0" text="" dxfId="232">
      <formula>$O$9&lt;$N$9</formula>
    </cfRule>
    <cfRule type="expression" priority="28" aboveAverage="0" equalAverage="0" bottom="0" percent="0" rank="0" text="" dxfId="233">
      <formula>$O$9&gt;$N$9</formula>
    </cfRule>
  </conditionalFormatting>
  <conditionalFormatting sqref="O10">
    <cfRule type="expression" priority="29" aboveAverage="0" equalAverage="0" bottom="0" percent="0" rank="0" text="" dxfId="234">
      <formula>$O$10&lt;$N$10</formula>
    </cfRule>
    <cfRule type="expression" priority="30" aboveAverage="0" equalAverage="0" bottom="0" percent="0" rank="0" text="" dxfId="235">
      <formula>$O$10&gt;$N$10</formula>
    </cfRule>
  </conditionalFormatting>
  <conditionalFormatting sqref="O11">
    <cfRule type="expression" priority="31" aboveAverage="0" equalAverage="0" bottom="0" percent="0" rank="0" text="" dxfId="236">
      <formula>$O$11&lt;$N$11</formula>
    </cfRule>
    <cfRule type="expression" priority="32" aboveAverage="0" equalAverage="0" bottom="0" percent="0" rank="0" text="" dxfId="237">
      <formula>$O$11&gt;$N$11</formula>
    </cfRule>
  </conditionalFormatting>
  <conditionalFormatting sqref="O12">
    <cfRule type="expression" priority="33" aboveAverage="0" equalAverage="0" bottom="0" percent="0" rank="0" text="" dxfId="238">
      <formula>$O$12&lt;$N$12</formula>
    </cfRule>
    <cfRule type="expression" priority="34" aboveAverage="0" equalAverage="0" bottom="0" percent="0" rank="0" text="" dxfId="239">
      <formula>$O$12&gt;$N$12</formula>
    </cfRule>
  </conditionalFormatting>
  <conditionalFormatting sqref="O14">
    <cfRule type="expression" priority="35" aboveAverage="0" equalAverage="0" bottom="0" percent="0" rank="0" text="" dxfId="240">
      <formula>$O$14&lt;$N$14</formula>
    </cfRule>
    <cfRule type="expression" priority="36" aboveAverage="0" equalAverage="0" bottom="0" percent="0" rank="0" text="" dxfId="241">
      <formula>$O$14&gt;$N$14</formula>
    </cfRule>
  </conditionalFormatting>
  <conditionalFormatting sqref="O15">
    <cfRule type="expression" priority="37" aboveAverage="0" equalAverage="0" bottom="0" percent="0" rank="0" text="" dxfId="242">
      <formula>$O$15&lt;$N$15</formula>
    </cfRule>
    <cfRule type="expression" priority="38" aboveAverage="0" equalAverage="0" bottom="0" percent="0" rank="0" text="" dxfId="243">
      <formula>$O$15&gt;$N$15</formula>
    </cfRule>
  </conditionalFormatting>
  <conditionalFormatting sqref="O16">
    <cfRule type="expression" priority="39" aboveAverage="0" equalAverage="0" bottom="0" percent="0" rank="0" text="" dxfId="244">
      <formula>$O$16&lt;$N$16</formula>
    </cfRule>
    <cfRule type="expression" priority="40" aboveAverage="0" equalAverage="0" bottom="0" percent="0" rank="0" text="" dxfId="245">
      <formula>$O$16&gt;$N$16</formula>
    </cfRule>
  </conditionalFormatting>
  <conditionalFormatting sqref="O17">
    <cfRule type="expression" priority="41" aboveAverage="0" equalAverage="0" bottom="0" percent="0" rank="0" text="" dxfId="246">
      <formula>$O$17&lt;$N$17</formula>
    </cfRule>
    <cfRule type="expression" priority="42" aboveAverage="0" equalAverage="0" bottom="0" percent="0" rank="0" text="" dxfId="247">
      <formula>$O$17&gt;$N$17</formula>
    </cfRule>
  </conditionalFormatting>
  <conditionalFormatting sqref="O18">
    <cfRule type="expression" priority="44" aboveAverage="0" equalAverage="0" bottom="0" percent="0" rank="0" text="" dxfId="248">
      <formula>$O$18&lt;$N$18</formula>
    </cfRule>
    <cfRule type="expression" priority="45" aboveAverage="0" equalAverage="0" bottom="0" percent="0" rank="0" text="" dxfId="249">
      <formula>$O$18&gt;$N$18</formula>
    </cfRule>
  </conditionalFormatting>
  <conditionalFormatting sqref="D2">
    <cfRule type="expression" priority="46" aboveAverage="0" equalAverage="0" bottom="0" percent="0" rank="0" text="" dxfId="250">
      <formula>$D$22&lt;0</formula>
    </cfRule>
    <cfRule type="expression" priority="47" aboveAverage="0" equalAverage="0" bottom="0" percent="0" rank="0" text="" dxfId="251">
      <formula>$D$22&gt;0</formula>
    </cfRule>
  </conditionalFormatting>
  <conditionalFormatting sqref="D3">
    <cfRule type="expression" priority="48" aboveAverage="0" equalAverage="0" bottom="0" percent="0" rank="0" text="" dxfId="252">
      <formula>$D$23&lt;0</formula>
    </cfRule>
    <cfRule type="expression" priority="49" aboveAverage="0" equalAverage="0" bottom="0" percent="0" rank="0" text="" dxfId="253">
      <formula>$D$23&gt;0</formula>
    </cfRule>
  </conditionalFormatting>
  <conditionalFormatting sqref="D4">
    <cfRule type="expression" priority="50" aboveAverage="0" equalAverage="0" bottom="0" percent="0" rank="0" text="" dxfId="254">
      <formula>$D$24&lt;0</formula>
    </cfRule>
    <cfRule type="expression" priority="51" aboveAverage="0" equalAverage="0" bottom="0" percent="0" rank="0" text="" dxfId="255">
      <formula>$D$24&gt;0</formula>
    </cfRule>
  </conditionalFormatting>
  <conditionalFormatting sqref="D5">
    <cfRule type="expression" priority="52" aboveAverage="0" equalAverage="0" bottom="0" percent="0" rank="0" text="" dxfId="256">
      <formula>$D$25&lt;0</formula>
    </cfRule>
    <cfRule type="expression" priority="53" aboveAverage="0" equalAverage="0" bottom="0" percent="0" rank="0" text="" dxfId="257">
      <formula>$D$25&gt;0</formula>
    </cfRule>
  </conditionalFormatting>
  <conditionalFormatting sqref="D6">
    <cfRule type="expression" priority="54" aboveAverage="0" equalAverage="0" bottom="0" percent="0" rank="0" text="" dxfId="258">
      <formula>$D$26&lt;0</formula>
    </cfRule>
    <cfRule type="expression" priority="55" aboveAverage="0" equalAverage="0" bottom="0" percent="0" rank="0" text="" dxfId="259">
      <formula>$D$26&gt;0</formula>
    </cfRule>
  </conditionalFormatting>
  <conditionalFormatting sqref="D8">
    <cfRule type="expression" priority="56" aboveAverage="0" equalAverage="0" bottom="0" percent="0" rank="0" text="" dxfId="260">
      <formula>$D$28&lt;0</formula>
    </cfRule>
    <cfRule type="expression" priority="57" aboveAverage="0" equalAverage="0" bottom="0" percent="0" rank="0" text="" dxfId="261">
      <formula>$D$28&gt;0</formula>
    </cfRule>
  </conditionalFormatting>
  <conditionalFormatting sqref="D9">
    <cfRule type="expression" priority="58" aboveAverage="0" equalAverage="0" bottom="0" percent="0" rank="0" text="" dxfId="262">
      <formula>$D$29&lt;0</formula>
    </cfRule>
    <cfRule type="expression" priority="59" aboveAverage="0" equalAverage="0" bottom="0" percent="0" rank="0" text="" dxfId="263">
      <formula>$D$29&gt;0</formula>
    </cfRule>
  </conditionalFormatting>
  <conditionalFormatting sqref="D10">
    <cfRule type="expression" priority="60" aboveAverage="0" equalAverage="0" bottom="0" percent="0" rank="0" text="" dxfId="264">
      <formula>$D$30&gt;0</formula>
    </cfRule>
    <cfRule type="expression" priority="61" aboveAverage="0" equalAverage="0" bottom="0" percent="0" rank="0" text="" dxfId="265">
      <formula>$D$30&lt;0</formula>
    </cfRule>
  </conditionalFormatting>
  <conditionalFormatting sqref="D11">
    <cfRule type="expression" priority="62" aboveAverage="0" equalAverage="0" bottom="0" percent="0" rank="0" text="" dxfId="266">
      <formula>$D$31&lt;0</formula>
    </cfRule>
    <cfRule type="expression" priority="63" aboveAverage="0" equalAverage="0" bottom="0" percent="0" rank="0" text="" dxfId="267">
      <formula>$D$31&gt;0</formula>
    </cfRule>
  </conditionalFormatting>
  <conditionalFormatting sqref="D12">
    <cfRule type="expression" priority="64" aboveAverage="0" equalAverage="0" bottom="0" percent="0" rank="0" text="" dxfId="268">
      <formula>$D$32&lt;0</formula>
    </cfRule>
    <cfRule type="expression" priority="65" aboveAverage="0" equalAverage="0" bottom="0" percent="0" rank="0" text="" dxfId="269">
      <formula>$D$32&gt;0</formula>
    </cfRule>
  </conditionalFormatting>
  <conditionalFormatting sqref="D13">
    <cfRule type="expression" priority="66" aboveAverage="0" equalAverage="0" bottom="0" percent="0" rank="0" text="" dxfId="270">
      <formula>$D$33&lt;0</formula>
    </cfRule>
    <cfRule type="expression" priority="67" aboveAverage="0" equalAverage="0" bottom="0" percent="0" rank="0" text="" dxfId="271">
      <formula>$D$33&gt;0</formula>
    </cfRule>
  </conditionalFormatting>
  <conditionalFormatting sqref="D15">
    <cfRule type="expression" priority="68" aboveAverage="0" equalAverage="0" bottom="0" percent="0" rank="0" text="" dxfId="272">
      <formula>$D$35&lt;0</formula>
    </cfRule>
    <cfRule type="expression" priority="69" aboveAverage="0" equalAverage="0" bottom="0" percent="0" rank="0" text="" dxfId="273">
      <formula>$D$35&gt;0</formula>
    </cfRule>
  </conditionalFormatting>
  <conditionalFormatting sqref="D16">
    <cfRule type="expression" priority="70" aboveAverage="0" equalAverage="0" bottom="0" percent="0" rank="0" text="" dxfId="274">
      <formula>$D$36&lt;0</formula>
    </cfRule>
    <cfRule type="expression" priority="71" aboveAverage="0" equalAverage="0" bottom="0" percent="0" rank="0" text="" dxfId="275">
      <formula>$D$36&gt;0</formula>
    </cfRule>
  </conditionalFormatting>
  <conditionalFormatting sqref="D17">
    <cfRule type="expression" priority="72" aboveAverage="0" equalAverage="0" bottom="0" percent="0" rank="0" text="" dxfId="276">
      <formula>$D$37&gt;0</formula>
    </cfRule>
    <cfRule type="expression" priority="73" aboveAverage="0" equalAverage="0" bottom="0" percent="0" rank="0" text="" dxfId="277">
      <formula>$D$37&lt;0</formula>
    </cfRule>
  </conditionalFormatting>
  <conditionalFormatting sqref="D14">
    <cfRule type="expression" priority="74" aboveAverage="0" equalAverage="0" bottom="0" percent="0" rank="0" text="" dxfId="278">
      <formula>$D$34&lt;0</formula>
    </cfRule>
    <cfRule type="expression" priority="75" aboveAverage="0" equalAverage="0" bottom="0" percent="0" rank="0" text="" dxfId="279">
      <formula>$D$34&gt;0</formula>
    </cfRule>
  </conditionalFormatting>
  <conditionalFormatting sqref="D7">
    <cfRule type="expression" priority="76" aboveAverage="0" equalAverage="0" bottom="0" percent="0" rank="0" text="" dxfId="280">
      <formula>$D$27&lt;0</formula>
    </cfRule>
    <cfRule type="expression" priority="77" aboveAverage="0" equalAverage="0" bottom="0" percent="0" rank="0" text="" dxfId="281">
      <formula>$D$27&gt;0</formula>
    </cfRule>
  </conditionalFormatting>
  <conditionalFormatting sqref="B22:B37">
    <cfRule type="expression" priority="78" aboveAverage="0" equalAverage="0" bottom="0" percent="0" rank="0" text="" dxfId="282">
      <formula>D22&gt;0</formula>
    </cfRule>
    <cfRule type="expression" priority="79" aboveAverage="0" equalAverage="0" bottom="0" percent="0" rank="0" text="" dxfId="283">
      <formula>D22&lt;0</formula>
    </cfRule>
  </conditionalFormatting>
  <conditionalFormatting sqref="B57:B65">
    <cfRule type="expression" priority="80" aboveAverage="0" equalAverage="0" bottom="0" percent="0" rank="0" text="" dxfId="284">
      <formula>D57&gt;0</formula>
    </cfRule>
    <cfRule type="expression" priority="81" aboveAverage="0" equalAverage="0" bottom="0" percent="0" rank="0" text="" dxfId="285">
      <formula>D57&lt;0</formula>
    </cfRule>
  </conditionalFormatting>
  <conditionalFormatting sqref="B56">
    <cfRule type="expression" priority="82" aboveAverage="0" equalAverage="0" bottom="0" percent="0" rank="0" text="" dxfId="286">
      <formula>D56&gt;0</formula>
    </cfRule>
    <cfRule type="expression" priority="83" aboveAverage="0" equalAverage="0" bottom="0" percent="0" rank="0" text="" dxfId="287">
      <formula>D56&lt;0</formula>
    </cfRule>
  </conditionalFormatting>
  <conditionalFormatting sqref="D42">
    <cfRule type="expression" priority="84" aboveAverage="0" equalAverage="0" bottom="0" percent="0" rank="0" text="" dxfId="288">
      <formula>$D$56&lt;0</formula>
    </cfRule>
    <cfRule type="expression" priority="85" aboveAverage="0" equalAverage="0" bottom="0" percent="0" rank="0" text="" dxfId="289">
      <formula>$D$56&gt;0</formula>
    </cfRule>
  </conditionalFormatting>
  <conditionalFormatting sqref="D43">
    <cfRule type="expression" priority="86" aboveAverage="0" equalAverage="0" bottom="0" percent="0" rank="0" text="" dxfId="290">
      <formula>$D$57&lt;0</formula>
    </cfRule>
    <cfRule type="expression" priority="87" aboveAverage="0" equalAverage="0" bottom="0" percent="0" rank="0" text="" dxfId="291">
      <formula>$D$57&gt;0</formula>
    </cfRule>
  </conditionalFormatting>
  <conditionalFormatting sqref="D49">
    <cfRule type="expression" priority="88" aboveAverage="0" equalAverage="0" bottom="0" percent="0" rank="0" text="" dxfId="292">
      <formula>$D$63&lt;0</formula>
    </cfRule>
    <cfRule type="expression" priority="89" aboveAverage="0" equalAverage="0" bottom="0" percent="0" rank="0" text="" dxfId="293">
      <formula>$D$63&gt;0</formula>
    </cfRule>
  </conditionalFormatting>
  <conditionalFormatting sqref="D44">
    <cfRule type="expression" priority="90" aboveAverage="0" equalAverage="0" bottom="0" percent="0" rank="0" text="" dxfId="294">
      <formula>$D$58&lt;0</formula>
    </cfRule>
    <cfRule type="expression" priority="91" aboveAverage="0" equalAverage="0" bottom="0" percent="0" rank="0" text="" dxfId="295">
      <formula>$D$58&gt;0</formula>
    </cfRule>
  </conditionalFormatting>
  <conditionalFormatting sqref="D45">
    <cfRule type="expression" priority="92" aboveAverage="0" equalAverage="0" bottom="0" percent="0" rank="0" text="" dxfId="296">
      <formula>$D$59&lt;0</formula>
    </cfRule>
    <cfRule type="expression" priority="93" aboveAverage="0" equalAverage="0" bottom="0" percent="0" rank="0" text="" dxfId="297">
      <formula>$D$59&gt;0</formula>
    </cfRule>
  </conditionalFormatting>
  <conditionalFormatting sqref="D47">
    <cfRule type="expression" priority="94" aboveAverage="0" equalAverage="0" bottom="0" percent="0" rank="0" text="" dxfId="298">
      <formula>$D$61&lt;0</formula>
    </cfRule>
    <cfRule type="expression" priority="95" aboveAverage="0" equalAverage="0" bottom="0" percent="0" rank="0" text="" dxfId="299">
      <formula>$D$61&gt;0</formula>
    </cfRule>
  </conditionalFormatting>
  <conditionalFormatting sqref="D48">
    <cfRule type="expression" priority="96" aboveAverage="0" equalAverage="0" bottom="0" percent="0" rank="0" text="" dxfId="300">
      <formula>$D$62&lt;0</formula>
    </cfRule>
    <cfRule type="expression" priority="97" aboveAverage="0" equalAverage="0" bottom="0" percent="0" rank="0" text="" dxfId="301">
      <formula>$D$62&gt;0</formula>
    </cfRule>
  </conditionalFormatting>
  <conditionalFormatting sqref="D50">
    <cfRule type="expression" priority="98" aboveAverage="0" equalAverage="0" bottom="0" percent="0" rank="0" text="" dxfId="302">
      <formula>$D$64&lt;0</formula>
    </cfRule>
    <cfRule type="expression" priority="99" aboveAverage="0" equalAverage="0" bottom="0" percent="0" rank="0" text="" dxfId="303">
      <formula>$D$64&gt;0</formula>
    </cfRule>
  </conditionalFormatting>
  <conditionalFormatting sqref="D51">
    <cfRule type="expression" priority="100" aboveAverage="0" equalAverage="0" bottom="0" percent="0" rank="0" text="" dxfId="304">
      <formula>$D$65&lt;0</formula>
    </cfRule>
    <cfRule type="expression" priority="101" aboveAverage="0" equalAverage="0" bottom="0" percent="0" rank="0" text="" dxfId="305">
      <formula>$D$65&gt;0</formula>
    </cfRule>
  </conditionalFormatting>
  <conditionalFormatting sqref="D46">
    <cfRule type="expression" priority="102" aboveAverage="0" equalAverage="0" bottom="0" percent="0" rank="0" text="" dxfId="306">
      <formula>$D$60&lt;0</formula>
    </cfRule>
    <cfRule type="expression" priority="103" aboveAverage="0" equalAverage="0" bottom="0" percent="0" rank="0" text="" dxfId="3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5B5A94A5-3DA0-4AEE-AB8B-C070B6585A9D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816FA5F9-3034-47D1-BB2A-BF40CBDECD58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56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14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308">
      <formula>0</formula>
    </cfRule>
    <cfRule type="cellIs" priority="3" operator="greaterThan" aboveAverage="0" equalAverage="0" bottom="0" percent="0" rank="0" text="" dxfId="309">
      <formula>0</formula>
    </cfRule>
  </conditionalFormatting>
  <conditionalFormatting sqref="M19">
    <cfRule type="expression" priority="4" aboveAverage="0" equalAverage="0" bottom="0" percent="0" rank="0" text="" dxfId="310">
      <formula>$M$19&lt;$M$18</formula>
    </cfRule>
    <cfRule type="expression" priority="5" aboveAverage="0" equalAverage="0" bottom="0" percent="0" rank="0" text="" dxfId="311">
      <formula>$M$19&gt;$M$18</formula>
    </cfRule>
  </conditionalFormatting>
  <conditionalFormatting sqref="J53:K53">
    <cfRule type="expression" priority="6" aboveAverage="0" equalAverage="0" bottom="0" percent="0" rank="0" text="" dxfId="312">
      <formula>$J$53&lt;$J$52</formula>
    </cfRule>
    <cfRule type="expression" priority="7" aboveAverage="0" equalAverage="0" bottom="0" percent="0" rank="0" text="" dxfId="313">
      <formula>$J$53&gt;$J$52</formula>
    </cfRule>
  </conditionalFormatting>
  <conditionalFormatting sqref="A18">
    <cfRule type="expression" priority="9" aboveAverage="0" equalAverage="0" bottom="0" percent="0" rank="0" text="" dxfId="314">
      <formula>$A$18&lt;0</formula>
    </cfRule>
    <cfRule type="expression" priority="10" aboveAverage="0" equalAverage="0" bottom="0" percent="0" rank="0" text="" dxfId="315">
      <formula>$A$18&gt;0</formula>
    </cfRule>
  </conditionalFormatting>
  <conditionalFormatting sqref="O2">
    <cfRule type="expression" priority="11" aboveAverage="0" equalAverage="0" bottom="0" percent="0" rank="0" text="" dxfId="316">
      <formula>$O$2&lt;$N$2</formula>
    </cfRule>
    <cfRule type="expression" priority="12" aboveAverage="0" equalAverage="0" bottom="0" percent="0" rank="0" text="" dxfId="317">
      <formula>$O$2&gt;$N$2</formula>
    </cfRule>
  </conditionalFormatting>
  <conditionalFormatting sqref="O3">
    <cfRule type="expression" priority="13" aboveAverage="0" equalAverage="0" bottom="0" percent="0" rank="0" text="" dxfId="318">
      <formula>$O$3&lt;$N$3</formula>
    </cfRule>
    <cfRule type="expression" priority="14" aboveAverage="0" equalAverage="0" bottom="0" percent="0" rank="0" text="" dxfId="319">
      <formula>$O$3&gt;$N$3</formula>
    </cfRule>
  </conditionalFormatting>
  <conditionalFormatting sqref="O13">
    <cfRule type="expression" priority="15" aboveAverage="0" equalAverage="0" bottom="0" percent="0" rank="0" text="" dxfId="320">
      <formula>$O$13&lt;$N$13</formula>
    </cfRule>
    <cfRule type="expression" priority="16" aboveAverage="0" equalAverage="0" bottom="0" percent="0" rank="0" text="" dxfId="321">
      <formula>$O$13&gt;$N$13</formula>
    </cfRule>
  </conditionalFormatting>
  <conditionalFormatting sqref="O4">
    <cfRule type="expression" priority="17" aboveAverage="0" equalAverage="0" bottom="0" percent="0" rank="0" text="" dxfId="322">
      <formula>$O$4&lt;$N$4</formula>
    </cfRule>
    <cfRule type="expression" priority="18" aboveAverage="0" equalAverage="0" bottom="0" percent="0" rank="0" text="" dxfId="323">
      <formula>$O$4&gt;$N$4</formula>
    </cfRule>
  </conditionalFormatting>
  <conditionalFormatting sqref="O5">
    <cfRule type="expression" priority="19" aboveAverage="0" equalAverage="0" bottom="0" percent="0" rank="0" text="" dxfId="324">
      <formula>$O$5&lt;$N$5</formula>
    </cfRule>
    <cfRule type="expression" priority="20" aboveAverage="0" equalAverage="0" bottom="0" percent="0" rank="0" text="" dxfId="325">
      <formula>$O$5&gt;$N$5</formula>
    </cfRule>
  </conditionalFormatting>
  <conditionalFormatting sqref="O6">
    <cfRule type="expression" priority="21" aboveAverage="0" equalAverage="0" bottom="0" percent="0" rank="0" text="" dxfId="326">
      <formula>$O$6&lt;$N$6</formula>
    </cfRule>
    <cfRule type="expression" priority="22" aboveAverage="0" equalAverage="0" bottom="0" percent="0" rank="0" text="" dxfId="327">
      <formula>$O$6&gt;$N$6</formula>
    </cfRule>
  </conditionalFormatting>
  <conditionalFormatting sqref="O7">
    <cfRule type="expression" priority="23" aboveAverage="0" equalAverage="0" bottom="0" percent="0" rank="0" text="" dxfId="328">
      <formula>$O$7&lt;$N$7</formula>
    </cfRule>
    <cfRule type="expression" priority="24" aboveAverage="0" equalAverage="0" bottom="0" percent="0" rank="0" text="" dxfId="329">
      <formula>$O$7&gt;$N$7</formula>
    </cfRule>
  </conditionalFormatting>
  <conditionalFormatting sqref="O8">
    <cfRule type="expression" priority="25" aboveAverage="0" equalAverage="0" bottom="0" percent="0" rank="0" text="" dxfId="330">
      <formula>$O$8&lt;$N$8</formula>
    </cfRule>
    <cfRule type="expression" priority="26" aboveAverage="0" equalAverage="0" bottom="0" percent="0" rank="0" text="" dxfId="331">
      <formula>$O$8&gt;$N$8</formula>
    </cfRule>
  </conditionalFormatting>
  <conditionalFormatting sqref="O9">
    <cfRule type="expression" priority="27" aboveAverage="0" equalAverage="0" bottom="0" percent="0" rank="0" text="" dxfId="332">
      <formula>$O$9&lt;$N$9</formula>
    </cfRule>
    <cfRule type="expression" priority="28" aboveAverage="0" equalAverage="0" bottom="0" percent="0" rank="0" text="" dxfId="333">
      <formula>$O$9&gt;$N$9</formula>
    </cfRule>
  </conditionalFormatting>
  <conditionalFormatting sqref="O10">
    <cfRule type="expression" priority="29" aboveAverage="0" equalAverage="0" bottom="0" percent="0" rank="0" text="" dxfId="334">
      <formula>$O$10&lt;$N$10</formula>
    </cfRule>
    <cfRule type="expression" priority="30" aboveAverage="0" equalAverage="0" bottom="0" percent="0" rank="0" text="" dxfId="335">
      <formula>$O$10&gt;$N$10</formula>
    </cfRule>
  </conditionalFormatting>
  <conditionalFormatting sqref="O11">
    <cfRule type="expression" priority="31" aboveAverage="0" equalAverage="0" bottom="0" percent="0" rank="0" text="" dxfId="336">
      <formula>$O$11&lt;$N$11</formula>
    </cfRule>
    <cfRule type="expression" priority="32" aboveAverage="0" equalAverage="0" bottom="0" percent="0" rank="0" text="" dxfId="337">
      <formula>$O$11&gt;$N$11</formula>
    </cfRule>
  </conditionalFormatting>
  <conditionalFormatting sqref="O12">
    <cfRule type="expression" priority="33" aboveAverage="0" equalAverage="0" bottom="0" percent="0" rank="0" text="" dxfId="338">
      <formula>$O$12&lt;$N$12</formula>
    </cfRule>
    <cfRule type="expression" priority="34" aboveAverage="0" equalAverage="0" bottom="0" percent="0" rank="0" text="" dxfId="339">
      <formula>$O$12&gt;$N$12</formula>
    </cfRule>
  </conditionalFormatting>
  <conditionalFormatting sqref="O14">
    <cfRule type="expression" priority="35" aboveAverage="0" equalAverage="0" bottom="0" percent="0" rank="0" text="" dxfId="340">
      <formula>$O$14&lt;$N$14</formula>
    </cfRule>
    <cfRule type="expression" priority="36" aboveAverage="0" equalAverage="0" bottom="0" percent="0" rank="0" text="" dxfId="341">
      <formula>$O$14&gt;$N$14</formula>
    </cfRule>
  </conditionalFormatting>
  <conditionalFormatting sqref="O15">
    <cfRule type="expression" priority="37" aboveAverage="0" equalAverage="0" bottom="0" percent="0" rank="0" text="" dxfId="342">
      <formula>$O$15&lt;$N$15</formula>
    </cfRule>
    <cfRule type="expression" priority="38" aboveAverage="0" equalAverage="0" bottom="0" percent="0" rank="0" text="" dxfId="343">
      <formula>$O$15&gt;$N$15</formula>
    </cfRule>
  </conditionalFormatting>
  <conditionalFormatting sqref="O16">
    <cfRule type="expression" priority="39" aboveAverage="0" equalAverage="0" bottom="0" percent="0" rank="0" text="" dxfId="344">
      <formula>$O$16&lt;$N$16</formula>
    </cfRule>
    <cfRule type="expression" priority="40" aboveAverage="0" equalAverage="0" bottom="0" percent="0" rank="0" text="" dxfId="345">
      <formula>$O$16&gt;$N$16</formula>
    </cfRule>
  </conditionalFormatting>
  <conditionalFormatting sqref="O17">
    <cfRule type="expression" priority="41" aboveAverage="0" equalAverage="0" bottom="0" percent="0" rank="0" text="" dxfId="346">
      <formula>$O$17&lt;$N$17</formula>
    </cfRule>
    <cfRule type="expression" priority="42" aboveAverage="0" equalAverage="0" bottom="0" percent="0" rank="0" text="" dxfId="347">
      <formula>$O$17&gt;$N$17</formula>
    </cfRule>
  </conditionalFormatting>
  <conditionalFormatting sqref="O18">
    <cfRule type="expression" priority="44" aboveAverage="0" equalAverage="0" bottom="0" percent="0" rank="0" text="" dxfId="348">
      <formula>$O$18&lt;$N$18</formula>
    </cfRule>
    <cfRule type="expression" priority="45" aboveAverage="0" equalAverage="0" bottom="0" percent="0" rank="0" text="" dxfId="349">
      <formula>$O$18&gt;$N$18</formula>
    </cfRule>
  </conditionalFormatting>
  <conditionalFormatting sqref="D2">
    <cfRule type="expression" priority="46" aboveAverage="0" equalAverage="0" bottom="0" percent="0" rank="0" text="" dxfId="350">
      <formula>$D$22&lt;0</formula>
    </cfRule>
    <cfRule type="expression" priority="47" aboveAverage="0" equalAverage="0" bottom="0" percent="0" rank="0" text="" dxfId="351">
      <formula>$D$22&gt;0</formula>
    </cfRule>
  </conditionalFormatting>
  <conditionalFormatting sqref="D3">
    <cfRule type="expression" priority="48" aboveAverage="0" equalAverage="0" bottom="0" percent="0" rank="0" text="" dxfId="352">
      <formula>$D$23&lt;0</formula>
    </cfRule>
    <cfRule type="expression" priority="49" aboveAverage="0" equalAverage="0" bottom="0" percent="0" rank="0" text="" dxfId="353">
      <formula>$D$23&gt;0</formula>
    </cfRule>
  </conditionalFormatting>
  <conditionalFormatting sqref="D4">
    <cfRule type="expression" priority="50" aboveAverage="0" equalAverage="0" bottom="0" percent="0" rank="0" text="" dxfId="354">
      <formula>$D$24&lt;0</formula>
    </cfRule>
    <cfRule type="expression" priority="51" aboveAverage="0" equalAverage="0" bottom="0" percent="0" rank="0" text="" dxfId="355">
      <formula>$D$24&gt;0</formula>
    </cfRule>
  </conditionalFormatting>
  <conditionalFormatting sqref="D5">
    <cfRule type="expression" priority="52" aboveAverage="0" equalAverage="0" bottom="0" percent="0" rank="0" text="" dxfId="356">
      <formula>$D$25&lt;0</formula>
    </cfRule>
    <cfRule type="expression" priority="53" aboveAverage="0" equalAverage="0" bottom="0" percent="0" rank="0" text="" dxfId="357">
      <formula>$D$25&gt;0</formula>
    </cfRule>
  </conditionalFormatting>
  <conditionalFormatting sqref="D6">
    <cfRule type="expression" priority="54" aboveAverage="0" equalAverage="0" bottom="0" percent="0" rank="0" text="" dxfId="358">
      <formula>$D$26&lt;0</formula>
    </cfRule>
    <cfRule type="expression" priority="55" aboveAverage="0" equalAverage="0" bottom="0" percent="0" rank="0" text="" dxfId="359">
      <formula>$D$26&gt;0</formula>
    </cfRule>
  </conditionalFormatting>
  <conditionalFormatting sqref="D8">
    <cfRule type="expression" priority="56" aboveAverage="0" equalAverage="0" bottom="0" percent="0" rank="0" text="" dxfId="360">
      <formula>$D$28&lt;0</formula>
    </cfRule>
    <cfRule type="expression" priority="57" aboveAverage="0" equalAverage="0" bottom="0" percent="0" rank="0" text="" dxfId="361">
      <formula>$D$28&gt;0</formula>
    </cfRule>
  </conditionalFormatting>
  <conditionalFormatting sqref="D9">
    <cfRule type="expression" priority="58" aboveAverage="0" equalAverage="0" bottom="0" percent="0" rank="0" text="" dxfId="362">
      <formula>$D$29&lt;0</formula>
    </cfRule>
    <cfRule type="expression" priority="59" aboveAverage="0" equalAverage="0" bottom="0" percent="0" rank="0" text="" dxfId="363">
      <formula>$D$29&gt;0</formula>
    </cfRule>
  </conditionalFormatting>
  <conditionalFormatting sqref="D10">
    <cfRule type="expression" priority="60" aboveAverage="0" equalAverage="0" bottom="0" percent="0" rank="0" text="" dxfId="364">
      <formula>$D$30&gt;0</formula>
    </cfRule>
    <cfRule type="expression" priority="61" aboveAverage="0" equalAverage="0" bottom="0" percent="0" rank="0" text="" dxfId="365">
      <formula>$D$30&lt;0</formula>
    </cfRule>
  </conditionalFormatting>
  <conditionalFormatting sqref="D11">
    <cfRule type="expression" priority="62" aboveAverage="0" equalAverage="0" bottom="0" percent="0" rank="0" text="" dxfId="366">
      <formula>$D$31&lt;0</formula>
    </cfRule>
    <cfRule type="expression" priority="63" aboveAverage="0" equalAverage="0" bottom="0" percent="0" rank="0" text="" dxfId="367">
      <formula>$D$31&gt;0</formula>
    </cfRule>
  </conditionalFormatting>
  <conditionalFormatting sqref="D12">
    <cfRule type="expression" priority="64" aboveAverage="0" equalAverage="0" bottom="0" percent="0" rank="0" text="" dxfId="368">
      <formula>$D$32&lt;0</formula>
    </cfRule>
    <cfRule type="expression" priority="65" aboveAverage="0" equalAverage="0" bottom="0" percent="0" rank="0" text="" dxfId="369">
      <formula>$D$32&gt;0</formula>
    </cfRule>
  </conditionalFormatting>
  <conditionalFormatting sqref="D13">
    <cfRule type="expression" priority="66" aboveAverage="0" equalAverage="0" bottom="0" percent="0" rank="0" text="" dxfId="370">
      <formula>$D$33&lt;0</formula>
    </cfRule>
    <cfRule type="expression" priority="67" aboveAverage="0" equalAverage="0" bottom="0" percent="0" rank="0" text="" dxfId="371">
      <formula>$D$33&gt;0</formula>
    </cfRule>
  </conditionalFormatting>
  <conditionalFormatting sqref="D15">
    <cfRule type="expression" priority="68" aboveAverage="0" equalAverage="0" bottom="0" percent="0" rank="0" text="" dxfId="372">
      <formula>$D$35&lt;0</formula>
    </cfRule>
    <cfRule type="expression" priority="69" aboveAverage="0" equalAverage="0" bottom="0" percent="0" rank="0" text="" dxfId="373">
      <formula>$D$35&gt;0</formula>
    </cfRule>
  </conditionalFormatting>
  <conditionalFormatting sqref="D16">
    <cfRule type="expression" priority="70" aboveAverage="0" equalAverage="0" bottom="0" percent="0" rank="0" text="" dxfId="374">
      <formula>$D$36&lt;0</formula>
    </cfRule>
    <cfRule type="expression" priority="71" aboveAverage="0" equalAverage="0" bottom="0" percent="0" rank="0" text="" dxfId="375">
      <formula>$D$36&gt;0</formula>
    </cfRule>
  </conditionalFormatting>
  <conditionalFormatting sqref="D17">
    <cfRule type="expression" priority="72" aboveAverage="0" equalAverage="0" bottom="0" percent="0" rank="0" text="" dxfId="376">
      <formula>$D$37&gt;0</formula>
    </cfRule>
    <cfRule type="expression" priority="73" aboveAverage="0" equalAverage="0" bottom="0" percent="0" rank="0" text="" dxfId="377">
      <formula>$D$37&lt;0</formula>
    </cfRule>
  </conditionalFormatting>
  <conditionalFormatting sqref="D14">
    <cfRule type="expression" priority="74" aboveAverage="0" equalAverage="0" bottom="0" percent="0" rank="0" text="" dxfId="378">
      <formula>$D$34&lt;0</formula>
    </cfRule>
    <cfRule type="expression" priority="75" aboveAverage="0" equalAverage="0" bottom="0" percent="0" rank="0" text="" dxfId="379">
      <formula>$D$34&gt;0</formula>
    </cfRule>
  </conditionalFormatting>
  <conditionalFormatting sqref="D7">
    <cfRule type="expression" priority="76" aboveAverage="0" equalAverage="0" bottom="0" percent="0" rank="0" text="" dxfId="380">
      <formula>$D$27&lt;0</formula>
    </cfRule>
    <cfRule type="expression" priority="77" aboveAverage="0" equalAverage="0" bottom="0" percent="0" rank="0" text="" dxfId="381">
      <formula>$D$27&gt;0</formula>
    </cfRule>
  </conditionalFormatting>
  <conditionalFormatting sqref="B22:B37">
    <cfRule type="expression" priority="78" aboveAverage="0" equalAverage="0" bottom="0" percent="0" rank="0" text="" dxfId="382">
      <formula>D22&gt;0</formula>
    </cfRule>
    <cfRule type="expression" priority="79" aboveAverage="0" equalAverage="0" bottom="0" percent="0" rank="0" text="" dxfId="383">
      <formula>D22&lt;0</formula>
    </cfRule>
  </conditionalFormatting>
  <conditionalFormatting sqref="B57:B65">
    <cfRule type="expression" priority="80" aboveAverage="0" equalAverage="0" bottom="0" percent="0" rank="0" text="" dxfId="384">
      <formula>D57&gt;0</formula>
    </cfRule>
    <cfRule type="expression" priority="81" aboveAverage="0" equalAverage="0" bottom="0" percent="0" rank="0" text="" dxfId="385">
      <formula>D57&lt;0</formula>
    </cfRule>
  </conditionalFormatting>
  <conditionalFormatting sqref="B56">
    <cfRule type="expression" priority="82" aboveAverage="0" equalAverage="0" bottom="0" percent="0" rank="0" text="" dxfId="386">
      <formula>D56&gt;0</formula>
    </cfRule>
    <cfRule type="expression" priority="83" aboveAverage="0" equalAverage="0" bottom="0" percent="0" rank="0" text="" dxfId="387">
      <formula>D56&lt;0</formula>
    </cfRule>
  </conditionalFormatting>
  <conditionalFormatting sqref="D42">
    <cfRule type="expression" priority="84" aboveAverage="0" equalAverage="0" bottom="0" percent="0" rank="0" text="" dxfId="388">
      <formula>$D$56&lt;0</formula>
    </cfRule>
    <cfRule type="expression" priority="85" aboveAverage="0" equalAverage="0" bottom="0" percent="0" rank="0" text="" dxfId="389">
      <formula>$D$56&gt;0</formula>
    </cfRule>
  </conditionalFormatting>
  <conditionalFormatting sqref="D43">
    <cfRule type="expression" priority="86" aboveAverage="0" equalAverage="0" bottom="0" percent="0" rank="0" text="" dxfId="390">
      <formula>$D$57&lt;0</formula>
    </cfRule>
    <cfRule type="expression" priority="87" aboveAverage="0" equalAverage="0" bottom="0" percent="0" rank="0" text="" dxfId="391">
      <formula>$D$57&gt;0</formula>
    </cfRule>
  </conditionalFormatting>
  <conditionalFormatting sqref="D49">
    <cfRule type="expression" priority="88" aboveAverage="0" equalAverage="0" bottom="0" percent="0" rank="0" text="" dxfId="392">
      <formula>$D$63&lt;0</formula>
    </cfRule>
    <cfRule type="expression" priority="89" aboveAverage="0" equalAverage="0" bottom="0" percent="0" rank="0" text="" dxfId="393">
      <formula>$D$63&gt;0</formula>
    </cfRule>
  </conditionalFormatting>
  <conditionalFormatting sqref="D44">
    <cfRule type="expression" priority="90" aboveAverage="0" equalAverage="0" bottom="0" percent="0" rank="0" text="" dxfId="394">
      <formula>$D$58&lt;0</formula>
    </cfRule>
    <cfRule type="expression" priority="91" aboveAverage="0" equalAverage="0" bottom="0" percent="0" rank="0" text="" dxfId="395">
      <formula>$D$58&gt;0</formula>
    </cfRule>
  </conditionalFormatting>
  <conditionalFormatting sqref="D45">
    <cfRule type="expression" priority="92" aboveAverage="0" equalAverage="0" bottom="0" percent="0" rank="0" text="" dxfId="396">
      <formula>$D$59&lt;0</formula>
    </cfRule>
    <cfRule type="expression" priority="93" aboveAverage="0" equalAverage="0" bottom="0" percent="0" rank="0" text="" dxfId="397">
      <formula>$D$59&gt;0</formula>
    </cfRule>
  </conditionalFormatting>
  <conditionalFormatting sqref="D47">
    <cfRule type="expression" priority="94" aboveAverage="0" equalAverage="0" bottom="0" percent="0" rank="0" text="" dxfId="398">
      <formula>$D$61&lt;0</formula>
    </cfRule>
    <cfRule type="expression" priority="95" aboveAverage="0" equalAverage="0" bottom="0" percent="0" rank="0" text="" dxfId="399">
      <formula>$D$61&gt;0</formula>
    </cfRule>
  </conditionalFormatting>
  <conditionalFormatting sqref="D48">
    <cfRule type="expression" priority="96" aboveAverage="0" equalAverage="0" bottom="0" percent="0" rank="0" text="" dxfId="400">
      <formula>$D$62&lt;0</formula>
    </cfRule>
    <cfRule type="expression" priority="97" aboveAverage="0" equalAverage="0" bottom="0" percent="0" rank="0" text="" dxfId="401">
      <formula>$D$62&gt;0</formula>
    </cfRule>
  </conditionalFormatting>
  <conditionalFormatting sqref="D50">
    <cfRule type="expression" priority="98" aboveAverage="0" equalAverage="0" bottom="0" percent="0" rank="0" text="" dxfId="402">
      <formula>$D$64&lt;0</formula>
    </cfRule>
    <cfRule type="expression" priority="99" aboveAverage="0" equalAverage="0" bottom="0" percent="0" rank="0" text="" dxfId="403">
      <formula>$D$64&gt;0</formula>
    </cfRule>
  </conditionalFormatting>
  <conditionalFormatting sqref="D51">
    <cfRule type="expression" priority="100" aboveAverage="0" equalAverage="0" bottom="0" percent="0" rank="0" text="" dxfId="404">
      <formula>$D$65&lt;0</formula>
    </cfRule>
    <cfRule type="expression" priority="101" aboveAverage="0" equalAverage="0" bottom="0" percent="0" rank="0" text="" dxfId="405">
      <formula>$D$65&gt;0</formula>
    </cfRule>
  </conditionalFormatting>
  <conditionalFormatting sqref="D46">
    <cfRule type="expression" priority="102" aboveAverage="0" equalAverage="0" bottom="0" percent="0" rank="0" text="" dxfId="406">
      <formula>$D$60&lt;0</formula>
    </cfRule>
    <cfRule type="expression" priority="103" aboveAverage="0" equalAverage="0" bottom="0" percent="0" rank="0" text="" dxfId="4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8AEAF660-3BBD-46A4-A0B3-6290E68F1053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596F30A3-9C93-4164-8C58-A010E9C9B25E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57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7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7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7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7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7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7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7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7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7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7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7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7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7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7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7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7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408">
      <formula>0</formula>
    </cfRule>
    <cfRule type="cellIs" priority="3" operator="greaterThan" aboveAverage="0" equalAverage="0" bottom="0" percent="0" rank="0" text="" dxfId="409">
      <formula>0</formula>
    </cfRule>
  </conditionalFormatting>
  <conditionalFormatting sqref="M19">
    <cfRule type="expression" priority="4" aboveAverage="0" equalAverage="0" bottom="0" percent="0" rank="0" text="" dxfId="410">
      <formula>$M$19&lt;$M$18</formula>
    </cfRule>
    <cfRule type="expression" priority="5" aboveAverage="0" equalAverage="0" bottom="0" percent="0" rank="0" text="" dxfId="411">
      <formula>$M$19&gt;$M$18</formula>
    </cfRule>
  </conditionalFormatting>
  <conditionalFormatting sqref="J53:K53">
    <cfRule type="expression" priority="6" aboveAverage="0" equalAverage="0" bottom="0" percent="0" rank="0" text="" dxfId="412">
      <formula>$J$53&lt;$J$52</formula>
    </cfRule>
    <cfRule type="expression" priority="7" aboveAverage="0" equalAverage="0" bottom="0" percent="0" rank="0" text="" dxfId="413">
      <formula>$J$53&gt;$J$52</formula>
    </cfRule>
  </conditionalFormatting>
  <conditionalFormatting sqref="A18">
    <cfRule type="expression" priority="9" aboveAverage="0" equalAverage="0" bottom="0" percent="0" rank="0" text="" dxfId="414">
      <formula>$A$18&lt;0</formula>
    </cfRule>
    <cfRule type="expression" priority="10" aboveAverage="0" equalAverage="0" bottom="0" percent="0" rank="0" text="" dxfId="415">
      <formula>$A$18&gt;0</formula>
    </cfRule>
  </conditionalFormatting>
  <conditionalFormatting sqref="O2">
    <cfRule type="expression" priority="11" aboveAverage="0" equalAverage="0" bottom="0" percent="0" rank="0" text="" dxfId="416">
      <formula>$O$2&lt;$N$2</formula>
    </cfRule>
    <cfRule type="expression" priority="12" aboveAverage="0" equalAverage="0" bottom="0" percent="0" rank="0" text="" dxfId="417">
      <formula>$O$2&gt;$N$2</formula>
    </cfRule>
  </conditionalFormatting>
  <conditionalFormatting sqref="O3">
    <cfRule type="expression" priority="13" aboveAverage="0" equalAverage="0" bottom="0" percent="0" rank="0" text="" dxfId="418">
      <formula>$O$3&lt;$N$3</formula>
    </cfRule>
    <cfRule type="expression" priority="14" aboveAverage="0" equalAverage="0" bottom="0" percent="0" rank="0" text="" dxfId="419">
      <formula>$O$3&gt;$N$3</formula>
    </cfRule>
  </conditionalFormatting>
  <conditionalFormatting sqref="O13">
    <cfRule type="expression" priority="15" aboveAverage="0" equalAverage="0" bottom="0" percent="0" rank="0" text="" dxfId="420">
      <formula>$O$13&lt;$N$13</formula>
    </cfRule>
    <cfRule type="expression" priority="16" aboveAverage="0" equalAverage="0" bottom="0" percent="0" rank="0" text="" dxfId="421">
      <formula>$O$13&gt;$N$13</formula>
    </cfRule>
  </conditionalFormatting>
  <conditionalFormatting sqref="O4">
    <cfRule type="expression" priority="17" aboveAverage="0" equalAverage="0" bottom="0" percent="0" rank="0" text="" dxfId="422">
      <formula>$O$4&lt;$N$4</formula>
    </cfRule>
    <cfRule type="expression" priority="18" aboveAverage="0" equalAverage="0" bottom="0" percent="0" rank="0" text="" dxfId="423">
      <formula>$O$4&gt;$N$4</formula>
    </cfRule>
  </conditionalFormatting>
  <conditionalFormatting sqref="O5">
    <cfRule type="expression" priority="19" aboveAverage="0" equalAverage="0" bottom="0" percent="0" rank="0" text="" dxfId="424">
      <formula>$O$5&lt;$N$5</formula>
    </cfRule>
    <cfRule type="expression" priority="20" aboveAverage="0" equalAverage="0" bottom="0" percent="0" rank="0" text="" dxfId="425">
      <formula>$O$5&gt;$N$5</formula>
    </cfRule>
  </conditionalFormatting>
  <conditionalFormatting sqref="O6">
    <cfRule type="expression" priority="21" aboveAverage="0" equalAverage="0" bottom="0" percent="0" rank="0" text="" dxfId="426">
      <formula>$O$6&lt;$N$6</formula>
    </cfRule>
    <cfRule type="expression" priority="22" aboveAverage="0" equalAverage="0" bottom="0" percent="0" rank="0" text="" dxfId="427">
      <formula>$O$6&gt;$N$6</formula>
    </cfRule>
  </conditionalFormatting>
  <conditionalFormatting sqref="O7">
    <cfRule type="expression" priority="23" aboveAverage="0" equalAverage="0" bottom="0" percent="0" rank="0" text="" dxfId="428">
      <formula>$O$7&lt;$N$7</formula>
    </cfRule>
    <cfRule type="expression" priority="24" aboveAverage="0" equalAverage="0" bottom="0" percent="0" rank="0" text="" dxfId="429">
      <formula>$O$7&gt;$N$7</formula>
    </cfRule>
  </conditionalFormatting>
  <conditionalFormatting sqref="O8">
    <cfRule type="expression" priority="25" aboveAverage="0" equalAverage="0" bottom="0" percent="0" rank="0" text="" dxfId="430">
      <formula>$O$8&lt;$N$8</formula>
    </cfRule>
    <cfRule type="expression" priority="26" aboveAverage="0" equalAverage="0" bottom="0" percent="0" rank="0" text="" dxfId="431">
      <formula>$O$8&gt;$N$8</formula>
    </cfRule>
  </conditionalFormatting>
  <conditionalFormatting sqref="O9">
    <cfRule type="expression" priority="27" aboveAverage="0" equalAverage="0" bottom="0" percent="0" rank="0" text="" dxfId="432">
      <formula>$O$9&lt;$N$9</formula>
    </cfRule>
    <cfRule type="expression" priority="28" aboveAverage="0" equalAverage="0" bottom="0" percent="0" rank="0" text="" dxfId="433">
      <formula>$O$9&gt;$N$9</formula>
    </cfRule>
  </conditionalFormatting>
  <conditionalFormatting sqref="O10">
    <cfRule type="expression" priority="29" aboveAverage="0" equalAverage="0" bottom="0" percent="0" rank="0" text="" dxfId="434">
      <formula>$O$10&lt;$N$10</formula>
    </cfRule>
    <cfRule type="expression" priority="30" aboveAverage="0" equalAverage="0" bottom="0" percent="0" rank="0" text="" dxfId="435">
      <formula>$O$10&gt;$N$10</formula>
    </cfRule>
  </conditionalFormatting>
  <conditionalFormatting sqref="O11">
    <cfRule type="expression" priority="31" aboveAverage="0" equalAverage="0" bottom="0" percent="0" rank="0" text="" dxfId="436">
      <formula>$O$11&lt;$N$11</formula>
    </cfRule>
    <cfRule type="expression" priority="32" aboveAverage="0" equalAverage="0" bottom="0" percent="0" rank="0" text="" dxfId="437">
      <formula>$O$11&gt;$N$11</formula>
    </cfRule>
  </conditionalFormatting>
  <conditionalFormatting sqref="O12">
    <cfRule type="expression" priority="33" aboveAverage="0" equalAverage="0" bottom="0" percent="0" rank="0" text="" dxfId="438">
      <formula>$O$12&lt;$N$12</formula>
    </cfRule>
    <cfRule type="expression" priority="34" aboveAverage="0" equalAverage="0" bottom="0" percent="0" rank="0" text="" dxfId="439">
      <formula>$O$12&gt;$N$12</formula>
    </cfRule>
  </conditionalFormatting>
  <conditionalFormatting sqref="O14">
    <cfRule type="expression" priority="35" aboveAverage="0" equalAverage="0" bottom="0" percent="0" rank="0" text="" dxfId="440">
      <formula>$O$14&lt;$N$14</formula>
    </cfRule>
    <cfRule type="expression" priority="36" aboveAverage="0" equalAverage="0" bottom="0" percent="0" rank="0" text="" dxfId="441">
      <formula>$O$14&gt;$N$14</formula>
    </cfRule>
  </conditionalFormatting>
  <conditionalFormatting sqref="O15">
    <cfRule type="expression" priority="37" aboveAverage="0" equalAverage="0" bottom="0" percent="0" rank="0" text="" dxfId="442">
      <formula>$O$15&lt;$N$15</formula>
    </cfRule>
    <cfRule type="expression" priority="38" aboveAverage="0" equalAverage="0" bottom="0" percent="0" rank="0" text="" dxfId="443">
      <formula>$O$15&gt;$N$15</formula>
    </cfRule>
  </conditionalFormatting>
  <conditionalFormatting sqref="O16">
    <cfRule type="expression" priority="39" aboveAverage="0" equalAverage="0" bottom="0" percent="0" rank="0" text="" dxfId="444">
      <formula>$O$16&lt;$N$16</formula>
    </cfRule>
    <cfRule type="expression" priority="40" aboveAverage="0" equalAverage="0" bottom="0" percent="0" rank="0" text="" dxfId="445">
      <formula>$O$16&gt;$N$16</formula>
    </cfRule>
  </conditionalFormatting>
  <conditionalFormatting sqref="O17">
    <cfRule type="expression" priority="41" aboveAverage="0" equalAverage="0" bottom="0" percent="0" rank="0" text="" dxfId="446">
      <formula>$O$17&lt;$N$17</formula>
    </cfRule>
    <cfRule type="expression" priority="42" aboveAverage="0" equalAverage="0" bottom="0" percent="0" rank="0" text="" dxfId="447">
      <formula>$O$17&gt;$N$17</formula>
    </cfRule>
  </conditionalFormatting>
  <conditionalFormatting sqref="O18">
    <cfRule type="expression" priority="44" aboveAverage="0" equalAverage="0" bottom="0" percent="0" rank="0" text="" dxfId="448">
      <formula>$O$18&lt;$N$18</formula>
    </cfRule>
    <cfRule type="expression" priority="45" aboveAverage="0" equalAverage="0" bottom="0" percent="0" rank="0" text="" dxfId="449">
      <formula>$O$18&gt;$N$18</formula>
    </cfRule>
  </conditionalFormatting>
  <conditionalFormatting sqref="D2">
    <cfRule type="expression" priority="46" aboveAverage="0" equalAverage="0" bottom="0" percent="0" rank="0" text="" dxfId="450">
      <formula>$D$22&lt;0</formula>
    </cfRule>
    <cfRule type="expression" priority="47" aboveAverage="0" equalAverage="0" bottom="0" percent="0" rank="0" text="" dxfId="451">
      <formula>$D$22&gt;0</formula>
    </cfRule>
  </conditionalFormatting>
  <conditionalFormatting sqref="D3">
    <cfRule type="expression" priority="48" aboveAverage="0" equalAverage="0" bottom="0" percent="0" rank="0" text="" dxfId="452">
      <formula>$D$23&lt;0</formula>
    </cfRule>
    <cfRule type="expression" priority="49" aboveAverage="0" equalAverage="0" bottom="0" percent="0" rank="0" text="" dxfId="453">
      <formula>$D$23&gt;0</formula>
    </cfRule>
  </conditionalFormatting>
  <conditionalFormatting sqref="D4">
    <cfRule type="expression" priority="50" aboveAverage="0" equalAverage="0" bottom="0" percent="0" rank="0" text="" dxfId="454">
      <formula>$D$24&lt;0</formula>
    </cfRule>
    <cfRule type="expression" priority="51" aboveAverage="0" equalAverage="0" bottom="0" percent="0" rank="0" text="" dxfId="455">
      <formula>$D$24&gt;0</formula>
    </cfRule>
  </conditionalFormatting>
  <conditionalFormatting sqref="D5">
    <cfRule type="expression" priority="52" aboveAverage="0" equalAverage="0" bottom="0" percent="0" rank="0" text="" dxfId="456">
      <formula>$D$25&lt;0</formula>
    </cfRule>
    <cfRule type="expression" priority="53" aboveAverage="0" equalAverage="0" bottom="0" percent="0" rank="0" text="" dxfId="457">
      <formula>$D$25&gt;0</formula>
    </cfRule>
  </conditionalFormatting>
  <conditionalFormatting sqref="D6">
    <cfRule type="expression" priority="54" aboveAverage="0" equalAverage="0" bottom="0" percent="0" rank="0" text="" dxfId="458">
      <formula>$D$26&lt;0</formula>
    </cfRule>
    <cfRule type="expression" priority="55" aboveAverage="0" equalAverage="0" bottom="0" percent="0" rank="0" text="" dxfId="459">
      <formula>$D$26&gt;0</formula>
    </cfRule>
  </conditionalFormatting>
  <conditionalFormatting sqref="D8">
    <cfRule type="expression" priority="56" aboveAverage="0" equalAverage="0" bottom="0" percent="0" rank="0" text="" dxfId="460">
      <formula>$D$28&lt;0</formula>
    </cfRule>
    <cfRule type="expression" priority="57" aboveAverage="0" equalAverage="0" bottom="0" percent="0" rank="0" text="" dxfId="461">
      <formula>$D$28&gt;0</formula>
    </cfRule>
  </conditionalFormatting>
  <conditionalFormatting sqref="D9">
    <cfRule type="expression" priority="58" aboveAverage="0" equalAverage="0" bottom="0" percent="0" rank="0" text="" dxfId="462">
      <formula>$D$29&lt;0</formula>
    </cfRule>
    <cfRule type="expression" priority="59" aboveAverage="0" equalAverage="0" bottom="0" percent="0" rank="0" text="" dxfId="463">
      <formula>$D$29&gt;0</formula>
    </cfRule>
  </conditionalFormatting>
  <conditionalFormatting sqref="D10">
    <cfRule type="expression" priority="60" aboveAverage="0" equalAverage="0" bottom="0" percent="0" rank="0" text="" dxfId="464">
      <formula>$D$30&gt;0</formula>
    </cfRule>
    <cfRule type="expression" priority="61" aboveAverage="0" equalAverage="0" bottom="0" percent="0" rank="0" text="" dxfId="465">
      <formula>$D$30&lt;0</formula>
    </cfRule>
  </conditionalFormatting>
  <conditionalFormatting sqref="D11">
    <cfRule type="expression" priority="62" aboveAverage="0" equalAverage="0" bottom="0" percent="0" rank="0" text="" dxfId="466">
      <formula>$D$31&lt;0</formula>
    </cfRule>
    <cfRule type="expression" priority="63" aboveAverage="0" equalAverage="0" bottom="0" percent="0" rank="0" text="" dxfId="467">
      <formula>$D$31&gt;0</formula>
    </cfRule>
  </conditionalFormatting>
  <conditionalFormatting sqref="D12">
    <cfRule type="expression" priority="64" aboveAverage="0" equalAverage="0" bottom="0" percent="0" rank="0" text="" dxfId="468">
      <formula>$D$32&lt;0</formula>
    </cfRule>
    <cfRule type="expression" priority="65" aboveAverage="0" equalAverage="0" bottom="0" percent="0" rank="0" text="" dxfId="469">
      <formula>$D$32&gt;0</formula>
    </cfRule>
  </conditionalFormatting>
  <conditionalFormatting sqref="D13">
    <cfRule type="expression" priority="66" aboveAverage="0" equalAverage="0" bottom="0" percent="0" rank="0" text="" dxfId="470">
      <formula>$D$33&lt;0</formula>
    </cfRule>
    <cfRule type="expression" priority="67" aboveAverage="0" equalAverage="0" bottom="0" percent="0" rank="0" text="" dxfId="471">
      <formula>$D$33&gt;0</formula>
    </cfRule>
  </conditionalFormatting>
  <conditionalFormatting sqref="D15">
    <cfRule type="expression" priority="68" aboveAverage="0" equalAverage="0" bottom="0" percent="0" rank="0" text="" dxfId="472">
      <formula>$D$35&lt;0</formula>
    </cfRule>
    <cfRule type="expression" priority="69" aboveAverage="0" equalAverage="0" bottom="0" percent="0" rank="0" text="" dxfId="473">
      <formula>$D$35&gt;0</formula>
    </cfRule>
  </conditionalFormatting>
  <conditionalFormatting sqref="D16">
    <cfRule type="expression" priority="70" aboveAverage="0" equalAverage="0" bottom="0" percent="0" rank="0" text="" dxfId="474">
      <formula>$D$36&lt;0</formula>
    </cfRule>
    <cfRule type="expression" priority="71" aboveAverage="0" equalAverage="0" bottom="0" percent="0" rank="0" text="" dxfId="475">
      <formula>$D$36&gt;0</formula>
    </cfRule>
  </conditionalFormatting>
  <conditionalFormatting sqref="D17">
    <cfRule type="expression" priority="72" aboveAverage="0" equalAverage="0" bottom="0" percent="0" rank="0" text="" dxfId="476">
      <formula>$D$37&gt;0</formula>
    </cfRule>
    <cfRule type="expression" priority="73" aboveAverage="0" equalAverage="0" bottom="0" percent="0" rank="0" text="" dxfId="477">
      <formula>$D$37&lt;0</formula>
    </cfRule>
  </conditionalFormatting>
  <conditionalFormatting sqref="D14">
    <cfRule type="expression" priority="74" aboveAverage="0" equalAverage="0" bottom="0" percent="0" rank="0" text="" dxfId="478">
      <formula>$D$34&lt;0</formula>
    </cfRule>
    <cfRule type="expression" priority="75" aboveAverage="0" equalAverage="0" bottom="0" percent="0" rank="0" text="" dxfId="479">
      <formula>$D$34&gt;0</formula>
    </cfRule>
  </conditionalFormatting>
  <conditionalFormatting sqref="D7">
    <cfRule type="expression" priority="76" aboveAverage="0" equalAverage="0" bottom="0" percent="0" rank="0" text="" dxfId="480">
      <formula>$D$27&lt;0</formula>
    </cfRule>
    <cfRule type="expression" priority="77" aboveAverage="0" equalAverage="0" bottom="0" percent="0" rank="0" text="" dxfId="481">
      <formula>$D$27&gt;0</formula>
    </cfRule>
  </conditionalFormatting>
  <conditionalFormatting sqref="B22:B37">
    <cfRule type="expression" priority="78" aboveAverage="0" equalAverage="0" bottom="0" percent="0" rank="0" text="" dxfId="482">
      <formula>D22&gt;0</formula>
    </cfRule>
    <cfRule type="expression" priority="79" aboveAverage="0" equalAverage="0" bottom="0" percent="0" rank="0" text="" dxfId="483">
      <formula>D22&lt;0</formula>
    </cfRule>
  </conditionalFormatting>
  <conditionalFormatting sqref="B57:B65">
    <cfRule type="expression" priority="80" aboveAverage="0" equalAverage="0" bottom="0" percent="0" rank="0" text="" dxfId="484">
      <formula>D57&gt;0</formula>
    </cfRule>
    <cfRule type="expression" priority="81" aboveAverage="0" equalAverage="0" bottom="0" percent="0" rank="0" text="" dxfId="485">
      <formula>D57&lt;0</formula>
    </cfRule>
  </conditionalFormatting>
  <conditionalFormatting sqref="B56">
    <cfRule type="expression" priority="82" aboveAverage="0" equalAverage="0" bottom="0" percent="0" rank="0" text="" dxfId="486">
      <formula>D56&gt;0</formula>
    </cfRule>
    <cfRule type="expression" priority="83" aboveAverage="0" equalAverage="0" bottom="0" percent="0" rank="0" text="" dxfId="487">
      <formula>D56&lt;0</formula>
    </cfRule>
  </conditionalFormatting>
  <conditionalFormatting sqref="D42">
    <cfRule type="expression" priority="84" aboveAverage="0" equalAverage="0" bottom="0" percent="0" rank="0" text="" dxfId="488">
      <formula>$D$56&lt;0</formula>
    </cfRule>
    <cfRule type="expression" priority="85" aboveAverage="0" equalAverage="0" bottom="0" percent="0" rank="0" text="" dxfId="489">
      <formula>$D$56&gt;0</formula>
    </cfRule>
  </conditionalFormatting>
  <conditionalFormatting sqref="D43">
    <cfRule type="expression" priority="86" aboveAverage="0" equalAverage="0" bottom="0" percent="0" rank="0" text="" dxfId="490">
      <formula>$D$57&lt;0</formula>
    </cfRule>
    <cfRule type="expression" priority="87" aboveAverage="0" equalAverage="0" bottom="0" percent="0" rank="0" text="" dxfId="491">
      <formula>$D$57&gt;0</formula>
    </cfRule>
  </conditionalFormatting>
  <conditionalFormatting sqref="D49">
    <cfRule type="expression" priority="88" aboveAverage="0" equalAverage="0" bottom="0" percent="0" rank="0" text="" dxfId="492">
      <formula>$D$63&lt;0</formula>
    </cfRule>
    <cfRule type="expression" priority="89" aboveAverage="0" equalAverage="0" bottom="0" percent="0" rank="0" text="" dxfId="493">
      <formula>$D$63&gt;0</formula>
    </cfRule>
  </conditionalFormatting>
  <conditionalFormatting sqref="D44">
    <cfRule type="expression" priority="90" aboveAverage="0" equalAverage="0" bottom="0" percent="0" rank="0" text="" dxfId="494">
      <formula>$D$58&lt;0</formula>
    </cfRule>
    <cfRule type="expression" priority="91" aboveAverage="0" equalAverage="0" bottom="0" percent="0" rank="0" text="" dxfId="495">
      <formula>$D$58&gt;0</formula>
    </cfRule>
  </conditionalFormatting>
  <conditionalFormatting sqref="D45">
    <cfRule type="expression" priority="92" aboveAverage="0" equalAverage="0" bottom="0" percent="0" rank="0" text="" dxfId="496">
      <formula>$D$59&lt;0</formula>
    </cfRule>
    <cfRule type="expression" priority="93" aboveAverage="0" equalAverage="0" bottom="0" percent="0" rank="0" text="" dxfId="497">
      <formula>$D$59&gt;0</formula>
    </cfRule>
  </conditionalFormatting>
  <conditionalFormatting sqref="D47">
    <cfRule type="expression" priority="94" aboveAverage="0" equalAverage="0" bottom="0" percent="0" rank="0" text="" dxfId="498">
      <formula>$D$61&lt;0</formula>
    </cfRule>
    <cfRule type="expression" priority="95" aboveAverage="0" equalAverage="0" bottom="0" percent="0" rank="0" text="" dxfId="499">
      <formula>$D$61&gt;0</formula>
    </cfRule>
  </conditionalFormatting>
  <conditionalFormatting sqref="D48">
    <cfRule type="expression" priority="96" aboveAverage="0" equalAverage="0" bottom="0" percent="0" rank="0" text="" dxfId="500">
      <formula>$D$62&lt;0</formula>
    </cfRule>
    <cfRule type="expression" priority="97" aboveAverage="0" equalAverage="0" bottom="0" percent="0" rank="0" text="" dxfId="501">
      <formula>$D$62&gt;0</formula>
    </cfRule>
  </conditionalFormatting>
  <conditionalFormatting sqref="D50">
    <cfRule type="expression" priority="98" aboveAverage="0" equalAverage="0" bottom="0" percent="0" rank="0" text="" dxfId="502">
      <formula>$D$64&lt;0</formula>
    </cfRule>
    <cfRule type="expression" priority="99" aboveAverage="0" equalAverage="0" bottom="0" percent="0" rank="0" text="" dxfId="503">
      <formula>$D$64&gt;0</formula>
    </cfRule>
  </conditionalFormatting>
  <conditionalFormatting sqref="D51">
    <cfRule type="expression" priority="100" aboveAverage="0" equalAverage="0" bottom="0" percent="0" rank="0" text="" dxfId="504">
      <formula>$D$65&lt;0</formula>
    </cfRule>
    <cfRule type="expression" priority="101" aboveAverage="0" equalAverage="0" bottom="0" percent="0" rank="0" text="" dxfId="505">
      <formula>$D$65&gt;0</formula>
    </cfRule>
  </conditionalFormatting>
  <conditionalFormatting sqref="D46">
    <cfRule type="expression" priority="102" aboveAverage="0" equalAverage="0" bottom="0" percent="0" rank="0" text="" dxfId="506">
      <formula>$D$60&lt;0</formula>
    </cfRule>
    <cfRule type="expression" priority="103" aboveAverage="0" equalAverage="0" bottom="0" percent="0" rank="0" text="" dxfId="5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6ADE5612-8831-45B4-A6E3-8B815BB850D2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F864D827-2EFD-4497-B5E6-778AC7D78588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58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7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7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7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7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7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7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7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7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7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7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7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7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7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7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7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7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508">
      <formula>0</formula>
    </cfRule>
    <cfRule type="cellIs" priority="3" operator="greaterThan" aboveAverage="0" equalAverage="0" bottom="0" percent="0" rank="0" text="" dxfId="509">
      <formula>0</formula>
    </cfRule>
  </conditionalFormatting>
  <conditionalFormatting sqref="M19">
    <cfRule type="expression" priority="4" aboveAverage="0" equalAverage="0" bottom="0" percent="0" rank="0" text="" dxfId="510">
      <formula>$M$19&lt;$M$18</formula>
    </cfRule>
    <cfRule type="expression" priority="5" aboveAverage="0" equalAverage="0" bottom="0" percent="0" rank="0" text="" dxfId="511">
      <formula>$M$19&gt;$M$18</formula>
    </cfRule>
  </conditionalFormatting>
  <conditionalFormatting sqref="J53:K53">
    <cfRule type="expression" priority="6" aboveAverage="0" equalAverage="0" bottom="0" percent="0" rank="0" text="" dxfId="512">
      <formula>$J$53&lt;$J$52</formula>
    </cfRule>
    <cfRule type="expression" priority="7" aboveAverage="0" equalAverage="0" bottom="0" percent="0" rank="0" text="" dxfId="513">
      <formula>$J$53&gt;$J$52</formula>
    </cfRule>
  </conditionalFormatting>
  <conditionalFormatting sqref="A18">
    <cfRule type="expression" priority="9" aboveAverage="0" equalAverage="0" bottom="0" percent="0" rank="0" text="" dxfId="514">
      <formula>$A$18&lt;0</formula>
    </cfRule>
    <cfRule type="expression" priority="10" aboveAverage="0" equalAverage="0" bottom="0" percent="0" rank="0" text="" dxfId="515">
      <formula>$A$18&gt;0</formula>
    </cfRule>
  </conditionalFormatting>
  <conditionalFormatting sqref="O2">
    <cfRule type="expression" priority="11" aboveAverage="0" equalAverage="0" bottom="0" percent="0" rank="0" text="" dxfId="516">
      <formula>$O$2&lt;$N$2</formula>
    </cfRule>
    <cfRule type="expression" priority="12" aboveAverage="0" equalAverage="0" bottom="0" percent="0" rank="0" text="" dxfId="517">
      <formula>$O$2&gt;$N$2</formula>
    </cfRule>
  </conditionalFormatting>
  <conditionalFormatting sqref="O3">
    <cfRule type="expression" priority="13" aboveAverage="0" equalAverage="0" bottom="0" percent="0" rank="0" text="" dxfId="518">
      <formula>$O$3&lt;$N$3</formula>
    </cfRule>
    <cfRule type="expression" priority="14" aboveAverage="0" equalAverage="0" bottom="0" percent="0" rank="0" text="" dxfId="519">
      <formula>$O$3&gt;$N$3</formula>
    </cfRule>
  </conditionalFormatting>
  <conditionalFormatting sqref="O13">
    <cfRule type="expression" priority="15" aboveAverage="0" equalAverage="0" bottom="0" percent="0" rank="0" text="" dxfId="520">
      <formula>$O$13&lt;$N$13</formula>
    </cfRule>
    <cfRule type="expression" priority="16" aboveAverage="0" equalAverage="0" bottom="0" percent="0" rank="0" text="" dxfId="521">
      <formula>$O$13&gt;$N$13</formula>
    </cfRule>
  </conditionalFormatting>
  <conditionalFormatting sqref="O4">
    <cfRule type="expression" priority="17" aboveAverage="0" equalAverage="0" bottom="0" percent="0" rank="0" text="" dxfId="522">
      <formula>$O$4&lt;$N$4</formula>
    </cfRule>
    <cfRule type="expression" priority="18" aboveAverage="0" equalAverage="0" bottom="0" percent="0" rank="0" text="" dxfId="523">
      <formula>$O$4&gt;$N$4</formula>
    </cfRule>
  </conditionalFormatting>
  <conditionalFormatting sqref="O5">
    <cfRule type="expression" priority="19" aboveAverage="0" equalAverage="0" bottom="0" percent="0" rank="0" text="" dxfId="524">
      <formula>$O$5&lt;$N$5</formula>
    </cfRule>
    <cfRule type="expression" priority="20" aboveAverage="0" equalAverage="0" bottom="0" percent="0" rank="0" text="" dxfId="525">
      <formula>$O$5&gt;$N$5</formula>
    </cfRule>
  </conditionalFormatting>
  <conditionalFormatting sqref="O6">
    <cfRule type="expression" priority="21" aboveAverage="0" equalAverage="0" bottom="0" percent="0" rank="0" text="" dxfId="526">
      <formula>$O$6&lt;$N$6</formula>
    </cfRule>
    <cfRule type="expression" priority="22" aboveAverage="0" equalAverage="0" bottom="0" percent="0" rank="0" text="" dxfId="527">
      <formula>$O$6&gt;$N$6</formula>
    </cfRule>
  </conditionalFormatting>
  <conditionalFormatting sqref="O7">
    <cfRule type="expression" priority="23" aboveAverage="0" equalAverage="0" bottom="0" percent="0" rank="0" text="" dxfId="528">
      <formula>$O$7&lt;$N$7</formula>
    </cfRule>
    <cfRule type="expression" priority="24" aboveAverage="0" equalAverage="0" bottom="0" percent="0" rank="0" text="" dxfId="529">
      <formula>$O$7&gt;$N$7</formula>
    </cfRule>
  </conditionalFormatting>
  <conditionalFormatting sqref="O8">
    <cfRule type="expression" priority="25" aboveAverage="0" equalAverage="0" bottom="0" percent="0" rank="0" text="" dxfId="530">
      <formula>$O$8&lt;$N$8</formula>
    </cfRule>
    <cfRule type="expression" priority="26" aboveAverage="0" equalAverage="0" bottom="0" percent="0" rank="0" text="" dxfId="531">
      <formula>$O$8&gt;$N$8</formula>
    </cfRule>
  </conditionalFormatting>
  <conditionalFormatting sqref="O9">
    <cfRule type="expression" priority="27" aboveAverage="0" equalAverage="0" bottom="0" percent="0" rank="0" text="" dxfId="532">
      <formula>$O$9&lt;$N$9</formula>
    </cfRule>
    <cfRule type="expression" priority="28" aboveAverage="0" equalAverage="0" bottom="0" percent="0" rank="0" text="" dxfId="533">
      <formula>$O$9&gt;$N$9</formula>
    </cfRule>
  </conditionalFormatting>
  <conditionalFormatting sqref="O10">
    <cfRule type="expression" priority="29" aboveAverage="0" equalAverage="0" bottom="0" percent="0" rank="0" text="" dxfId="534">
      <formula>$O$10&lt;$N$10</formula>
    </cfRule>
    <cfRule type="expression" priority="30" aboveAverage="0" equalAverage="0" bottom="0" percent="0" rank="0" text="" dxfId="535">
      <formula>$O$10&gt;$N$10</formula>
    </cfRule>
  </conditionalFormatting>
  <conditionalFormatting sqref="O11">
    <cfRule type="expression" priority="31" aboveAverage="0" equalAverage="0" bottom="0" percent="0" rank="0" text="" dxfId="536">
      <formula>$O$11&lt;$N$11</formula>
    </cfRule>
    <cfRule type="expression" priority="32" aboveAverage="0" equalAverage="0" bottom="0" percent="0" rank="0" text="" dxfId="537">
      <formula>$O$11&gt;$N$11</formula>
    </cfRule>
  </conditionalFormatting>
  <conditionalFormatting sqref="O12">
    <cfRule type="expression" priority="33" aboveAverage="0" equalAverage="0" bottom="0" percent="0" rank="0" text="" dxfId="538">
      <formula>$O$12&lt;$N$12</formula>
    </cfRule>
    <cfRule type="expression" priority="34" aboveAverage="0" equalAverage="0" bottom="0" percent="0" rank="0" text="" dxfId="539">
      <formula>$O$12&gt;$N$12</formula>
    </cfRule>
  </conditionalFormatting>
  <conditionalFormatting sqref="O14">
    <cfRule type="expression" priority="35" aboveAverage="0" equalAverage="0" bottom="0" percent="0" rank="0" text="" dxfId="540">
      <formula>$O$14&lt;$N$14</formula>
    </cfRule>
    <cfRule type="expression" priority="36" aboveAverage="0" equalAverage="0" bottom="0" percent="0" rank="0" text="" dxfId="541">
      <formula>$O$14&gt;$N$14</formula>
    </cfRule>
  </conditionalFormatting>
  <conditionalFormatting sqref="O15">
    <cfRule type="expression" priority="37" aboveAverage="0" equalAverage="0" bottom="0" percent="0" rank="0" text="" dxfId="542">
      <formula>$O$15&lt;$N$15</formula>
    </cfRule>
    <cfRule type="expression" priority="38" aboveAverage="0" equalAverage="0" bottom="0" percent="0" rank="0" text="" dxfId="543">
      <formula>$O$15&gt;$N$15</formula>
    </cfRule>
  </conditionalFormatting>
  <conditionalFormatting sqref="O16">
    <cfRule type="expression" priority="39" aboveAverage="0" equalAverage="0" bottom="0" percent="0" rank="0" text="" dxfId="544">
      <formula>$O$16&lt;$N$16</formula>
    </cfRule>
    <cfRule type="expression" priority="40" aboveAverage="0" equalAverage="0" bottom="0" percent="0" rank="0" text="" dxfId="545">
      <formula>$O$16&gt;$N$16</formula>
    </cfRule>
  </conditionalFormatting>
  <conditionalFormatting sqref="O17">
    <cfRule type="expression" priority="41" aboveAverage="0" equalAverage="0" bottom="0" percent="0" rank="0" text="" dxfId="546">
      <formula>$O$17&lt;$N$17</formula>
    </cfRule>
    <cfRule type="expression" priority="42" aboveAverage="0" equalAverage="0" bottom="0" percent="0" rank="0" text="" dxfId="547">
      <formula>$O$17&gt;$N$17</formula>
    </cfRule>
  </conditionalFormatting>
  <conditionalFormatting sqref="O18">
    <cfRule type="expression" priority="44" aboveAverage="0" equalAverage="0" bottom="0" percent="0" rank="0" text="" dxfId="548">
      <formula>$O$18&lt;$N$18</formula>
    </cfRule>
    <cfRule type="expression" priority="45" aboveAverage="0" equalAverage="0" bottom="0" percent="0" rank="0" text="" dxfId="549">
      <formula>$O$18&gt;$N$18</formula>
    </cfRule>
  </conditionalFormatting>
  <conditionalFormatting sqref="D2">
    <cfRule type="expression" priority="46" aboveAverage="0" equalAverage="0" bottom="0" percent="0" rank="0" text="" dxfId="550">
      <formula>$D$22&lt;0</formula>
    </cfRule>
    <cfRule type="expression" priority="47" aboveAverage="0" equalAverage="0" bottom="0" percent="0" rank="0" text="" dxfId="551">
      <formula>$D$22&gt;0</formula>
    </cfRule>
  </conditionalFormatting>
  <conditionalFormatting sqref="D3">
    <cfRule type="expression" priority="48" aboveAverage="0" equalAverage="0" bottom="0" percent="0" rank="0" text="" dxfId="552">
      <formula>$D$23&lt;0</formula>
    </cfRule>
    <cfRule type="expression" priority="49" aboveAverage="0" equalAverage="0" bottom="0" percent="0" rank="0" text="" dxfId="553">
      <formula>$D$23&gt;0</formula>
    </cfRule>
  </conditionalFormatting>
  <conditionalFormatting sqref="D4">
    <cfRule type="expression" priority="50" aboveAverage="0" equalAverage="0" bottom="0" percent="0" rank="0" text="" dxfId="554">
      <formula>$D$24&lt;0</formula>
    </cfRule>
    <cfRule type="expression" priority="51" aboveAverage="0" equalAverage="0" bottom="0" percent="0" rank="0" text="" dxfId="555">
      <formula>$D$24&gt;0</formula>
    </cfRule>
  </conditionalFormatting>
  <conditionalFormatting sqref="D5">
    <cfRule type="expression" priority="52" aboveAverage="0" equalAverage="0" bottom="0" percent="0" rank="0" text="" dxfId="556">
      <formula>$D$25&lt;0</formula>
    </cfRule>
    <cfRule type="expression" priority="53" aboveAverage="0" equalAverage="0" bottom="0" percent="0" rank="0" text="" dxfId="557">
      <formula>$D$25&gt;0</formula>
    </cfRule>
  </conditionalFormatting>
  <conditionalFormatting sqref="D6">
    <cfRule type="expression" priority="54" aboveAverage="0" equalAverage="0" bottom="0" percent="0" rank="0" text="" dxfId="558">
      <formula>$D$26&lt;0</formula>
    </cfRule>
    <cfRule type="expression" priority="55" aboveAverage="0" equalAverage="0" bottom="0" percent="0" rank="0" text="" dxfId="559">
      <formula>$D$26&gt;0</formula>
    </cfRule>
  </conditionalFormatting>
  <conditionalFormatting sqref="D8">
    <cfRule type="expression" priority="56" aboveAverage="0" equalAverage="0" bottom="0" percent="0" rank="0" text="" dxfId="560">
      <formula>$D$28&lt;0</formula>
    </cfRule>
    <cfRule type="expression" priority="57" aboveAverage="0" equalAverage="0" bottom="0" percent="0" rank="0" text="" dxfId="561">
      <formula>$D$28&gt;0</formula>
    </cfRule>
  </conditionalFormatting>
  <conditionalFormatting sqref="D9">
    <cfRule type="expression" priority="58" aboveAverage="0" equalAverage="0" bottom="0" percent="0" rank="0" text="" dxfId="562">
      <formula>$D$29&lt;0</formula>
    </cfRule>
    <cfRule type="expression" priority="59" aboveAverage="0" equalAverage="0" bottom="0" percent="0" rank="0" text="" dxfId="563">
      <formula>$D$29&gt;0</formula>
    </cfRule>
  </conditionalFormatting>
  <conditionalFormatting sqref="D10">
    <cfRule type="expression" priority="60" aboveAverage="0" equalAverage="0" bottom="0" percent="0" rank="0" text="" dxfId="564">
      <formula>$D$30&gt;0</formula>
    </cfRule>
    <cfRule type="expression" priority="61" aboveAverage="0" equalAverage="0" bottom="0" percent="0" rank="0" text="" dxfId="565">
      <formula>$D$30&lt;0</formula>
    </cfRule>
  </conditionalFormatting>
  <conditionalFormatting sqref="D11">
    <cfRule type="expression" priority="62" aboveAverage="0" equalAverage="0" bottom="0" percent="0" rank="0" text="" dxfId="566">
      <formula>$D$31&lt;0</formula>
    </cfRule>
    <cfRule type="expression" priority="63" aboveAverage="0" equalAverage="0" bottom="0" percent="0" rank="0" text="" dxfId="567">
      <formula>$D$31&gt;0</formula>
    </cfRule>
  </conditionalFormatting>
  <conditionalFormatting sqref="D12">
    <cfRule type="expression" priority="64" aboveAverage="0" equalAverage="0" bottom="0" percent="0" rank="0" text="" dxfId="568">
      <formula>$D$32&lt;0</formula>
    </cfRule>
    <cfRule type="expression" priority="65" aboveAverage="0" equalAverage="0" bottom="0" percent="0" rank="0" text="" dxfId="569">
      <formula>$D$32&gt;0</formula>
    </cfRule>
  </conditionalFormatting>
  <conditionalFormatting sqref="D13">
    <cfRule type="expression" priority="66" aboveAverage="0" equalAverage="0" bottom="0" percent="0" rank="0" text="" dxfId="570">
      <formula>$D$33&lt;0</formula>
    </cfRule>
    <cfRule type="expression" priority="67" aboveAverage="0" equalAverage="0" bottom="0" percent="0" rank="0" text="" dxfId="571">
      <formula>$D$33&gt;0</formula>
    </cfRule>
  </conditionalFormatting>
  <conditionalFormatting sqref="D15">
    <cfRule type="expression" priority="68" aboveAverage="0" equalAverage="0" bottom="0" percent="0" rank="0" text="" dxfId="572">
      <formula>$D$35&lt;0</formula>
    </cfRule>
    <cfRule type="expression" priority="69" aboveAverage="0" equalAverage="0" bottom="0" percent="0" rank="0" text="" dxfId="573">
      <formula>$D$35&gt;0</formula>
    </cfRule>
  </conditionalFormatting>
  <conditionalFormatting sqref="D16">
    <cfRule type="expression" priority="70" aboveAverage="0" equalAverage="0" bottom="0" percent="0" rank="0" text="" dxfId="574">
      <formula>$D$36&lt;0</formula>
    </cfRule>
    <cfRule type="expression" priority="71" aboveAverage="0" equalAverage="0" bottom="0" percent="0" rank="0" text="" dxfId="575">
      <formula>$D$36&gt;0</formula>
    </cfRule>
  </conditionalFormatting>
  <conditionalFormatting sqref="D17">
    <cfRule type="expression" priority="72" aboveAverage="0" equalAverage="0" bottom="0" percent="0" rank="0" text="" dxfId="576">
      <formula>$D$37&gt;0</formula>
    </cfRule>
    <cfRule type="expression" priority="73" aboveAverage="0" equalAverage="0" bottom="0" percent="0" rank="0" text="" dxfId="577">
      <formula>$D$37&lt;0</formula>
    </cfRule>
  </conditionalFormatting>
  <conditionalFormatting sqref="D14">
    <cfRule type="expression" priority="74" aboveAverage="0" equalAverage="0" bottom="0" percent="0" rank="0" text="" dxfId="578">
      <formula>$D$34&lt;0</formula>
    </cfRule>
    <cfRule type="expression" priority="75" aboveAverage="0" equalAverage="0" bottom="0" percent="0" rank="0" text="" dxfId="579">
      <formula>$D$34&gt;0</formula>
    </cfRule>
  </conditionalFormatting>
  <conditionalFormatting sqref="D7">
    <cfRule type="expression" priority="76" aboveAverage="0" equalAverage="0" bottom="0" percent="0" rank="0" text="" dxfId="580">
      <formula>$D$27&lt;0</formula>
    </cfRule>
    <cfRule type="expression" priority="77" aboveAverage="0" equalAverage="0" bottom="0" percent="0" rank="0" text="" dxfId="581">
      <formula>$D$27&gt;0</formula>
    </cfRule>
  </conditionalFormatting>
  <conditionalFormatting sqref="B22:B37">
    <cfRule type="expression" priority="78" aboveAverage="0" equalAverage="0" bottom="0" percent="0" rank="0" text="" dxfId="582">
      <formula>D22&gt;0</formula>
    </cfRule>
    <cfRule type="expression" priority="79" aboveAverage="0" equalAverage="0" bottom="0" percent="0" rank="0" text="" dxfId="583">
      <formula>D22&lt;0</formula>
    </cfRule>
  </conditionalFormatting>
  <conditionalFormatting sqref="B57:B65">
    <cfRule type="expression" priority="80" aboveAverage="0" equalAverage="0" bottom="0" percent="0" rank="0" text="" dxfId="584">
      <formula>D57&gt;0</formula>
    </cfRule>
    <cfRule type="expression" priority="81" aboveAverage="0" equalAverage="0" bottom="0" percent="0" rank="0" text="" dxfId="585">
      <formula>D57&lt;0</formula>
    </cfRule>
  </conditionalFormatting>
  <conditionalFormatting sqref="B56">
    <cfRule type="expression" priority="82" aboveAverage="0" equalAverage="0" bottom="0" percent="0" rank="0" text="" dxfId="586">
      <formula>D56&gt;0</formula>
    </cfRule>
    <cfRule type="expression" priority="83" aboveAverage="0" equalAverage="0" bottom="0" percent="0" rank="0" text="" dxfId="587">
      <formula>D56&lt;0</formula>
    </cfRule>
  </conditionalFormatting>
  <conditionalFormatting sqref="D42">
    <cfRule type="expression" priority="84" aboveAverage="0" equalAverage="0" bottom="0" percent="0" rank="0" text="" dxfId="588">
      <formula>$D$56&lt;0</formula>
    </cfRule>
    <cfRule type="expression" priority="85" aboveAverage="0" equalAverage="0" bottom="0" percent="0" rank="0" text="" dxfId="589">
      <formula>$D$56&gt;0</formula>
    </cfRule>
  </conditionalFormatting>
  <conditionalFormatting sqref="D43">
    <cfRule type="expression" priority="86" aboveAverage="0" equalAverage="0" bottom="0" percent="0" rank="0" text="" dxfId="590">
      <formula>$D$57&lt;0</formula>
    </cfRule>
    <cfRule type="expression" priority="87" aboveAverage="0" equalAverage="0" bottom="0" percent="0" rank="0" text="" dxfId="591">
      <formula>$D$57&gt;0</formula>
    </cfRule>
  </conditionalFormatting>
  <conditionalFormatting sqref="D49">
    <cfRule type="expression" priority="88" aboveAverage="0" equalAverage="0" bottom="0" percent="0" rank="0" text="" dxfId="592">
      <formula>$D$63&lt;0</formula>
    </cfRule>
    <cfRule type="expression" priority="89" aboveAverage="0" equalAverage="0" bottom="0" percent="0" rank="0" text="" dxfId="593">
      <formula>$D$63&gt;0</formula>
    </cfRule>
  </conditionalFormatting>
  <conditionalFormatting sqref="D44">
    <cfRule type="expression" priority="90" aboveAverage="0" equalAverage="0" bottom="0" percent="0" rank="0" text="" dxfId="594">
      <formula>$D$58&lt;0</formula>
    </cfRule>
    <cfRule type="expression" priority="91" aboveAverage="0" equalAverage="0" bottom="0" percent="0" rank="0" text="" dxfId="595">
      <formula>$D$58&gt;0</formula>
    </cfRule>
  </conditionalFormatting>
  <conditionalFormatting sqref="D45">
    <cfRule type="expression" priority="92" aboveAverage="0" equalAverage="0" bottom="0" percent="0" rank="0" text="" dxfId="596">
      <formula>$D$59&lt;0</formula>
    </cfRule>
    <cfRule type="expression" priority="93" aboveAverage="0" equalAverage="0" bottom="0" percent="0" rank="0" text="" dxfId="597">
      <formula>$D$59&gt;0</formula>
    </cfRule>
  </conditionalFormatting>
  <conditionalFormatting sqref="D47">
    <cfRule type="expression" priority="94" aboveAverage="0" equalAverage="0" bottom="0" percent="0" rank="0" text="" dxfId="598">
      <formula>$D$61&lt;0</formula>
    </cfRule>
    <cfRule type="expression" priority="95" aboveAverage="0" equalAverage="0" bottom="0" percent="0" rank="0" text="" dxfId="599">
      <formula>$D$61&gt;0</formula>
    </cfRule>
  </conditionalFormatting>
  <conditionalFormatting sqref="D48">
    <cfRule type="expression" priority="96" aboveAverage="0" equalAverage="0" bottom="0" percent="0" rank="0" text="" dxfId="600">
      <formula>$D$62&lt;0</formula>
    </cfRule>
    <cfRule type="expression" priority="97" aboveAverage="0" equalAverage="0" bottom="0" percent="0" rank="0" text="" dxfId="601">
      <formula>$D$62&gt;0</formula>
    </cfRule>
  </conditionalFormatting>
  <conditionalFormatting sqref="D50">
    <cfRule type="expression" priority="98" aboveAverage="0" equalAverage="0" bottom="0" percent="0" rank="0" text="" dxfId="602">
      <formula>$D$64&lt;0</formula>
    </cfRule>
    <cfRule type="expression" priority="99" aboveAverage="0" equalAverage="0" bottom="0" percent="0" rank="0" text="" dxfId="603">
      <formula>$D$64&gt;0</formula>
    </cfRule>
  </conditionalFormatting>
  <conditionalFormatting sqref="D51">
    <cfRule type="expression" priority="100" aboveAverage="0" equalAverage="0" bottom="0" percent="0" rank="0" text="" dxfId="604">
      <formula>$D$65&lt;0</formula>
    </cfRule>
    <cfRule type="expression" priority="101" aboveAverage="0" equalAverage="0" bottom="0" percent="0" rank="0" text="" dxfId="605">
      <formula>$D$65&gt;0</formula>
    </cfRule>
  </conditionalFormatting>
  <conditionalFormatting sqref="D46">
    <cfRule type="expression" priority="102" aboveAverage="0" equalAverage="0" bottom="0" percent="0" rank="0" text="" dxfId="606">
      <formula>$D$60&lt;0</formula>
    </cfRule>
    <cfRule type="expression" priority="103" aboveAverage="0" equalAverage="0" bottom="0" percent="0" rank="0" text="" dxfId="6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D0B781FA-1CD5-4D22-9EF1-D782AC628EE5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7F80B1C0-81D1-4B27-85CC-6227E02D3B43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59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7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7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7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7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7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7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7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7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7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7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7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7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7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7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7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7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608">
      <formula>0</formula>
    </cfRule>
    <cfRule type="cellIs" priority="3" operator="greaterThan" aboveAverage="0" equalAverage="0" bottom="0" percent="0" rank="0" text="" dxfId="609">
      <formula>0</formula>
    </cfRule>
  </conditionalFormatting>
  <conditionalFormatting sqref="M19">
    <cfRule type="expression" priority="4" aboveAverage="0" equalAverage="0" bottom="0" percent="0" rank="0" text="" dxfId="610">
      <formula>$M$19&lt;$M$18</formula>
    </cfRule>
    <cfRule type="expression" priority="5" aboveAverage="0" equalAverage="0" bottom="0" percent="0" rank="0" text="" dxfId="611">
      <formula>$M$19&gt;$M$18</formula>
    </cfRule>
  </conditionalFormatting>
  <conditionalFormatting sqref="J53:K53">
    <cfRule type="expression" priority="6" aboveAverage="0" equalAverage="0" bottom="0" percent="0" rank="0" text="" dxfId="612">
      <formula>$J$53&lt;$J$52</formula>
    </cfRule>
    <cfRule type="expression" priority="7" aboveAverage="0" equalAverage="0" bottom="0" percent="0" rank="0" text="" dxfId="613">
      <formula>$J$53&gt;$J$52</formula>
    </cfRule>
  </conditionalFormatting>
  <conditionalFormatting sqref="A18">
    <cfRule type="expression" priority="9" aboveAverage="0" equalAverage="0" bottom="0" percent="0" rank="0" text="" dxfId="614">
      <formula>$A$18&lt;0</formula>
    </cfRule>
    <cfRule type="expression" priority="10" aboveAverage="0" equalAverage="0" bottom="0" percent="0" rank="0" text="" dxfId="615">
      <formula>$A$18&gt;0</formula>
    </cfRule>
  </conditionalFormatting>
  <conditionalFormatting sqref="O2">
    <cfRule type="expression" priority="11" aboveAverage="0" equalAverage="0" bottom="0" percent="0" rank="0" text="" dxfId="616">
      <formula>$O$2&lt;$N$2</formula>
    </cfRule>
    <cfRule type="expression" priority="12" aboveAverage="0" equalAverage="0" bottom="0" percent="0" rank="0" text="" dxfId="617">
      <formula>$O$2&gt;$N$2</formula>
    </cfRule>
  </conditionalFormatting>
  <conditionalFormatting sqref="O3">
    <cfRule type="expression" priority="13" aboveAverage="0" equalAverage="0" bottom="0" percent="0" rank="0" text="" dxfId="618">
      <formula>$O$3&lt;$N$3</formula>
    </cfRule>
    <cfRule type="expression" priority="14" aboveAverage="0" equalAverage="0" bottom="0" percent="0" rank="0" text="" dxfId="619">
      <formula>$O$3&gt;$N$3</formula>
    </cfRule>
  </conditionalFormatting>
  <conditionalFormatting sqref="O13">
    <cfRule type="expression" priority="15" aboveAverage="0" equalAverage="0" bottom="0" percent="0" rank="0" text="" dxfId="620">
      <formula>$O$13&lt;$N$13</formula>
    </cfRule>
    <cfRule type="expression" priority="16" aboveAverage="0" equalAverage="0" bottom="0" percent="0" rank="0" text="" dxfId="621">
      <formula>$O$13&gt;$N$13</formula>
    </cfRule>
  </conditionalFormatting>
  <conditionalFormatting sqref="O4">
    <cfRule type="expression" priority="17" aboveAverage="0" equalAverage="0" bottom="0" percent="0" rank="0" text="" dxfId="622">
      <formula>$O$4&lt;$N$4</formula>
    </cfRule>
    <cfRule type="expression" priority="18" aboveAverage="0" equalAverage="0" bottom="0" percent="0" rank="0" text="" dxfId="623">
      <formula>$O$4&gt;$N$4</formula>
    </cfRule>
  </conditionalFormatting>
  <conditionalFormatting sqref="O5">
    <cfRule type="expression" priority="19" aboveAverage="0" equalAverage="0" bottom="0" percent="0" rank="0" text="" dxfId="624">
      <formula>$O$5&lt;$N$5</formula>
    </cfRule>
    <cfRule type="expression" priority="20" aboveAverage="0" equalAverage="0" bottom="0" percent="0" rank="0" text="" dxfId="625">
      <formula>$O$5&gt;$N$5</formula>
    </cfRule>
  </conditionalFormatting>
  <conditionalFormatting sqref="O6">
    <cfRule type="expression" priority="21" aboveAverage="0" equalAverage="0" bottom="0" percent="0" rank="0" text="" dxfId="626">
      <formula>$O$6&lt;$N$6</formula>
    </cfRule>
    <cfRule type="expression" priority="22" aboveAverage="0" equalAverage="0" bottom="0" percent="0" rank="0" text="" dxfId="627">
      <formula>$O$6&gt;$N$6</formula>
    </cfRule>
  </conditionalFormatting>
  <conditionalFormatting sqref="O7">
    <cfRule type="expression" priority="23" aboveAverage="0" equalAverage="0" bottom="0" percent="0" rank="0" text="" dxfId="628">
      <formula>$O$7&lt;$N$7</formula>
    </cfRule>
    <cfRule type="expression" priority="24" aboveAverage="0" equalAverage="0" bottom="0" percent="0" rank="0" text="" dxfId="629">
      <formula>$O$7&gt;$N$7</formula>
    </cfRule>
  </conditionalFormatting>
  <conditionalFormatting sqref="O8">
    <cfRule type="expression" priority="25" aboveAverage="0" equalAverage="0" bottom="0" percent="0" rank="0" text="" dxfId="630">
      <formula>$O$8&lt;$N$8</formula>
    </cfRule>
    <cfRule type="expression" priority="26" aboveAverage="0" equalAverage="0" bottom="0" percent="0" rank="0" text="" dxfId="631">
      <formula>$O$8&gt;$N$8</formula>
    </cfRule>
  </conditionalFormatting>
  <conditionalFormatting sqref="O9">
    <cfRule type="expression" priority="27" aboveAverage="0" equalAverage="0" bottom="0" percent="0" rank="0" text="" dxfId="632">
      <formula>$O$9&lt;$N$9</formula>
    </cfRule>
    <cfRule type="expression" priority="28" aboveAverage="0" equalAverage="0" bottom="0" percent="0" rank="0" text="" dxfId="633">
      <formula>$O$9&gt;$N$9</formula>
    </cfRule>
  </conditionalFormatting>
  <conditionalFormatting sqref="O10">
    <cfRule type="expression" priority="29" aboveAverage="0" equalAverage="0" bottom="0" percent="0" rank="0" text="" dxfId="634">
      <formula>$O$10&lt;$N$10</formula>
    </cfRule>
    <cfRule type="expression" priority="30" aboveAverage="0" equalAverage="0" bottom="0" percent="0" rank="0" text="" dxfId="635">
      <formula>$O$10&gt;$N$10</formula>
    </cfRule>
  </conditionalFormatting>
  <conditionalFormatting sqref="O11">
    <cfRule type="expression" priority="31" aboveAverage="0" equalAverage="0" bottom="0" percent="0" rank="0" text="" dxfId="636">
      <formula>$O$11&lt;$N$11</formula>
    </cfRule>
    <cfRule type="expression" priority="32" aboveAverage="0" equalAverage="0" bottom="0" percent="0" rank="0" text="" dxfId="637">
      <formula>$O$11&gt;$N$11</formula>
    </cfRule>
  </conditionalFormatting>
  <conditionalFormatting sqref="O12">
    <cfRule type="expression" priority="33" aboveAverage="0" equalAverage="0" bottom="0" percent="0" rank="0" text="" dxfId="638">
      <formula>$O$12&lt;$N$12</formula>
    </cfRule>
    <cfRule type="expression" priority="34" aboveAverage="0" equalAverage="0" bottom="0" percent="0" rank="0" text="" dxfId="639">
      <formula>$O$12&gt;$N$12</formula>
    </cfRule>
  </conditionalFormatting>
  <conditionalFormatting sqref="O14">
    <cfRule type="expression" priority="35" aboveAverage="0" equalAverage="0" bottom="0" percent="0" rank="0" text="" dxfId="640">
      <formula>$O$14&lt;$N$14</formula>
    </cfRule>
    <cfRule type="expression" priority="36" aboveAverage="0" equalAverage="0" bottom="0" percent="0" rank="0" text="" dxfId="641">
      <formula>$O$14&gt;$N$14</formula>
    </cfRule>
  </conditionalFormatting>
  <conditionalFormatting sqref="O15">
    <cfRule type="expression" priority="37" aboveAverage="0" equalAverage="0" bottom="0" percent="0" rank="0" text="" dxfId="642">
      <formula>$O$15&lt;$N$15</formula>
    </cfRule>
    <cfRule type="expression" priority="38" aboveAverage="0" equalAverage="0" bottom="0" percent="0" rank="0" text="" dxfId="643">
      <formula>$O$15&gt;$N$15</formula>
    </cfRule>
  </conditionalFormatting>
  <conditionalFormatting sqref="O16">
    <cfRule type="expression" priority="39" aboveAverage="0" equalAverage="0" bottom="0" percent="0" rank="0" text="" dxfId="644">
      <formula>$O$16&lt;$N$16</formula>
    </cfRule>
    <cfRule type="expression" priority="40" aboveAverage="0" equalAverage="0" bottom="0" percent="0" rank="0" text="" dxfId="645">
      <formula>$O$16&gt;$N$16</formula>
    </cfRule>
  </conditionalFormatting>
  <conditionalFormatting sqref="O17">
    <cfRule type="expression" priority="41" aboveAverage="0" equalAverage="0" bottom="0" percent="0" rank="0" text="" dxfId="646">
      <formula>$O$17&lt;$N$17</formula>
    </cfRule>
    <cfRule type="expression" priority="42" aboveAverage="0" equalAverage="0" bottom="0" percent="0" rank="0" text="" dxfId="647">
      <formula>$O$17&gt;$N$17</formula>
    </cfRule>
  </conditionalFormatting>
  <conditionalFormatting sqref="O18">
    <cfRule type="expression" priority="44" aboveAverage="0" equalAverage="0" bottom="0" percent="0" rank="0" text="" dxfId="648">
      <formula>$O$18&lt;$N$18</formula>
    </cfRule>
    <cfRule type="expression" priority="45" aboveAverage="0" equalAverage="0" bottom="0" percent="0" rank="0" text="" dxfId="649">
      <formula>$O$18&gt;$N$18</formula>
    </cfRule>
  </conditionalFormatting>
  <conditionalFormatting sqref="D2">
    <cfRule type="expression" priority="46" aboveAverage="0" equalAverage="0" bottom="0" percent="0" rank="0" text="" dxfId="650">
      <formula>$D$22&lt;0</formula>
    </cfRule>
    <cfRule type="expression" priority="47" aboveAverage="0" equalAverage="0" bottom="0" percent="0" rank="0" text="" dxfId="651">
      <formula>$D$22&gt;0</formula>
    </cfRule>
  </conditionalFormatting>
  <conditionalFormatting sqref="D3">
    <cfRule type="expression" priority="48" aboveAverage="0" equalAverage="0" bottom="0" percent="0" rank="0" text="" dxfId="652">
      <formula>$D$23&lt;0</formula>
    </cfRule>
    <cfRule type="expression" priority="49" aboveAverage="0" equalAverage="0" bottom="0" percent="0" rank="0" text="" dxfId="653">
      <formula>$D$23&gt;0</formula>
    </cfRule>
  </conditionalFormatting>
  <conditionalFormatting sqref="D4">
    <cfRule type="expression" priority="50" aboveAverage="0" equalAverage="0" bottom="0" percent="0" rank="0" text="" dxfId="654">
      <formula>$D$24&lt;0</formula>
    </cfRule>
    <cfRule type="expression" priority="51" aboveAverage="0" equalAverage="0" bottom="0" percent="0" rank="0" text="" dxfId="655">
      <formula>$D$24&gt;0</formula>
    </cfRule>
  </conditionalFormatting>
  <conditionalFormatting sqref="D5">
    <cfRule type="expression" priority="52" aboveAverage="0" equalAverage="0" bottom="0" percent="0" rank="0" text="" dxfId="656">
      <formula>$D$25&lt;0</formula>
    </cfRule>
    <cfRule type="expression" priority="53" aboveAverage="0" equalAverage="0" bottom="0" percent="0" rank="0" text="" dxfId="657">
      <formula>$D$25&gt;0</formula>
    </cfRule>
  </conditionalFormatting>
  <conditionalFormatting sqref="D6">
    <cfRule type="expression" priority="54" aboveAverage="0" equalAverage="0" bottom="0" percent="0" rank="0" text="" dxfId="658">
      <formula>$D$26&lt;0</formula>
    </cfRule>
    <cfRule type="expression" priority="55" aboveAverage="0" equalAverage="0" bottom="0" percent="0" rank="0" text="" dxfId="659">
      <formula>$D$26&gt;0</formula>
    </cfRule>
  </conditionalFormatting>
  <conditionalFormatting sqref="D8">
    <cfRule type="expression" priority="56" aboveAverage="0" equalAverage="0" bottom="0" percent="0" rank="0" text="" dxfId="660">
      <formula>$D$28&lt;0</formula>
    </cfRule>
    <cfRule type="expression" priority="57" aboveAverage="0" equalAverage="0" bottom="0" percent="0" rank="0" text="" dxfId="661">
      <formula>$D$28&gt;0</formula>
    </cfRule>
  </conditionalFormatting>
  <conditionalFormatting sqref="D9">
    <cfRule type="expression" priority="58" aboveAverage="0" equalAverage="0" bottom="0" percent="0" rank="0" text="" dxfId="662">
      <formula>$D$29&lt;0</formula>
    </cfRule>
    <cfRule type="expression" priority="59" aboveAverage="0" equalAverage="0" bottom="0" percent="0" rank="0" text="" dxfId="663">
      <formula>$D$29&gt;0</formula>
    </cfRule>
  </conditionalFormatting>
  <conditionalFormatting sqref="D10">
    <cfRule type="expression" priority="60" aboveAverage="0" equalAverage="0" bottom="0" percent="0" rank="0" text="" dxfId="664">
      <formula>$D$30&gt;0</formula>
    </cfRule>
    <cfRule type="expression" priority="61" aboveAverage="0" equalAverage="0" bottom="0" percent="0" rank="0" text="" dxfId="665">
      <formula>$D$30&lt;0</formula>
    </cfRule>
  </conditionalFormatting>
  <conditionalFormatting sqref="D11">
    <cfRule type="expression" priority="62" aboveAverage="0" equalAverage="0" bottom="0" percent="0" rank="0" text="" dxfId="666">
      <formula>$D$31&lt;0</formula>
    </cfRule>
    <cfRule type="expression" priority="63" aboveAverage="0" equalAverage="0" bottom="0" percent="0" rank="0" text="" dxfId="667">
      <formula>$D$31&gt;0</formula>
    </cfRule>
  </conditionalFormatting>
  <conditionalFormatting sqref="D12">
    <cfRule type="expression" priority="64" aboveAverage="0" equalAverage="0" bottom="0" percent="0" rank="0" text="" dxfId="668">
      <formula>$D$32&lt;0</formula>
    </cfRule>
    <cfRule type="expression" priority="65" aboveAverage="0" equalAverage="0" bottom="0" percent="0" rank="0" text="" dxfId="669">
      <formula>$D$32&gt;0</formula>
    </cfRule>
  </conditionalFormatting>
  <conditionalFormatting sqref="D13">
    <cfRule type="expression" priority="66" aboveAverage="0" equalAverage="0" bottom="0" percent="0" rank="0" text="" dxfId="670">
      <formula>$D$33&lt;0</formula>
    </cfRule>
    <cfRule type="expression" priority="67" aboveAverage="0" equalAverage="0" bottom="0" percent="0" rank="0" text="" dxfId="671">
      <formula>$D$33&gt;0</formula>
    </cfRule>
  </conditionalFormatting>
  <conditionalFormatting sqref="D15">
    <cfRule type="expression" priority="68" aboveAverage="0" equalAverage="0" bottom="0" percent="0" rank="0" text="" dxfId="672">
      <formula>$D$35&lt;0</formula>
    </cfRule>
    <cfRule type="expression" priority="69" aboveAverage="0" equalAverage="0" bottom="0" percent="0" rank="0" text="" dxfId="673">
      <formula>$D$35&gt;0</formula>
    </cfRule>
  </conditionalFormatting>
  <conditionalFormatting sqref="D16">
    <cfRule type="expression" priority="70" aboveAverage="0" equalAverage="0" bottom="0" percent="0" rank="0" text="" dxfId="674">
      <formula>$D$36&lt;0</formula>
    </cfRule>
    <cfRule type="expression" priority="71" aboveAverage="0" equalAverage="0" bottom="0" percent="0" rank="0" text="" dxfId="675">
      <formula>$D$36&gt;0</formula>
    </cfRule>
  </conditionalFormatting>
  <conditionalFormatting sqref="D17">
    <cfRule type="expression" priority="72" aboveAverage="0" equalAverage="0" bottom="0" percent="0" rank="0" text="" dxfId="676">
      <formula>$D$37&gt;0</formula>
    </cfRule>
    <cfRule type="expression" priority="73" aboveAverage="0" equalAverage="0" bottom="0" percent="0" rank="0" text="" dxfId="677">
      <formula>$D$37&lt;0</formula>
    </cfRule>
  </conditionalFormatting>
  <conditionalFormatting sqref="D14">
    <cfRule type="expression" priority="74" aboveAverage="0" equalAverage="0" bottom="0" percent="0" rank="0" text="" dxfId="678">
      <formula>$D$34&lt;0</formula>
    </cfRule>
    <cfRule type="expression" priority="75" aboveAverage="0" equalAverage="0" bottom="0" percent="0" rank="0" text="" dxfId="679">
      <formula>$D$34&gt;0</formula>
    </cfRule>
  </conditionalFormatting>
  <conditionalFormatting sqref="D7">
    <cfRule type="expression" priority="76" aboveAverage="0" equalAverage="0" bottom="0" percent="0" rank="0" text="" dxfId="680">
      <formula>$D$27&lt;0</formula>
    </cfRule>
    <cfRule type="expression" priority="77" aboveAverage="0" equalAverage="0" bottom="0" percent="0" rank="0" text="" dxfId="681">
      <formula>$D$27&gt;0</formula>
    </cfRule>
  </conditionalFormatting>
  <conditionalFormatting sqref="B22:B37">
    <cfRule type="expression" priority="78" aboveAverage="0" equalAverage="0" bottom="0" percent="0" rank="0" text="" dxfId="682">
      <formula>D22&gt;0</formula>
    </cfRule>
    <cfRule type="expression" priority="79" aboveAverage="0" equalAverage="0" bottom="0" percent="0" rank="0" text="" dxfId="683">
      <formula>D22&lt;0</formula>
    </cfRule>
  </conditionalFormatting>
  <conditionalFormatting sqref="B57:B65">
    <cfRule type="expression" priority="80" aboveAverage="0" equalAverage="0" bottom="0" percent="0" rank="0" text="" dxfId="684">
      <formula>D57&gt;0</formula>
    </cfRule>
    <cfRule type="expression" priority="81" aboveAverage="0" equalAverage="0" bottom="0" percent="0" rank="0" text="" dxfId="685">
      <formula>D57&lt;0</formula>
    </cfRule>
  </conditionalFormatting>
  <conditionalFormatting sqref="B56">
    <cfRule type="expression" priority="82" aboveAverage="0" equalAverage="0" bottom="0" percent="0" rank="0" text="" dxfId="686">
      <formula>D56&gt;0</formula>
    </cfRule>
    <cfRule type="expression" priority="83" aboveAverage="0" equalAverage="0" bottom="0" percent="0" rank="0" text="" dxfId="687">
      <formula>D56&lt;0</formula>
    </cfRule>
  </conditionalFormatting>
  <conditionalFormatting sqref="D42">
    <cfRule type="expression" priority="84" aboveAverage="0" equalAverage="0" bottom="0" percent="0" rank="0" text="" dxfId="688">
      <formula>$D$56&lt;0</formula>
    </cfRule>
    <cfRule type="expression" priority="85" aboveAverage="0" equalAverage="0" bottom="0" percent="0" rank="0" text="" dxfId="689">
      <formula>$D$56&gt;0</formula>
    </cfRule>
  </conditionalFormatting>
  <conditionalFormatting sqref="D43">
    <cfRule type="expression" priority="86" aboveAverage="0" equalAverage="0" bottom="0" percent="0" rank="0" text="" dxfId="690">
      <formula>$D$57&lt;0</formula>
    </cfRule>
    <cfRule type="expression" priority="87" aboveAverage="0" equalAverage="0" bottom="0" percent="0" rank="0" text="" dxfId="691">
      <formula>$D$57&gt;0</formula>
    </cfRule>
  </conditionalFormatting>
  <conditionalFormatting sqref="D49">
    <cfRule type="expression" priority="88" aboveAverage="0" equalAverage="0" bottom="0" percent="0" rank="0" text="" dxfId="692">
      <formula>$D$63&lt;0</formula>
    </cfRule>
    <cfRule type="expression" priority="89" aboveAverage="0" equalAverage="0" bottom="0" percent="0" rank="0" text="" dxfId="693">
      <formula>$D$63&gt;0</formula>
    </cfRule>
  </conditionalFormatting>
  <conditionalFormatting sqref="D44">
    <cfRule type="expression" priority="90" aboveAverage="0" equalAverage="0" bottom="0" percent="0" rank="0" text="" dxfId="694">
      <formula>$D$58&lt;0</formula>
    </cfRule>
    <cfRule type="expression" priority="91" aboveAverage="0" equalAverage="0" bottom="0" percent="0" rank="0" text="" dxfId="695">
      <formula>$D$58&gt;0</formula>
    </cfRule>
  </conditionalFormatting>
  <conditionalFormatting sqref="D45">
    <cfRule type="expression" priority="92" aboveAverage="0" equalAverage="0" bottom="0" percent="0" rank="0" text="" dxfId="696">
      <formula>$D$59&lt;0</formula>
    </cfRule>
    <cfRule type="expression" priority="93" aboveAverage="0" equalAverage="0" bottom="0" percent="0" rank="0" text="" dxfId="697">
      <formula>$D$59&gt;0</formula>
    </cfRule>
  </conditionalFormatting>
  <conditionalFormatting sqref="D47">
    <cfRule type="expression" priority="94" aboveAverage="0" equalAverage="0" bottom="0" percent="0" rank="0" text="" dxfId="698">
      <formula>$D$61&lt;0</formula>
    </cfRule>
    <cfRule type="expression" priority="95" aboveAverage="0" equalAverage="0" bottom="0" percent="0" rank="0" text="" dxfId="699">
      <formula>$D$61&gt;0</formula>
    </cfRule>
  </conditionalFormatting>
  <conditionalFormatting sqref="D48">
    <cfRule type="expression" priority="96" aboveAverage="0" equalAverage="0" bottom="0" percent="0" rank="0" text="" dxfId="700">
      <formula>$D$62&lt;0</formula>
    </cfRule>
    <cfRule type="expression" priority="97" aboveAverage="0" equalAverage="0" bottom="0" percent="0" rank="0" text="" dxfId="701">
      <formula>$D$62&gt;0</formula>
    </cfRule>
  </conditionalFormatting>
  <conditionalFormatting sqref="D50">
    <cfRule type="expression" priority="98" aboveAverage="0" equalAverage="0" bottom="0" percent="0" rank="0" text="" dxfId="702">
      <formula>$D$64&lt;0</formula>
    </cfRule>
    <cfRule type="expression" priority="99" aboveAverage="0" equalAverage="0" bottom="0" percent="0" rank="0" text="" dxfId="703">
      <formula>$D$64&gt;0</formula>
    </cfRule>
  </conditionalFormatting>
  <conditionalFormatting sqref="D51">
    <cfRule type="expression" priority="100" aboveAverage="0" equalAverage="0" bottom="0" percent="0" rank="0" text="" dxfId="704">
      <formula>$D$65&lt;0</formula>
    </cfRule>
    <cfRule type="expression" priority="101" aboveAverage="0" equalAverage="0" bottom="0" percent="0" rank="0" text="" dxfId="705">
      <formula>$D$65&gt;0</formula>
    </cfRule>
  </conditionalFormatting>
  <conditionalFormatting sqref="D46">
    <cfRule type="expression" priority="102" aboveAverage="0" equalAverage="0" bottom="0" percent="0" rank="0" text="" dxfId="706">
      <formula>$D$60&lt;0</formula>
    </cfRule>
    <cfRule type="expression" priority="103" aboveAverage="0" equalAverage="0" bottom="0" percent="0" rank="0" text="" dxfId="7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33033C9-9266-4A9C-AD18-D67565357FB5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25A01CF3-87AA-45D0-A54F-73D8D219ADE4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60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7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7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7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7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7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7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7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7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7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7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7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7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7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7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7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7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708">
      <formula>0</formula>
    </cfRule>
    <cfRule type="cellIs" priority="3" operator="greaterThan" aboveAverage="0" equalAverage="0" bottom="0" percent="0" rank="0" text="" dxfId="709">
      <formula>0</formula>
    </cfRule>
  </conditionalFormatting>
  <conditionalFormatting sqref="M19">
    <cfRule type="expression" priority="4" aboveAverage="0" equalAverage="0" bottom="0" percent="0" rank="0" text="" dxfId="710">
      <formula>$M$19&lt;$M$18</formula>
    </cfRule>
    <cfRule type="expression" priority="5" aboveAverage="0" equalAverage="0" bottom="0" percent="0" rank="0" text="" dxfId="711">
      <formula>$M$19&gt;$M$18</formula>
    </cfRule>
  </conditionalFormatting>
  <conditionalFormatting sqref="J53:K53">
    <cfRule type="expression" priority="6" aboveAverage="0" equalAverage="0" bottom="0" percent="0" rank="0" text="" dxfId="712">
      <formula>$J$53&lt;$J$52</formula>
    </cfRule>
    <cfRule type="expression" priority="7" aboveAverage="0" equalAverage="0" bottom="0" percent="0" rank="0" text="" dxfId="713">
      <formula>$J$53&gt;$J$52</formula>
    </cfRule>
  </conditionalFormatting>
  <conditionalFormatting sqref="A18">
    <cfRule type="expression" priority="9" aboveAverage="0" equalAverage="0" bottom="0" percent="0" rank="0" text="" dxfId="714">
      <formula>$A$18&lt;0</formula>
    </cfRule>
    <cfRule type="expression" priority="10" aboveAverage="0" equalAverage="0" bottom="0" percent="0" rank="0" text="" dxfId="715">
      <formula>$A$18&gt;0</formula>
    </cfRule>
  </conditionalFormatting>
  <conditionalFormatting sqref="O2">
    <cfRule type="expression" priority="11" aboveAverage="0" equalAverage="0" bottom="0" percent="0" rank="0" text="" dxfId="716">
      <formula>$O$2&lt;$N$2</formula>
    </cfRule>
    <cfRule type="expression" priority="12" aboveAverage="0" equalAverage="0" bottom="0" percent="0" rank="0" text="" dxfId="717">
      <formula>$O$2&gt;$N$2</formula>
    </cfRule>
  </conditionalFormatting>
  <conditionalFormatting sqref="O3">
    <cfRule type="expression" priority="13" aboveAverage="0" equalAverage="0" bottom="0" percent="0" rank="0" text="" dxfId="718">
      <formula>$O$3&lt;$N$3</formula>
    </cfRule>
    <cfRule type="expression" priority="14" aboveAverage="0" equalAverage="0" bottom="0" percent="0" rank="0" text="" dxfId="719">
      <formula>$O$3&gt;$N$3</formula>
    </cfRule>
  </conditionalFormatting>
  <conditionalFormatting sqref="O13">
    <cfRule type="expression" priority="15" aboveAverage="0" equalAverage="0" bottom="0" percent="0" rank="0" text="" dxfId="720">
      <formula>$O$13&lt;$N$13</formula>
    </cfRule>
    <cfRule type="expression" priority="16" aboveAverage="0" equalAverage="0" bottom="0" percent="0" rank="0" text="" dxfId="721">
      <formula>$O$13&gt;$N$13</formula>
    </cfRule>
  </conditionalFormatting>
  <conditionalFormatting sqref="O4">
    <cfRule type="expression" priority="17" aboveAverage="0" equalAverage="0" bottom="0" percent="0" rank="0" text="" dxfId="722">
      <formula>$O$4&lt;$N$4</formula>
    </cfRule>
    <cfRule type="expression" priority="18" aboveAverage="0" equalAverage="0" bottom="0" percent="0" rank="0" text="" dxfId="723">
      <formula>$O$4&gt;$N$4</formula>
    </cfRule>
  </conditionalFormatting>
  <conditionalFormatting sqref="O5">
    <cfRule type="expression" priority="19" aboveAverage="0" equalAverage="0" bottom="0" percent="0" rank="0" text="" dxfId="724">
      <formula>$O$5&lt;$N$5</formula>
    </cfRule>
    <cfRule type="expression" priority="20" aboveAverage="0" equalAverage="0" bottom="0" percent="0" rank="0" text="" dxfId="725">
      <formula>$O$5&gt;$N$5</formula>
    </cfRule>
  </conditionalFormatting>
  <conditionalFormatting sqref="O6">
    <cfRule type="expression" priority="21" aboveAverage="0" equalAverage="0" bottom="0" percent="0" rank="0" text="" dxfId="726">
      <formula>$O$6&lt;$N$6</formula>
    </cfRule>
    <cfRule type="expression" priority="22" aboveAverage="0" equalAverage="0" bottom="0" percent="0" rank="0" text="" dxfId="727">
      <formula>$O$6&gt;$N$6</formula>
    </cfRule>
  </conditionalFormatting>
  <conditionalFormatting sqref="O7">
    <cfRule type="expression" priority="23" aboveAverage="0" equalAverage="0" bottom="0" percent="0" rank="0" text="" dxfId="728">
      <formula>$O$7&lt;$N$7</formula>
    </cfRule>
    <cfRule type="expression" priority="24" aboveAverage="0" equalAverage="0" bottom="0" percent="0" rank="0" text="" dxfId="729">
      <formula>$O$7&gt;$N$7</formula>
    </cfRule>
  </conditionalFormatting>
  <conditionalFormatting sqref="O8">
    <cfRule type="expression" priority="25" aboveAverage="0" equalAverage="0" bottom="0" percent="0" rank="0" text="" dxfId="730">
      <formula>$O$8&lt;$N$8</formula>
    </cfRule>
    <cfRule type="expression" priority="26" aboveAverage="0" equalAverage="0" bottom="0" percent="0" rank="0" text="" dxfId="731">
      <formula>$O$8&gt;$N$8</formula>
    </cfRule>
  </conditionalFormatting>
  <conditionalFormatting sqref="O9">
    <cfRule type="expression" priority="27" aboveAverage="0" equalAverage="0" bottom="0" percent="0" rank="0" text="" dxfId="732">
      <formula>$O$9&lt;$N$9</formula>
    </cfRule>
    <cfRule type="expression" priority="28" aboveAverage="0" equalAverage="0" bottom="0" percent="0" rank="0" text="" dxfId="733">
      <formula>$O$9&gt;$N$9</formula>
    </cfRule>
  </conditionalFormatting>
  <conditionalFormatting sqref="O10">
    <cfRule type="expression" priority="29" aboveAverage="0" equalAverage="0" bottom="0" percent="0" rank="0" text="" dxfId="734">
      <formula>$O$10&lt;$N$10</formula>
    </cfRule>
    <cfRule type="expression" priority="30" aboveAverage="0" equalAverage="0" bottom="0" percent="0" rank="0" text="" dxfId="735">
      <formula>$O$10&gt;$N$10</formula>
    </cfRule>
  </conditionalFormatting>
  <conditionalFormatting sqref="O11">
    <cfRule type="expression" priority="31" aboveAverage="0" equalAverage="0" bottom="0" percent="0" rank="0" text="" dxfId="736">
      <formula>$O$11&lt;$N$11</formula>
    </cfRule>
    <cfRule type="expression" priority="32" aboveAverage="0" equalAverage="0" bottom="0" percent="0" rank="0" text="" dxfId="737">
      <formula>$O$11&gt;$N$11</formula>
    </cfRule>
  </conditionalFormatting>
  <conditionalFormatting sqref="O12">
    <cfRule type="expression" priority="33" aboveAverage="0" equalAverage="0" bottom="0" percent="0" rank="0" text="" dxfId="738">
      <formula>$O$12&lt;$N$12</formula>
    </cfRule>
    <cfRule type="expression" priority="34" aboveAverage="0" equalAverage="0" bottom="0" percent="0" rank="0" text="" dxfId="739">
      <formula>$O$12&gt;$N$12</formula>
    </cfRule>
  </conditionalFormatting>
  <conditionalFormatting sqref="O14">
    <cfRule type="expression" priority="35" aboveAverage="0" equalAverage="0" bottom="0" percent="0" rank="0" text="" dxfId="740">
      <formula>$O$14&lt;$N$14</formula>
    </cfRule>
    <cfRule type="expression" priority="36" aboveAverage="0" equalAverage="0" bottom="0" percent="0" rank="0" text="" dxfId="741">
      <formula>$O$14&gt;$N$14</formula>
    </cfRule>
  </conditionalFormatting>
  <conditionalFormatting sqref="O15">
    <cfRule type="expression" priority="37" aboveAverage="0" equalAverage="0" bottom="0" percent="0" rank="0" text="" dxfId="742">
      <formula>$O$15&lt;$N$15</formula>
    </cfRule>
    <cfRule type="expression" priority="38" aboveAverage="0" equalAverage="0" bottom="0" percent="0" rank="0" text="" dxfId="743">
      <formula>$O$15&gt;$N$15</formula>
    </cfRule>
  </conditionalFormatting>
  <conditionalFormatting sqref="O16">
    <cfRule type="expression" priority="39" aboveAverage="0" equalAverage="0" bottom="0" percent="0" rank="0" text="" dxfId="744">
      <formula>$O$16&lt;$N$16</formula>
    </cfRule>
    <cfRule type="expression" priority="40" aboveAverage="0" equalAverage="0" bottom="0" percent="0" rank="0" text="" dxfId="745">
      <formula>$O$16&gt;$N$16</formula>
    </cfRule>
  </conditionalFormatting>
  <conditionalFormatting sqref="O17">
    <cfRule type="expression" priority="41" aboveAverage="0" equalAverage="0" bottom="0" percent="0" rank="0" text="" dxfId="746">
      <formula>$O$17&lt;$N$17</formula>
    </cfRule>
    <cfRule type="expression" priority="42" aboveAverage="0" equalAverage="0" bottom="0" percent="0" rank="0" text="" dxfId="747">
      <formula>$O$17&gt;$N$17</formula>
    </cfRule>
  </conditionalFormatting>
  <conditionalFormatting sqref="O18">
    <cfRule type="expression" priority="44" aboveAverage="0" equalAverage="0" bottom="0" percent="0" rank="0" text="" dxfId="748">
      <formula>$O$18&lt;$N$18</formula>
    </cfRule>
    <cfRule type="expression" priority="45" aboveAverage="0" equalAverage="0" bottom="0" percent="0" rank="0" text="" dxfId="749">
      <formula>$O$18&gt;$N$18</formula>
    </cfRule>
  </conditionalFormatting>
  <conditionalFormatting sqref="D2">
    <cfRule type="expression" priority="46" aboveAverage="0" equalAverage="0" bottom="0" percent="0" rank="0" text="" dxfId="750">
      <formula>$D$22&lt;0</formula>
    </cfRule>
    <cfRule type="expression" priority="47" aboveAverage="0" equalAverage="0" bottom="0" percent="0" rank="0" text="" dxfId="751">
      <formula>$D$22&gt;0</formula>
    </cfRule>
  </conditionalFormatting>
  <conditionalFormatting sqref="D3">
    <cfRule type="expression" priority="48" aboveAverage="0" equalAverage="0" bottom="0" percent="0" rank="0" text="" dxfId="752">
      <formula>$D$23&lt;0</formula>
    </cfRule>
    <cfRule type="expression" priority="49" aboveAverage="0" equalAverage="0" bottom="0" percent="0" rank="0" text="" dxfId="753">
      <formula>$D$23&gt;0</formula>
    </cfRule>
  </conditionalFormatting>
  <conditionalFormatting sqref="D4">
    <cfRule type="expression" priority="50" aboveAverage="0" equalAverage="0" bottom="0" percent="0" rank="0" text="" dxfId="754">
      <formula>$D$24&lt;0</formula>
    </cfRule>
    <cfRule type="expression" priority="51" aboveAverage="0" equalAverage="0" bottom="0" percent="0" rank="0" text="" dxfId="755">
      <formula>$D$24&gt;0</formula>
    </cfRule>
  </conditionalFormatting>
  <conditionalFormatting sqref="D5">
    <cfRule type="expression" priority="52" aboveAverage="0" equalAverage="0" bottom="0" percent="0" rank="0" text="" dxfId="756">
      <formula>$D$25&lt;0</formula>
    </cfRule>
    <cfRule type="expression" priority="53" aboveAverage="0" equalAverage="0" bottom="0" percent="0" rank="0" text="" dxfId="757">
      <formula>$D$25&gt;0</formula>
    </cfRule>
  </conditionalFormatting>
  <conditionalFormatting sqref="D6">
    <cfRule type="expression" priority="54" aboveAverage="0" equalAverage="0" bottom="0" percent="0" rank="0" text="" dxfId="758">
      <formula>$D$26&lt;0</formula>
    </cfRule>
    <cfRule type="expression" priority="55" aboveAverage="0" equalAverage="0" bottom="0" percent="0" rank="0" text="" dxfId="759">
      <formula>$D$26&gt;0</formula>
    </cfRule>
  </conditionalFormatting>
  <conditionalFormatting sqref="D8">
    <cfRule type="expression" priority="56" aboveAverage="0" equalAverage="0" bottom="0" percent="0" rank="0" text="" dxfId="760">
      <formula>$D$28&lt;0</formula>
    </cfRule>
    <cfRule type="expression" priority="57" aboveAverage="0" equalAverage="0" bottom="0" percent="0" rank="0" text="" dxfId="761">
      <formula>$D$28&gt;0</formula>
    </cfRule>
  </conditionalFormatting>
  <conditionalFormatting sqref="D9">
    <cfRule type="expression" priority="58" aboveAverage="0" equalAverage="0" bottom="0" percent="0" rank="0" text="" dxfId="762">
      <formula>$D$29&lt;0</formula>
    </cfRule>
    <cfRule type="expression" priority="59" aboveAverage="0" equalAverage="0" bottom="0" percent="0" rank="0" text="" dxfId="763">
      <formula>$D$29&gt;0</formula>
    </cfRule>
  </conditionalFormatting>
  <conditionalFormatting sqref="D10">
    <cfRule type="expression" priority="60" aboveAverage="0" equalAverage="0" bottom="0" percent="0" rank="0" text="" dxfId="764">
      <formula>$D$30&gt;0</formula>
    </cfRule>
    <cfRule type="expression" priority="61" aboveAverage="0" equalAverage="0" bottom="0" percent="0" rank="0" text="" dxfId="765">
      <formula>$D$30&lt;0</formula>
    </cfRule>
  </conditionalFormatting>
  <conditionalFormatting sqref="D11">
    <cfRule type="expression" priority="62" aboveAverage="0" equalAverage="0" bottom="0" percent="0" rank="0" text="" dxfId="766">
      <formula>$D$31&lt;0</formula>
    </cfRule>
    <cfRule type="expression" priority="63" aboveAverage="0" equalAverage="0" bottom="0" percent="0" rank="0" text="" dxfId="767">
      <formula>$D$31&gt;0</formula>
    </cfRule>
  </conditionalFormatting>
  <conditionalFormatting sqref="D12">
    <cfRule type="expression" priority="64" aboveAverage="0" equalAverage="0" bottom="0" percent="0" rank="0" text="" dxfId="768">
      <formula>$D$32&lt;0</formula>
    </cfRule>
    <cfRule type="expression" priority="65" aboveAverage="0" equalAverage="0" bottom="0" percent="0" rank="0" text="" dxfId="769">
      <formula>$D$32&gt;0</formula>
    </cfRule>
  </conditionalFormatting>
  <conditionalFormatting sqref="D13">
    <cfRule type="expression" priority="66" aboveAverage="0" equalAverage="0" bottom="0" percent="0" rank="0" text="" dxfId="770">
      <formula>$D$33&lt;0</formula>
    </cfRule>
    <cfRule type="expression" priority="67" aboveAverage="0" equalAverage="0" bottom="0" percent="0" rank="0" text="" dxfId="771">
      <formula>$D$33&gt;0</formula>
    </cfRule>
  </conditionalFormatting>
  <conditionalFormatting sqref="D15">
    <cfRule type="expression" priority="68" aboveAverage="0" equalAverage="0" bottom="0" percent="0" rank="0" text="" dxfId="772">
      <formula>$D$35&lt;0</formula>
    </cfRule>
    <cfRule type="expression" priority="69" aboveAverage="0" equalAverage="0" bottom="0" percent="0" rank="0" text="" dxfId="773">
      <formula>$D$35&gt;0</formula>
    </cfRule>
  </conditionalFormatting>
  <conditionalFormatting sqref="D16">
    <cfRule type="expression" priority="70" aboveAverage="0" equalAverage="0" bottom="0" percent="0" rank="0" text="" dxfId="774">
      <formula>$D$36&lt;0</formula>
    </cfRule>
    <cfRule type="expression" priority="71" aboveAverage="0" equalAverage="0" bottom="0" percent="0" rank="0" text="" dxfId="775">
      <formula>$D$36&gt;0</formula>
    </cfRule>
  </conditionalFormatting>
  <conditionalFormatting sqref="D17">
    <cfRule type="expression" priority="72" aboveAverage="0" equalAverage="0" bottom="0" percent="0" rank="0" text="" dxfId="776">
      <formula>$D$37&gt;0</formula>
    </cfRule>
    <cfRule type="expression" priority="73" aboveAverage="0" equalAverage="0" bottom="0" percent="0" rank="0" text="" dxfId="777">
      <formula>$D$37&lt;0</formula>
    </cfRule>
  </conditionalFormatting>
  <conditionalFormatting sqref="D14">
    <cfRule type="expression" priority="74" aboveAverage="0" equalAverage="0" bottom="0" percent="0" rank="0" text="" dxfId="778">
      <formula>$D$34&lt;0</formula>
    </cfRule>
    <cfRule type="expression" priority="75" aboveAverage="0" equalAverage="0" bottom="0" percent="0" rank="0" text="" dxfId="779">
      <formula>$D$34&gt;0</formula>
    </cfRule>
  </conditionalFormatting>
  <conditionalFormatting sqref="D7">
    <cfRule type="expression" priority="76" aboveAverage="0" equalAverage="0" bottom="0" percent="0" rank="0" text="" dxfId="780">
      <formula>$D$27&lt;0</formula>
    </cfRule>
    <cfRule type="expression" priority="77" aboveAverage="0" equalAverage="0" bottom="0" percent="0" rank="0" text="" dxfId="781">
      <formula>$D$27&gt;0</formula>
    </cfRule>
  </conditionalFormatting>
  <conditionalFormatting sqref="B22:B37">
    <cfRule type="expression" priority="78" aboveAverage="0" equalAverage="0" bottom="0" percent="0" rank="0" text="" dxfId="782">
      <formula>D22&gt;0</formula>
    </cfRule>
    <cfRule type="expression" priority="79" aboveAverage="0" equalAverage="0" bottom="0" percent="0" rank="0" text="" dxfId="783">
      <formula>D22&lt;0</formula>
    </cfRule>
  </conditionalFormatting>
  <conditionalFormatting sqref="B57:B65">
    <cfRule type="expression" priority="80" aboveAverage="0" equalAverage="0" bottom="0" percent="0" rank="0" text="" dxfId="784">
      <formula>D57&gt;0</formula>
    </cfRule>
    <cfRule type="expression" priority="81" aboveAverage="0" equalAverage="0" bottom="0" percent="0" rank="0" text="" dxfId="785">
      <formula>D57&lt;0</formula>
    </cfRule>
  </conditionalFormatting>
  <conditionalFormatting sqref="B56">
    <cfRule type="expression" priority="82" aboveAverage="0" equalAverage="0" bottom="0" percent="0" rank="0" text="" dxfId="786">
      <formula>D56&gt;0</formula>
    </cfRule>
    <cfRule type="expression" priority="83" aboveAverage="0" equalAverage="0" bottom="0" percent="0" rank="0" text="" dxfId="787">
      <formula>D56&lt;0</formula>
    </cfRule>
  </conditionalFormatting>
  <conditionalFormatting sqref="D42">
    <cfRule type="expression" priority="84" aboveAverage="0" equalAverage="0" bottom="0" percent="0" rank="0" text="" dxfId="788">
      <formula>$D$56&lt;0</formula>
    </cfRule>
    <cfRule type="expression" priority="85" aboveAverage="0" equalAverage="0" bottom="0" percent="0" rank="0" text="" dxfId="789">
      <formula>$D$56&gt;0</formula>
    </cfRule>
  </conditionalFormatting>
  <conditionalFormatting sqref="D43">
    <cfRule type="expression" priority="86" aboveAverage="0" equalAverage="0" bottom="0" percent="0" rank="0" text="" dxfId="790">
      <formula>$D$57&lt;0</formula>
    </cfRule>
    <cfRule type="expression" priority="87" aboveAverage="0" equalAverage="0" bottom="0" percent="0" rank="0" text="" dxfId="791">
      <formula>$D$57&gt;0</formula>
    </cfRule>
  </conditionalFormatting>
  <conditionalFormatting sqref="D49">
    <cfRule type="expression" priority="88" aboveAverage="0" equalAverage="0" bottom="0" percent="0" rank="0" text="" dxfId="792">
      <formula>$D$63&lt;0</formula>
    </cfRule>
    <cfRule type="expression" priority="89" aboveAverage="0" equalAverage="0" bottom="0" percent="0" rank="0" text="" dxfId="793">
      <formula>$D$63&gt;0</formula>
    </cfRule>
  </conditionalFormatting>
  <conditionalFormatting sqref="D44">
    <cfRule type="expression" priority="90" aboveAverage="0" equalAverage="0" bottom="0" percent="0" rank="0" text="" dxfId="794">
      <formula>$D$58&lt;0</formula>
    </cfRule>
    <cfRule type="expression" priority="91" aboveAverage="0" equalAverage="0" bottom="0" percent="0" rank="0" text="" dxfId="795">
      <formula>$D$58&gt;0</formula>
    </cfRule>
  </conditionalFormatting>
  <conditionalFormatting sqref="D45">
    <cfRule type="expression" priority="92" aboveAverage="0" equalAverage="0" bottom="0" percent="0" rank="0" text="" dxfId="796">
      <formula>$D$59&lt;0</formula>
    </cfRule>
    <cfRule type="expression" priority="93" aboveAverage="0" equalAverage="0" bottom="0" percent="0" rank="0" text="" dxfId="797">
      <formula>$D$59&gt;0</formula>
    </cfRule>
  </conditionalFormatting>
  <conditionalFormatting sqref="D47">
    <cfRule type="expression" priority="94" aboveAverage="0" equalAverage="0" bottom="0" percent="0" rank="0" text="" dxfId="798">
      <formula>$D$61&lt;0</formula>
    </cfRule>
    <cfRule type="expression" priority="95" aboveAverage="0" equalAverage="0" bottom="0" percent="0" rank="0" text="" dxfId="799">
      <formula>$D$61&gt;0</formula>
    </cfRule>
  </conditionalFormatting>
  <conditionalFormatting sqref="D48">
    <cfRule type="expression" priority="96" aboveAverage="0" equalAverage="0" bottom="0" percent="0" rank="0" text="" dxfId="800">
      <formula>$D$62&lt;0</formula>
    </cfRule>
    <cfRule type="expression" priority="97" aboveAverage="0" equalAverage="0" bottom="0" percent="0" rank="0" text="" dxfId="801">
      <formula>$D$62&gt;0</formula>
    </cfRule>
  </conditionalFormatting>
  <conditionalFormatting sqref="D50">
    <cfRule type="expression" priority="98" aboveAverage="0" equalAverage="0" bottom="0" percent="0" rank="0" text="" dxfId="802">
      <formula>$D$64&lt;0</formula>
    </cfRule>
    <cfRule type="expression" priority="99" aboveAverage="0" equalAverage="0" bottom="0" percent="0" rank="0" text="" dxfId="803">
      <formula>$D$64&gt;0</formula>
    </cfRule>
  </conditionalFormatting>
  <conditionalFormatting sqref="D51">
    <cfRule type="expression" priority="100" aboveAverage="0" equalAverage="0" bottom="0" percent="0" rank="0" text="" dxfId="804">
      <formula>$D$65&lt;0</formula>
    </cfRule>
    <cfRule type="expression" priority="101" aboveAverage="0" equalAverage="0" bottom="0" percent="0" rank="0" text="" dxfId="805">
      <formula>$D$65&gt;0</formula>
    </cfRule>
  </conditionalFormatting>
  <conditionalFormatting sqref="D46">
    <cfRule type="expression" priority="102" aboveAverage="0" equalAverage="0" bottom="0" percent="0" rank="0" text="" dxfId="806">
      <formula>$D$60&lt;0</formula>
    </cfRule>
    <cfRule type="expression" priority="103" aboveAverage="0" equalAverage="0" bottom="0" percent="0" rank="0" text="" dxfId="8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FA2A7142-883D-4F53-BC22-3B202F26155A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11D5E830-1E5E-46A9-B9FC-65117E81E1E5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6"/>
  <sheetViews>
    <sheetView showFormulas="false" showGridLines="fals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2.86"/>
    <col collapsed="false" customWidth="true" hidden="false" outlineLevel="0" max="3" min="3" style="1" width="11.43"/>
    <col collapsed="false" customWidth="true" hidden="false" outlineLevel="0" max="5" min="4" style="1" width="14.29"/>
    <col collapsed="false" customWidth="true" hidden="false" outlineLevel="0" max="7" min="6" style="1" width="12.15"/>
    <col collapsed="false" customWidth="false" hidden="false" outlineLevel="0" max="11" min="8" style="1" width="9.14"/>
    <col collapsed="false" customWidth="true" hidden="false" outlineLevel="0" max="12" min="12" style="1" width="14.29"/>
    <col collapsed="false" customWidth="true" hidden="false" outlineLevel="0" max="13" min="13" style="1" width="17.15"/>
    <col collapsed="false" customWidth="true" hidden="false" outlineLevel="0" max="14" min="14" style="1" width="12.15"/>
    <col collapsed="false" customWidth="true" hidden="false" outlineLevel="0" max="15" min="15" style="1" width="12.86"/>
    <col collapsed="false" customWidth="true" hidden="false" outlineLevel="0" max="16" min="16" style="1" width="17.15"/>
    <col collapsed="false" customWidth="false" hidden="false" outlineLevel="0" max="16384" min="17" style="1" width="9.14"/>
  </cols>
  <sheetData>
    <row r="1" customFormat="false" ht="45" hidden="false" customHeight="true" outlineLevel="0" collapsed="false">
      <c r="A1" s="2" t="s">
        <v>61</v>
      </c>
      <c r="B1" s="3" t="s">
        <v>50</v>
      </c>
      <c r="C1" s="3"/>
      <c r="D1" s="4" t="s">
        <v>2</v>
      </c>
      <c r="E1" s="5" t="s">
        <v>51</v>
      </c>
      <c r="F1" s="3" t="s">
        <v>4</v>
      </c>
      <c r="G1" s="3" t="s">
        <v>5</v>
      </c>
      <c r="H1" s="3" t="s">
        <v>6</v>
      </c>
      <c r="I1" s="3" t="s">
        <v>52</v>
      </c>
      <c r="J1" s="4" t="s">
        <v>7</v>
      </c>
      <c r="K1" s="4" t="s">
        <v>10</v>
      </c>
      <c r="L1" s="6" t="s">
        <v>11</v>
      </c>
      <c r="M1" s="6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90"/>
      <c r="B2" s="8"/>
      <c r="C2" s="9"/>
      <c r="D2" s="91" t="str">
        <f aca="false">(GERAL!D2)</f>
        <v>CTPS11</v>
      </c>
      <c r="E2" s="11"/>
      <c r="F2" s="11"/>
      <c r="G2" s="11"/>
      <c r="H2" s="12" t="e">
        <f aca="false">(IF(G2,G2,F2))/E2</f>
        <v>#DIV/0!</v>
      </c>
      <c r="I2" s="12"/>
      <c r="J2" s="13"/>
      <c r="K2" s="14"/>
      <c r="L2" s="8"/>
      <c r="M2" s="15" t="n">
        <f aca="false">(C2*E2)</f>
        <v>0</v>
      </c>
      <c r="N2" s="15" t="n">
        <f aca="false">(C2*F2)</f>
        <v>0</v>
      </c>
      <c r="O2" s="16" t="n">
        <f aca="false">(G2*C2)</f>
        <v>0</v>
      </c>
    </row>
    <row r="3" customFormat="false" ht="15" hidden="false" customHeight="false" outlineLevel="0" collapsed="false">
      <c r="A3" s="92"/>
      <c r="B3" s="8"/>
      <c r="C3" s="9"/>
      <c r="D3" s="10" t="str">
        <f aca="false">(GERAL!D3)</f>
        <v>MXRF11</v>
      </c>
      <c r="E3" s="17"/>
      <c r="F3" s="11"/>
      <c r="G3" s="11"/>
      <c r="H3" s="12" t="e">
        <f aca="false">(IF(G3,G3,F3))/E3</f>
        <v>#DIV/0!</v>
      </c>
      <c r="I3" s="12"/>
      <c r="J3" s="13"/>
      <c r="K3" s="14"/>
      <c r="L3" s="8"/>
      <c r="M3" s="15" t="n">
        <f aca="false">(C3*E3)</f>
        <v>0</v>
      </c>
      <c r="N3" s="15" t="n">
        <f aca="false">(C3*F3)</f>
        <v>0</v>
      </c>
      <c r="O3" s="16" t="n">
        <f aca="false">(G3*C3)</f>
        <v>0</v>
      </c>
    </row>
    <row r="4" customFormat="false" ht="15" hidden="false" customHeight="false" outlineLevel="0" collapsed="false">
      <c r="A4" s="21" t="s">
        <v>20</v>
      </c>
      <c r="B4" s="8"/>
      <c r="C4" s="9"/>
      <c r="D4" s="10" t="str">
        <f aca="false">GERAL!D4</f>
        <v>XPLG11</v>
      </c>
      <c r="E4" s="17"/>
      <c r="F4" s="11"/>
      <c r="G4" s="11"/>
      <c r="H4" s="12" t="e">
        <f aca="false">(IF(G4,G4,F4))/E4</f>
        <v>#DIV/0!</v>
      </c>
      <c r="I4" s="12"/>
      <c r="J4" s="13"/>
      <c r="K4" s="14"/>
      <c r="L4" s="8"/>
      <c r="M4" s="15" t="n">
        <f aca="false">(C4*E4)</f>
        <v>0</v>
      </c>
      <c r="N4" s="15" t="n">
        <f aca="false">(C4*F4)</f>
        <v>0</v>
      </c>
      <c r="O4" s="16" t="n">
        <f aca="false">(G4*C4)</f>
        <v>0</v>
      </c>
    </row>
    <row r="5" customFormat="false" ht="15" hidden="false" customHeight="false" outlineLevel="0" collapsed="false">
      <c r="A5" s="22" t="n">
        <f aca="false">SUM(A6:A10)</f>
        <v>0</v>
      </c>
      <c r="B5" s="8"/>
      <c r="C5" s="9"/>
      <c r="D5" s="10" t="str">
        <f aca="false">GERAL!D5</f>
        <v>KNRI11</v>
      </c>
      <c r="E5" s="17"/>
      <c r="F5" s="11"/>
      <c r="G5" s="11"/>
      <c r="H5" s="12" t="e">
        <f aca="false">(IF(G5,G5,F5))/E5</f>
        <v>#DIV/0!</v>
      </c>
      <c r="I5" s="12"/>
      <c r="J5" s="13"/>
      <c r="K5" s="14"/>
      <c r="L5" s="8"/>
      <c r="M5" s="15" t="n">
        <f aca="false">(C5*E5)</f>
        <v>0</v>
      </c>
      <c r="N5" s="15" t="n">
        <f aca="false">(C5*F5)</f>
        <v>0</v>
      </c>
      <c r="O5" s="16" t="n">
        <f aca="false">(G5*C5)</f>
        <v>0</v>
      </c>
    </row>
    <row r="6" customFormat="false" ht="15" hidden="false" customHeight="false" outlineLevel="0" collapsed="false">
      <c r="A6" s="17"/>
      <c r="B6" s="8"/>
      <c r="C6" s="9"/>
      <c r="D6" s="10" t="n">
        <f aca="false">GERAL!D6</f>
        <v>0</v>
      </c>
      <c r="E6" s="11"/>
      <c r="F6" s="11"/>
      <c r="G6" s="11"/>
      <c r="H6" s="12" t="e">
        <f aca="false">(IF(G6,G6,F6))/E6</f>
        <v>#DIV/0!</v>
      </c>
      <c r="I6" s="12"/>
      <c r="J6" s="13"/>
      <c r="K6" s="14"/>
      <c r="L6" s="8"/>
      <c r="M6" s="15" t="n">
        <f aca="false">(C6*E6)</f>
        <v>0</v>
      </c>
      <c r="N6" s="15" t="n">
        <f aca="false">(C6*F6)</f>
        <v>0</v>
      </c>
      <c r="O6" s="16" t="n">
        <f aca="false">(G6*C6)</f>
        <v>0</v>
      </c>
    </row>
    <row r="7" customFormat="false" ht="15" hidden="false" customHeight="true" outlineLevel="0" collapsed="false">
      <c r="A7" s="17"/>
      <c r="B7" s="8"/>
      <c r="C7" s="9"/>
      <c r="D7" s="91" t="n">
        <f aca="false">GERAL!D7</f>
        <v>0</v>
      </c>
      <c r="E7" s="11"/>
      <c r="F7" s="11"/>
      <c r="G7" s="11"/>
      <c r="H7" s="12" t="e">
        <f aca="false">(IF(G7,G7,F7))/E7</f>
        <v>#DIV/0!</v>
      </c>
      <c r="I7" s="12"/>
      <c r="J7" s="13"/>
      <c r="K7" s="14"/>
      <c r="L7" s="8"/>
      <c r="M7" s="15" t="n">
        <f aca="false">(C7*E7)</f>
        <v>0</v>
      </c>
      <c r="N7" s="15" t="n">
        <f aca="false">(C7*F7)</f>
        <v>0</v>
      </c>
      <c r="O7" s="16" t="n">
        <f aca="false">(G7*C7)</f>
        <v>0</v>
      </c>
    </row>
    <row r="8" customFormat="false" ht="15" hidden="false" customHeight="false" outlineLevel="0" collapsed="false">
      <c r="A8" s="17"/>
      <c r="B8" s="8"/>
      <c r="C8" s="9"/>
      <c r="D8" s="10" t="n">
        <f aca="false">GERAL!D8</f>
        <v>0</v>
      </c>
      <c r="E8" s="11"/>
      <c r="F8" s="11"/>
      <c r="G8" s="11"/>
      <c r="H8" s="12" t="e">
        <f aca="false">(IF(G8,G8,F8))/E8</f>
        <v>#DIV/0!</v>
      </c>
      <c r="I8" s="12"/>
      <c r="J8" s="13"/>
      <c r="K8" s="14"/>
      <c r="L8" s="8"/>
      <c r="M8" s="15" t="n">
        <f aca="false">(C8*E8)</f>
        <v>0</v>
      </c>
      <c r="N8" s="15" t="n">
        <f aca="false">(C8*F8)</f>
        <v>0</v>
      </c>
      <c r="O8" s="16" t="n">
        <f aca="false">(G8*C8)</f>
        <v>0</v>
      </c>
    </row>
    <row r="9" customFormat="false" ht="15" hidden="false" customHeight="false" outlineLevel="0" collapsed="false">
      <c r="A9" s="17"/>
      <c r="B9" s="8"/>
      <c r="C9" s="9"/>
      <c r="D9" s="10" t="n">
        <f aca="false">GERAL!D9</f>
        <v>0</v>
      </c>
      <c r="E9" s="17"/>
      <c r="F9" s="11"/>
      <c r="G9" s="11"/>
      <c r="H9" s="12" t="e">
        <f aca="false">(IF(G9,G9,F9))/E9</f>
        <v>#DIV/0!</v>
      </c>
      <c r="I9" s="12"/>
      <c r="J9" s="13"/>
      <c r="K9" s="14"/>
      <c r="L9" s="8"/>
      <c r="M9" s="15" t="n">
        <f aca="false">(C9*E9)</f>
        <v>0</v>
      </c>
      <c r="N9" s="15" t="n">
        <f aca="false">(C9*F9)</f>
        <v>0</v>
      </c>
      <c r="O9" s="16" t="n">
        <f aca="false">(G9*C9)</f>
        <v>0</v>
      </c>
    </row>
    <row r="10" customFormat="false" ht="15" hidden="false" customHeight="false" outlineLevel="0" collapsed="false">
      <c r="A10" s="17"/>
      <c r="B10" s="8"/>
      <c r="C10" s="9"/>
      <c r="D10" s="10" t="n">
        <f aca="false">GERAL!D10</f>
        <v>0</v>
      </c>
      <c r="E10" s="11"/>
      <c r="F10" s="11"/>
      <c r="G10" s="11"/>
      <c r="H10" s="12" t="e">
        <f aca="false">(IF(G10,G10,F10))/E10</f>
        <v>#DIV/0!</v>
      </c>
      <c r="I10" s="12"/>
      <c r="J10" s="13"/>
      <c r="K10" s="14"/>
      <c r="L10" s="8"/>
      <c r="M10" s="15" t="n">
        <f aca="false">(C10*E10)</f>
        <v>0</v>
      </c>
      <c r="N10" s="15" t="n">
        <f aca="false">(C10*F10)</f>
        <v>0</v>
      </c>
      <c r="O10" s="16" t="n">
        <f aca="false">(G10*C10)</f>
        <v>0</v>
      </c>
    </row>
    <row r="11" customFormat="false" ht="15" hidden="false" customHeight="true" outlineLevel="0" collapsed="false">
      <c r="A11" s="21" t="s">
        <v>30</v>
      </c>
      <c r="B11" s="8"/>
      <c r="C11" s="9"/>
      <c r="D11" s="10" t="n">
        <f aca="false">GERAL!D11</f>
        <v>0</v>
      </c>
      <c r="E11" s="17"/>
      <c r="F11" s="11"/>
      <c r="G11" s="11"/>
      <c r="H11" s="12" t="e">
        <f aca="false">(IF(G11,G11,F11))/E11</f>
        <v>#DIV/0!</v>
      </c>
      <c r="I11" s="12"/>
      <c r="J11" s="13"/>
      <c r="K11" s="14"/>
      <c r="L11" s="8"/>
      <c r="M11" s="15" t="n">
        <f aca="false">(C11*E11)</f>
        <v>0</v>
      </c>
      <c r="N11" s="15" t="n">
        <f aca="false">(C11*F11)</f>
        <v>0</v>
      </c>
      <c r="O11" s="16" t="n">
        <f aca="false">(G11*C11)</f>
        <v>0</v>
      </c>
    </row>
    <row r="12" customFormat="false" ht="15" hidden="false" customHeight="false" outlineLevel="0" collapsed="false">
      <c r="A12" s="21"/>
      <c r="B12" s="8"/>
      <c r="C12" s="9"/>
      <c r="D12" s="10" t="n">
        <f aca="false">GERAL!D12</f>
        <v>0</v>
      </c>
      <c r="E12" s="17"/>
      <c r="F12" s="11"/>
      <c r="G12" s="11"/>
      <c r="H12" s="12" t="e">
        <f aca="false">(IF(G12,G12,F12))/E12</f>
        <v>#DIV/0!</v>
      </c>
      <c r="I12" s="12"/>
      <c r="J12" s="13"/>
      <c r="K12" s="14"/>
      <c r="L12" s="8"/>
      <c r="M12" s="15" t="n">
        <f aca="false">(C12*E12)</f>
        <v>0</v>
      </c>
      <c r="N12" s="15" t="n">
        <f aca="false">(C12*F12)</f>
        <v>0</v>
      </c>
      <c r="O12" s="16" t="n">
        <f aca="false">(G12*C12)</f>
        <v>0</v>
      </c>
    </row>
    <row r="13" customFormat="false" ht="15" hidden="false" customHeight="false" outlineLevel="0" collapsed="false">
      <c r="A13" s="93" t="n">
        <f aca="false">(M18+J52)</f>
        <v>0</v>
      </c>
      <c r="B13" s="8"/>
      <c r="C13" s="9"/>
      <c r="D13" s="10" t="n">
        <f aca="false">GERAL!D13</f>
        <v>0</v>
      </c>
      <c r="E13" s="11"/>
      <c r="F13" s="11"/>
      <c r="G13" s="11"/>
      <c r="H13" s="12" t="e">
        <f aca="false">(IF(G13,G13,F13))/E13</f>
        <v>#DIV/0!</v>
      </c>
      <c r="I13" s="12"/>
      <c r="J13" s="13"/>
      <c r="K13" s="14"/>
      <c r="L13" s="8"/>
      <c r="M13" s="15" t="n">
        <f aca="false">(C13*E13)</f>
        <v>0</v>
      </c>
      <c r="N13" s="15" t="n">
        <f aca="false">(C13*F13)</f>
        <v>0</v>
      </c>
      <c r="O13" s="16" t="n">
        <f aca="false">(G13*C13)</f>
        <v>0</v>
      </c>
    </row>
    <row r="14" customFormat="false" ht="15" hidden="false" customHeight="true" outlineLevel="0" collapsed="false">
      <c r="B14" s="8"/>
      <c r="C14" s="9"/>
      <c r="D14" s="91" t="n">
        <f aca="false">GERAL!D14</f>
        <v>0</v>
      </c>
      <c r="E14" s="11"/>
      <c r="F14" s="11"/>
      <c r="G14" s="11"/>
      <c r="H14" s="12" t="e">
        <f aca="false">(IF(G14,G14,F14))/E14</f>
        <v>#DIV/0!</v>
      </c>
      <c r="I14" s="12"/>
      <c r="J14" s="13"/>
      <c r="K14" s="14"/>
      <c r="L14" s="8"/>
      <c r="M14" s="15" t="n">
        <f aca="false">(C14*E14)</f>
        <v>0</v>
      </c>
      <c r="N14" s="15" t="n">
        <f aca="false">(C14*F14)</f>
        <v>0</v>
      </c>
      <c r="O14" s="16" t="n">
        <f aca="false">(G14*C14)</f>
        <v>0</v>
      </c>
    </row>
    <row r="15" customFormat="false" ht="15" hidden="false" customHeight="true" outlineLevel="0" collapsed="false">
      <c r="B15" s="8"/>
      <c r="C15" s="9"/>
      <c r="D15" s="10" t="n">
        <f aca="false">GERAL!D15</f>
        <v>0</v>
      </c>
      <c r="E15" s="11"/>
      <c r="F15" s="11"/>
      <c r="G15" s="11"/>
      <c r="H15" s="12" t="e">
        <f aca="false">(IF(G15,G15,F15))/E15</f>
        <v>#DIV/0!</v>
      </c>
      <c r="I15" s="12"/>
      <c r="J15" s="13"/>
      <c r="K15" s="14"/>
      <c r="L15" s="8"/>
      <c r="M15" s="15" t="n">
        <f aca="false">(C15*E15)</f>
        <v>0</v>
      </c>
      <c r="N15" s="15" t="n">
        <f aca="false">(C15*F15)</f>
        <v>0</v>
      </c>
      <c r="O15" s="16" t="n">
        <f aca="false">(G15*C15)</f>
        <v>0</v>
      </c>
    </row>
    <row r="16" customFormat="false" ht="15" hidden="false" customHeight="true" outlineLevel="0" collapsed="false">
      <c r="A16" s="21" t="s">
        <v>53</v>
      </c>
      <c r="B16" s="8"/>
      <c r="C16" s="9"/>
      <c r="D16" s="91" t="n">
        <f aca="false">GERAL!D16</f>
        <v>0</v>
      </c>
      <c r="E16" s="11"/>
      <c r="F16" s="11"/>
      <c r="G16" s="11"/>
      <c r="H16" s="12" t="e">
        <f aca="false">(IF(G16,G16,F16))/E16</f>
        <v>#DIV/0!</v>
      </c>
      <c r="I16" s="12"/>
      <c r="J16" s="13"/>
      <c r="K16" s="14"/>
      <c r="L16" s="8"/>
      <c r="M16" s="15" t="n">
        <f aca="false">(C16*E16)</f>
        <v>0</v>
      </c>
      <c r="N16" s="15" t="n">
        <f aca="false">(C16*F16)</f>
        <v>0</v>
      </c>
      <c r="O16" s="16" t="n">
        <f aca="false">(G16*C16)</f>
        <v>0</v>
      </c>
    </row>
    <row r="17" customFormat="false" ht="15" hidden="false" customHeight="false" outlineLevel="0" collapsed="false">
      <c r="A17" s="21"/>
      <c r="B17" s="8"/>
      <c r="C17" s="9"/>
      <c r="D17" s="10" t="n">
        <f aca="false">GERAL!D17</f>
        <v>0</v>
      </c>
      <c r="E17" s="17"/>
      <c r="F17" s="11"/>
      <c r="G17" s="11"/>
      <c r="H17" s="12" t="e">
        <f aca="false">(IF(G17,G17,F17))/E17</f>
        <v>#DIV/0!</v>
      </c>
      <c r="I17" s="12"/>
      <c r="J17" s="13"/>
      <c r="K17" s="14"/>
      <c r="L17" s="8"/>
      <c r="M17" s="15" t="n">
        <f aca="false">(C17*E17)</f>
        <v>0</v>
      </c>
      <c r="N17" s="15" t="n">
        <f aca="false">(C17*F17)</f>
        <v>0</v>
      </c>
      <c r="O17" s="16" t="n">
        <f aca="false">(G17*C17)</f>
        <v>0</v>
      </c>
    </row>
    <row r="18" customFormat="false" ht="15" hidden="false" customHeight="false" outlineLevel="0" collapsed="false">
      <c r="A18" s="94" t="n">
        <f aca="false">D38+D66</f>
        <v>0</v>
      </c>
      <c r="B18" s="27" t="s">
        <v>28</v>
      </c>
      <c r="C18" s="27" t="n">
        <f aca="false">(SUM(C2:C17))</f>
        <v>0</v>
      </c>
      <c r="D18" s="28" t="s">
        <v>29</v>
      </c>
      <c r="E18" s="29" t="n">
        <f aca="false">SUM(E2:E17)/16</f>
        <v>0</v>
      </c>
      <c r="F18" s="29" t="n">
        <f aca="false">SUM(F2:F17)/16</f>
        <v>0</v>
      </c>
      <c r="G18" s="29" t="n">
        <f aca="false">SUM(G2:G17)/16</f>
        <v>0</v>
      </c>
      <c r="H18" s="30" t="e">
        <f aca="false">SUM(H2:H17)/16</f>
        <v>#DIV/0!</v>
      </c>
      <c r="I18" s="32" t="n">
        <f aca="false">SUM(I2:I17)/16</f>
        <v>0</v>
      </c>
      <c r="J18" s="95" t="n">
        <f aca="false">SUM(J2:J17)/16</f>
        <v>0</v>
      </c>
      <c r="K18" s="33" t="s">
        <v>30</v>
      </c>
      <c r="L18" s="33"/>
      <c r="M18" s="34" t="n">
        <f aca="false">SUM(M2:M17)</f>
        <v>0</v>
      </c>
      <c r="N18" s="34" t="n">
        <f aca="false">SUM(N2:N17)</f>
        <v>0</v>
      </c>
      <c r="O18" s="35" t="n">
        <f aca="false">SUM(O2:O17)</f>
        <v>0</v>
      </c>
    </row>
    <row r="19" customFormat="false" ht="15" hidden="false" customHeight="false" outlineLevel="0" collapsed="false">
      <c r="K19" s="43" t="s">
        <v>31</v>
      </c>
      <c r="L19" s="43"/>
      <c r="M19" s="15" t="n">
        <f aca="false">(M18+D38)</f>
        <v>0</v>
      </c>
    </row>
    <row r="21" customFormat="false" ht="15" hidden="false" customHeight="false" outlineLevel="0" collapsed="false">
      <c r="A21" s="96"/>
      <c r="B21" s="46" t="n">
        <f aca="false">JANEIRO!B21</f>
        <v>45030</v>
      </c>
      <c r="C21" s="47" t="s">
        <v>32</v>
      </c>
      <c r="D21" s="72" t="s">
        <v>33</v>
      </c>
      <c r="P21" s="54"/>
    </row>
    <row r="22" customFormat="false" ht="15" hidden="false" customHeight="false" outlineLevel="0" collapsed="false">
      <c r="A22" s="50" t="n">
        <f aca="false">IF(D22&gt;0,D22,0)</f>
        <v>0</v>
      </c>
      <c r="B22" s="51" t="str">
        <f aca="false">D2</f>
        <v>CTPS11</v>
      </c>
      <c r="C22" s="56" t="n">
        <f aca="false">JANEIRO!C22</f>
        <v>0</v>
      </c>
      <c r="D22" s="15" t="n">
        <f aca="false">(C22-E2)*C2</f>
        <v>0</v>
      </c>
      <c r="P22" s="54"/>
    </row>
    <row r="23" customFormat="false" ht="15" hidden="false" customHeight="false" outlineLevel="0" collapsed="false">
      <c r="A23" s="50" t="n">
        <f aca="false">IF(D23&gt;0,D23,0)</f>
        <v>0</v>
      </c>
      <c r="B23" s="51" t="str">
        <f aca="false">D3</f>
        <v>MXRF11</v>
      </c>
      <c r="C23" s="56" t="n">
        <f aca="false">JANEIRO!C23</f>
        <v>0</v>
      </c>
      <c r="D23" s="15" t="n">
        <f aca="false">(C23-E3)*C3</f>
        <v>0</v>
      </c>
      <c r="P23" s="54"/>
    </row>
    <row r="24" customFormat="false" ht="15" hidden="false" customHeight="false" outlineLevel="0" collapsed="false">
      <c r="A24" s="50" t="n">
        <f aca="false">IF(D24&gt;0,D24,0)</f>
        <v>0</v>
      </c>
      <c r="B24" s="51" t="str">
        <f aca="false">D4</f>
        <v>XPLG11</v>
      </c>
      <c r="C24" s="56" t="n">
        <f aca="false">JANEIRO!C24</f>
        <v>0</v>
      </c>
      <c r="D24" s="15" t="n">
        <f aca="false">(C24-E4)*C4</f>
        <v>0</v>
      </c>
      <c r="P24" s="54"/>
    </row>
    <row r="25" customFormat="false" ht="15" hidden="false" customHeight="false" outlineLevel="0" collapsed="false">
      <c r="A25" s="50" t="n">
        <f aca="false">IF(D25&gt;0,D25,0)</f>
        <v>0</v>
      </c>
      <c r="B25" s="51" t="str">
        <f aca="false">D5</f>
        <v>KNRI11</v>
      </c>
      <c r="C25" s="56" t="n">
        <f aca="false">JANEIRO!C25</f>
        <v>0</v>
      </c>
      <c r="D25" s="15" t="n">
        <f aca="false">(C25-E5)*C5</f>
        <v>0</v>
      </c>
      <c r="P25" s="54"/>
    </row>
    <row r="26" customFormat="false" ht="15" hidden="false" customHeight="false" outlineLevel="0" collapsed="false">
      <c r="A26" s="50" t="n">
        <f aca="false">IF(D26&gt;0,D26,0)</f>
        <v>0</v>
      </c>
      <c r="B26" s="51" t="n">
        <f aca="false">D6</f>
        <v>0</v>
      </c>
      <c r="C26" s="56" t="n">
        <f aca="false">JANEIRO!C26</f>
        <v>0</v>
      </c>
      <c r="D26" s="15" t="n">
        <f aca="false">(C26-E6)*C6</f>
        <v>0</v>
      </c>
      <c r="P26" s="54"/>
    </row>
    <row r="27" customFormat="false" ht="15" hidden="false" customHeight="false" outlineLevel="0" collapsed="false">
      <c r="A27" s="50" t="n">
        <f aca="false">IF(D27&gt;0,D27,0)</f>
        <v>0</v>
      </c>
      <c r="B27" s="51" t="n">
        <f aca="false">D7</f>
        <v>0</v>
      </c>
      <c r="C27" s="56" t="n">
        <f aca="false">JANEIRO!C27</f>
        <v>0</v>
      </c>
      <c r="D27" s="15" t="n">
        <f aca="false">(C27-E7)*C7</f>
        <v>0</v>
      </c>
      <c r="P27" s="54"/>
    </row>
    <row r="28" customFormat="false" ht="15" hidden="false" customHeight="false" outlineLevel="0" collapsed="false">
      <c r="A28" s="50" t="n">
        <f aca="false">IF(D28&gt;0,D28,0)</f>
        <v>0</v>
      </c>
      <c r="B28" s="51" t="n">
        <f aca="false">D8</f>
        <v>0</v>
      </c>
      <c r="C28" s="56" t="n">
        <f aca="false">JANEIRO!C28</f>
        <v>0</v>
      </c>
      <c r="D28" s="15" t="n">
        <f aca="false">(C28-E8)*C8</f>
        <v>0</v>
      </c>
      <c r="P28" s="54"/>
    </row>
    <row r="29" customFormat="false" ht="15" hidden="false" customHeight="false" outlineLevel="0" collapsed="false">
      <c r="A29" s="50" t="n">
        <f aca="false">IF(D29&gt;0,D29,0)</f>
        <v>0</v>
      </c>
      <c r="B29" s="51" t="n">
        <f aca="false">D9</f>
        <v>0</v>
      </c>
      <c r="C29" s="56" t="n">
        <f aca="false">JANEIRO!C29</f>
        <v>0</v>
      </c>
      <c r="D29" s="15" t="n">
        <f aca="false">(C29-E9)*C9</f>
        <v>0</v>
      </c>
      <c r="P29" s="54"/>
    </row>
    <row r="30" customFormat="false" ht="15" hidden="false" customHeight="false" outlineLevel="0" collapsed="false">
      <c r="A30" s="50" t="n">
        <f aca="false">IF(D30&gt;0,D30,0)</f>
        <v>0</v>
      </c>
      <c r="B30" s="51" t="n">
        <f aca="false">D10</f>
        <v>0</v>
      </c>
      <c r="C30" s="56" t="n">
        <f aca="false">JANEIRO!C30</f>
        <v>0</v>
      </c>
      <c r="D30" s="15" t="n">
        <f aca="false">(C30-E10)*C10</f>
        <v>0</v>
      </c>
      <c r="P30" s="54"/>
    </row>
    <row r="31" customFormat="false" ht="15" hidden="false" customHeight="false" outlineLevel="0" collapsed="false">
      <c r="A31" s="50" t="n">
        <f aca="false">IF(D31&gt;0,D31,0)</f>
        <v>0</v>
      </c>
      <c r="B31" s="51" t="n">
        <f aca="false">D11</f>
        <v>0</v>
      </c>
      <c r="C31" s="56" t="n">
        <f aca="false">JANEIRO!C31</f>
        <v>0</v>
      </c>
      <c r="D31" s="15" t="n">
        <f aca="false">(C31-E11)*C11</f>
        <v>0</v>
      </c>
      <c r="P31" s="54"/>
    </row>
    <row r="32" customFormat="false" ht="15" hidden="false" customHeight="false" outlineLevel="0" collapsed="false">
      <c r="A32" s="50" t="n">
        <f aca="false">IF(D32&gt;0,D32,0)</f>
        <v>0</v>
      </c>
      <c r="B32" s="51" t="n">
        <f aca="false">D12</f>
        <v>0</v>
      </c>
      <c r="C32" s="56" t="n">
        <f aca="false">JANEIRO!C32</f>
        <v>0</v>
      </c>
      <c r="D32" s="15" t="n">
        <f aca="false">(C32-E12)*C12</f>
        <v>0</v>
      </c>
      <c r="P32" s="54"/>
    </row>
    <row r="33" customFormat="false" ht="15" hidden="false" customHeight="false" outlineLevel="0" collapsed="false">
      <c r="A33" s="50" t="n">
        <f aca="false">IF(D33&gt;0,D33,0)</f>
        <v>0</v>
      </c>
      <c r="B33" s="51" t="n">
        <f aca="false">D13</f>
        <v>0</v>
      </c>
      <c r="C33" s="56" t="n">
        <f aca="false">JANEIRO!C33</f>
        <v>0</v>
      </c>
      <c r="D33" s="15" t="n">
        <f aca="false">(C33-E13)*C13</f>
        <v>0</v>
      </c>
      <c r="P33" s="54"/>
    </row>
    <row r="34" customFormat="false" ht="15" hidden="false" customHeight="false" outlineLevel="0" collapsed="false">
      <c r="A34" s="50" t="n">
        <f aca="false">IF(D34&gt;0,D34,0)</f>
        <v>0</v>
      </c>
      <c r="B34" s="51" t="n">
        <f aca="false">D14</f>
        <v>0</v>
      </c>
      <c r="C34" s="56" t="n">
        <f aca="false">JANEIRO!C34</f>
        <v>0</v>
      </c>
      <c r="D34" s="15" t="n">
        <f aca="false">(C34-E14)*C14</f>
        <v>0</v>
      </c>
      <c r="P34" s="54"/>
    </row>
    <row r="35" customFormat="false" ht="15" hidden="false" customHeight="false" outlineLevel="0" collapsed="false">
      <c r="A35" s="50" t="n">
        <f aca="false">IF(D35&gt;0,D35,0)</f>
        <v>0</v>
      </c>
      <c r="B35" s="51" t="n">
        <f aca="false">D15</f>
        <v>0</v>
      </c>
      <c r="C35" s="56" t="n">
        <f aca="false">JANEIRO!C35</f>
        <v>0</v>
      </c>
      <c r="D35" s="15" t="n">
        <f aca="false">(C35-E15)*C15</f>
        <v>0</v>
      </c>
      <c r="P35" s="54"/>
    </row>
    <row r="36" customFormat="false" ht="15" hidden="false" customHeight="false" outlineLevel="0" collapsed="false">
      <c r="A36" s="50" t="n">
        <f aca="false">IF(D36&gt;0,D36,0)</f>
        <v>0</v>
      </c>
      <c r="B36" s="51" t="n">
        <f aca="false">D16</f>
        <v>0</v>
      </c>
      <c r="C36" s="56" t="n">
        <f aca="false">JANEIRO!C36</f>
        <v>0</v>
      </c>
      <c r="D36" s="15" t="n">
        <f aca="false">(C36-E16)*C16</f>
        <v>0</v>
      </c>
      <c r="P36" s="54"/>
    </row>
    <row r="37" customFormat="false" ht="15" hidden="false" customHeight="false" outlineLevel="0" collapsed="false">
      <c r="A37" s="50" t="n">
        <f aca="false">IF(D37&gt;0,D37,0)</f>
        <v>0</v>
      </c>
      <c r="B37" s="51" t="n">
        <f aca="false">D17</f>
        <v>0</v>
      </c>
      <c r="C37" s="56" t="n">
        <f aca="false">JANEIRO!C37</f>
        <v>0</v>
      </c>
      <c r="D37" s="15" t="n">
        <f aca="false">(C37-E17)*C17</f>
        <v>0</v>
      </c>
      <c r="P37" s="54"/>
    </row>
    <row r="38" customFormat="false" ht="15" hidden="false" customHeight="false" outlineLevel="0" collapsed="false">
      <c r="A38" s="57"/>
      <c r="B38" s="58" t="s">
        <v>28</v>
      </c>
      <c r="C38" s="58"/>
      <c r="D38" s="15" t="n">
        <f aca="false">SUM(D22:D37)</f>
        <v>0</v>
      </c>
      <c r="P38" s="54"/>
    </row>
    <row r="41" customFormat="false" ht="30" hidden="false" customHeight="true" outlineLevel="0" collapsed="false">
      <c r="A41" s="97"/>
      <c r="B41" s="4" t="s">
        <v>35</v>
      </c>
      <c r="C41" s="4" t="s">
        <v>36</v>
      </c>
      <c r="D41" s="4" t="s">
        <v>37</v>
      </c>
      <c r="E41" s="4" t="s">
        <v>54</v>
      </c>
      <c r="F41" s="4" t="s">
        <v>6</v>
      </c>
      <c r="G41" s="3" t="s">
        <v>39</v>
      </c>
      <c r="H41" s="4" t="s">
        <v>7</v>
      </c>
      <c r="I41" s="4" t="s">
        <v>10</v>
      </c>
      <c r="J41" s="3" t="s">
        <v>40</v>
      </c>
      <c r="K41" s="3"/>
      <c r="L41" s="98"/>
      <c r="M41" s="98"/>
      <c r="N41" s="98"/>
      <c r="O41" s="98"/>
    </row>
    <row r="42" customFormat="false" ht="15" hidden="false" customHeight="false" outlineLevel="0" collapsed="false">
      <c r="B42" s="60"/>
      <c r="C42" s="61"/>
      <c r="D42" s="91" t="n">
        <f aca="false">GERAL!D42</f>
        <v>0</v>
      </c>
      <c r="E42" s="62"/>
      <c r="F42" s="12"/>
      <c r="G42" s="12"/>
      <c r="H42" s="8"/>
      <c r="I42" s="8"/>
      <c r="J42" s="15" t="n">
        <f aca="false">(E42*C42)</f>
        <v>0</v>
      </c>
      <c r="K42" s="15"/>
      <c r="L42" s="84"/>
      <c r="M42" s="84"/>
      <c r="N42" s="84"/>
      <c r="O42" s="84"/>
    </row>
    <row r="43" customFormat="false" ht="15" hidden="false" customHeight="false" outlineLevel="0" collapsed="false">
      <c r="B43" s="60"/>
      <c r="C43" s="61"/>
      <c r="D43" s="91" t="n">
        <f aca="false">GERAL!D43</f>
        <v>0</v>
      </c>
      <c r="E43" s="62"/>
      <c r="F43" s="12"/>
      <c r="G43" s="12"/>
      <c r="H43" s="8"/>
      <c r="I43" s="8"/>
      <c r="J43" s="15" t="n">
        <f aca="false">(E43*C43)</f>
        <v>0</v>
      </c>
      <c r="K43" s="15"/>
      <c r="L43" s="84"/>
      <c r="M43" s="84"/>
      <c r="N43" s="84"/>
      <c r="O43" s="84"/>
    </row>
    <row r="44" customFormat="false" ht="15" hidden="false" customHeight="false" outlineLevel="0" collapsed="false">
      <c r="B44" s="60"/>
      <c r="C44" s="61"/>
      <c r="D44" s="91" t="n">
        <f aca="false">GERAL!D44</f>
        <v>0</v>
      </c>
      <c r="E44" s="62"/>
      <c r="F44" s="12"/>
      <c r="G44" s="12"/>
      <c r="H44" s="8"/>
      <c r="I44" s="8"/>
      <c r="J44" s="15" t="n">
        <f aca="false">(E44*C44)</f>
        <v>0</v>
      </c>
      <c r="K44" s="15"/>
      <c r="L44" s="84"/>
      <c r="M44" s="84"/>
      <c r="N44" s="84"/>
      <c r="O44" s="84"/>
    </row>
    <row r="45" customFormat="false" ht="15" hidden="false" customHeight="false" outlineLevel="0" collapsed="false">
      <c r="A45" s="99"/>
      <c r="B45" s="60"/>
      <c r="C45" s="61"/>
      <c r="D45" s="91" t="n">
        <f aca="false">GERAL!D45</f>
        <v>0</v>
      </c>
      <c r="E45" s="62"/>
      <c r="F45" s="12"/>
      <c r="G45" s="12"/>
      <c r="H45" s="8"/>
      <c r="I45" s="8"/>
      <c r="J45" s="15" t="n">
        <f aca="false">(E45*C45)</f>
        <v>0</v>
      </c>
      <c r="K45" s="15"/>
      <c r="L45" s="84"/>
      <c r="M45" s="84"/>
      <c r="N45" s="84"/>
      <c r="O45" s="84"/>
    </row>
    <row r="46" customFormat="false" ht="15" hidden="false" customHeight="false" outlineLevel="0" collapsed="false">
      <c r="A46" s="99"/>
      <c r="B46" s="60"/>
      <c r="C46" s="61"/>
      <c r="D46" s="91" t="n">
        <f aca="false">GERAL!D46</f>
        <v>0</v>
      </c>
      <c r="E46" s="62"/>
      <c r="F46" s="12"/>
      <c r="G46" s="12"/>
      <c r="H46" s="8"/>
      <c r="I46" s="8"/>
      <c r="J46" s="15" t="n">
        <f aca="false">(E46*C46)</f>
        <v>0</v>
      </c>
      <c r="K46" s="15"/>
      <c r="L46" s="84"/>
      <c r="M46" s="84"/>
      <c r="N46" s="84"/>
      <c r="O46" s="84"/>
    </row>
    <row r="47" customFormat="false" ht="15" hidden="false" customHeight="false" outlineLevel="0" collapsed="false">
      <c r="B47" s="60"/>
      <c r="C47" s="61"/>
      <c r="D47" s="91" t="n">
        <f aca="false">GERAL!D47</f>
        <v>0</v>
      </c>
      <c r="E47" s="62"/>
      <c r="F47" s="12"/>
      <c r="G47" s="12"/>
      <c r="H47" s="8"/>
      <c r="I47" s="8"/>
      <c r="J47" s="15" t="n">
        <f aca="false">(E47*C47)</f>
        <v>0</v>
      </c>
      <c r="K47" s="15"/>
      <c r="L47" s="84"/>
      <c r="M47" s="84"/>
      <c r="N47" s="84"/>
      <c r="O47" s="84"/>
    </row>
    <row r="48" customFormat="false" ht="15" hidden="false" customHeight="false" outlineLevel="0" collapsed="false">
      <c r="B48" s="60"/>
      <c r="C48" s="61"/>
      <c r="D48" s="91" t="n">
        <f aca="false">GERAL!D48</f>
        <v>0</v>
      </c>
      <c r="E48" s="62"/>
      <c r="F48" s="12"/>
      <c r="G48" s="12"/>
      <c r="H48" s="8"/>
      <c r="I48" s="8"/>
      <c r="J48" s="15" t="n">
        <f aca="false">(E48*C48)</f>
        <v>0</v>
      </c>
      <c r="K48" s="15"/>
      <c r="L48" s="84"/>
      <c r="M48" s="84"/>
      <c r="N48" s="84"/>
      <c r="O48" s="84"/>
    </row>
    <row r="49" customFormat="false" ht="15" hidden="false" customHeight="false" outlineLevel="0" collapsed="false">
      <c r="B49" s="60"/>
      <c r="C49" s="61"/>
      <c r="D49" s="91" t="n">
        <f aca="false">GERAL!D49</f>
        <v>0</v>
      </c>
      <c r="E49" s="62"/>
      <c r="F49" s="12"/>
      <c r="G49" s="12"/>
      <c r="H49" s="8"/>
      <c r="I49" s="8"/>
      <c r="J49" s="15" t="n">
        <f aca="false">(E49*C49)</f>
        <v>0</v>
      </c>
      <c r="K49" s="15"/>
      <c r="L49" s="84"/>
      <c r="M49" s="84"/>
      <c r="N49" s="84"/>
      <c r="O49" s="84"/>
    </row>
    <row r="50" customFormat="false" ht="15" hidden="false" customHeight="false" outlineLevel="0" collapsed="false">
      <c r="B50" s="60"/>
      <c r="C50" s="61"/>
      <c r="D50" s="91" t="n">
        <f aca="false">GERAL!D50</f>
        <v>0</v>
      </c>
      <c r="E50" s="62"/>
      <c r="F50" s="12"/>
      <c r="G50" s="12"/>
      <c r="H50" s="8"/>
      <c r="I50" s="8"/>
      <c r="J50" s="15" t="n">
        <f aca="false">(E50*C50)</f>
        <v>0</v>
      </c>
      <c r="K50" s="15"/>
      <c r="L50" s="84"/>
      <c r="M50" s="84"/>
      <c r="N50" s="84"/>
      <c r="O50" s="84"/>
    </row>
    <row r="51" customFormat="false" ht="15" hidden="false" customHeight="false" outlineLevel="0" collapsed="false">
      <c r="B51" s="60"/>
      <c r="C51" s="61"/>
      <c r="D51" s="91" t="n">
        <f aca="false">GERAL!D51</f>
        <v>0</v>
      </c>
      <c r="E51" s="62"/>
      <c r="F51" s="12"/>
      <c r="G51" s="12"/>
      <c r="H51" s="8"/>
      <c r="I51" s="8"/>
      <c r="J51" s="15" t="n">
        <f aca="false">(E51*C51)</f>
        <v>0</v>
      </c>
      <c r="K51" s="15"/>
      <c r="L51" s="84"/>
      <c r="M51" s="84"/>
      <c r="N51" s="84"/>
      <c r="O51" s="84"/>
    </row>
    <row r="52" customFormat="false" ht="15" hidden="false" customHeight="false" outlineLevel="0" collapsed="false">
      <c r="B52" s="27" t="s">
        <v>28</v>
      </c>
      <c r="C52" s="66" t="n">
        <f aca="false">SUM(C42:C51)</f>
        <v>0</v>
      </c>
      <c r="D52" s="67" t="s">
        <v>29</v>
      </c>
      <c r="E52" s="68" t="e">
        <f aca="false">SUMPRODUCT(C42:C51,E42:E51)/C52</f>
        <v>#DIV/0!</v>
      </c>
      <c r="F52" s="69" t="n">
        <f aca="false">SUM(F42:F51)/9</f>
        <v>0</v>
      </c>
      <c r="G52" s="69" t="n">
        <f aca="false">SUM(G42:G51)/9</f>
        <v>0</v>
      </c>
      <c r="H52" s="33" t="s">
        <v>30</v>
      </c>
      <c r="I52" s="33"/>
      <c r="J52" s="34" t="n">
        <f aca="false">SUM(J42:K51)</f>
        <v>0</v>
      </c>
      <c r="K52" s="34"/>
      <c r="L52" s="84"/>
      <c r="M52" s="84"/>
      <c r="N52" s="84"/>
      <c r="O52" s="84"/>
    </row>
    <row r="53" customFormat="false" ht="15" hidden="false" customHeight="false" outlineLevel="0" collapsed="false">
      <c r="H53" s="43" t="s">
        <v>31</v>
      </c>
      <c r="I53" s="43"/>
      <c r="J53" s="15" t="n">
        <f aca="false">(J52+D66)</f>
        <v>0</v>
      </c>
      <c r="K53" s="15"/>
    </row>
    <row r="55" customFormat="false" ht="15" hidden="false" customHeight="false" outlineLevel="0" collapsed="false">
      <c r="A55" s="99"/>
      <c r="B55" s="46" t="n">
        <f aca="false">JANEIRO!B21</f>
        <v>45030</v>
      </c>
      <c r="C55" s="47" t="s">
        <v>42</v>
      </c>
      <c r="D55" s="72" t="s">
        <v>33</v>
      </c>
    </row>
    <row r="56" customFormat="false" ht="15" hidden="false" customHeight="false" outlineLevel="0" collapsed="false">
      <c r="A56" s="50" t="n">
        <f aca="false">IF(D56&gt;0,D56,0)</f>
        <v>0</v>
      </c>
      <c r="B56" s="51" t="n">
        <f aca="false">D42</f>
        <v>0</v>
      </c>
      <c r="C56" s="56" t="n">
        <f aca="false">JANEIRO!C56</f>
        <v>0</v>
      </c>
      <c r="D56" s="15" t="n">
        <f aca="false">(C56-E42)*C42</f>
        <v>0</v>
      </c>
    </row>
    <row r="57" customFormat="false" ht="15" hidden="false" customHeight="false" outlineLevel="0" collapsed="false">
      <c r="A57" s="50" t="n">
        <f aca="false">IF(D57&gt;0,D57,0)</f>
        <v>0</v>
      </c>
      <c r="B57" s="51" t="n">
        <f aca="false">D43</f>
        <v>0</v>
      </c>
      <c r="C57" s="56" t="n">
        <f aca="false">JANEIRO!C57</f>
        <v>0</v>
      </c>
      <c r="D57" s="15" t="n">
        <f aca="false">(C57-E43)*C43</f>
        <v>0</v>
      </c>
    </row>
    <row r="58" customFormat="false" ht="15" hidden="false" customHeight="false" outlineLevel="0" collapsed="false">
      <c r="A58" s="50" t="n">
        <f aca="false">IF(D58&gt;0,D58,0)</f>
        <v>0</v>
      </c>
      <c r="B58" s="51" t="n">
        <f aca="false">D44</f>
        <v>0</v>
      </c>
      <c r="C58" s="56" t="n">
        <f aca="false">JANEIRO!C58</f>
        <v>0</v>
      </c>
      <c r="D58" s="15" t="n">
        <f aca="false">(C58-E44)*C44</f>
        <v>0</v>
      </c>
    </row>
    <row r="59" customFormat="false" ht="15" hidden="false" customHeight="false" outlineLevel="0" collapsed="false">
      <c r="A59" s="50" t="n">
        <f aca="false">IF(D59&gt;0,D59,0)</f>
        <v>0</v>
      </c>
      <c r="B59" s="51" t="n">
        <f aca="false">D45</f>
        <v>0</v>
      </c>
      <c r="C59" s="56" t="n">
        <f aca="false">JANEIRO!C59</f>
        <v>0</v>
      </c>
      <c r="D59" s="15" t="n">
        <f aca="false">(C59-E45)*C45</f>
        <v>0</v>
      </c>
    </row>
    <row r="60" customFormat="false" ht="15" hidden="false" customHeight="false" outlineLevel="0" collapsed="false">
      <c r="A60" s="50" t="n">
        <f aca="false">IF(D60&gt;0,D60,0)</f>
        <v>0</v>
      </c>
      <c r="B60" s="51" t="n">
        <f aca="false">D46</f>
        <v>0</v>
      </c>
      <c r="C60" s="56" t="n">
        <f aca="false">JANEIRO!C60</f>
        <v>0</v>
      </c>
      <c r="D60" s="15" t="n">
        <f aca="false">(C60-E46)*C46</f>
        <v>0</v>
      </c>
    </row>
    <row r="61" customFormat="false" ht="15" hidden="false" customHeight="false" outlineLevel="0" collapsed="false">
      <c r="A61" s="50" t="n">
        <f aca="false">IF(D61&gt;0,D61,0)</f>
        <v>0</v>
      </c>
      <c r="B61" s="51" t="n">
        <f aca="false">D47</f>
        <v>0</v>
      </c>
      <c r="C61" s="56" t="n">
        <f aca="false">JANEIRO!C61</f>
        <v>0</v>
      </c>
      <c r="D61" s="15" t="n">
        <f aca="false">(C61-E47)*C47</f>
        <v>0</v>
      </c>
    </row>
    <row r="62" customFormat="false" ht="15" hidden="false" customHeight="false" outlineLevel="0" collapsed="false">
      <c r="A62" s="50" t="n">
        <f aca="false">IF(D62&gt;0,D62,0)</f>
        <v>0</v>
      </c>
      <c r="B62" s="51" t="n">
        <f aca="false">D48</f>
        <v>0</v>
      </c>
      <c r="C62" s="56" t="n">
        <f aca="false">JANEIRO!C62</f>
        <v>0</v>
      </c>
      <c r="D62" s="15" t="n">
        <f aca="false">(C62-E48)*C48</f>
        <v>0</v>
      </c>
    </row>
    <row r="63" customFormat="false" ht="15" hidden="false" customHeight="false" outlineLevel="0" collapsed="false">
      <c r="A63" s="50" t="n">
        <f aca="false">IF(D63&gt;0,D63,0)</f>
        <v>0</v>
      </c>
      <c r="B63" s="51" t="n">
        <f aca="false">D49</f>
        <v>0</v>
      </c>
      <c r="C63" s="56" t="n">
        <f aca="false">JANEIRO!C63</f>
        <v>0</v>
      </c>
      <c r="D63" s="15" t="n">
        <f aca="false">(C63-E49)*C49</f>
        <v>0</v>
      </c>
    </row>
    <row r="64" customFormat="false" ht="15" hidden="false" customHeight="false" outlineLevel="0" collapsed="false">
      <c r="A64" s="50" t="n">
        <f aca="false">IF(D64&gt;0,D64,0)</f>
        <v>0</v>
      </c>
      <c r="B64" s="51" t="n">
        <f aca="false">D50</f>
        <v>0</v>
      </c>
      <c r="C64" s="56" t="n">
        <f aca="false">JANEIRO!C64</f>
        <v>0</v>
      </c>
      <c r="D64" s="15" t="n">
        <f aca="false">(C64-E50)*C50</f>
        <v>0</v>
      </c>
    </row>
    <row r="65" customFormat="false" ht="15" hidden="false" customHeight="false" outlineLevel="0" collapsed="false">
      <c r="A65" s="50" t="n">
        <f aca="false">IF(D65&gt;0,D65,0)</f>
        <v>0</v>
      </c>
      <c r="B65" s="51" t="n">
        <f aca="false">D51</f>
        <v>0</v>
      </c>
      <c r="C65" s="56" t="n">
        <f aca="false">JANEIRO!C65</f>
        <v>0</v>
      </c>
      <c r="D65" s="15" t="n">
        <f aca="false">(C65-E51)*C51</f>
        <v>0</v>
      </c>
    </row>
    <row r="66" customFormat="false" ht="15" hidden="false" customHeight="false" outlineLevel="0" collapsed="false">
      <c r="A66" s="57"/>
      <c r="B66" s="58" t="s">
        <v>28</v>
      </c>
      <c r="C66" s="58"/>
      <c r="D66" s="15" t="n">
        <f aca="false">SUM(D56:D65)</f>
        <v>0</v>
      </c>
    </row>
  </sheetData>
  <mergeCells count="22">
    <mergeCell ref="B1:C1"/>
    <mergeCell ref="A11:A12"/>
    <mergeCell ref="A16:A17"/>
    <mergeCell ref="K18:L18"/>
    <mergeCell ref="K19:L19"/>
    <mergeCell ref="B38:C38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H52:I52"/>
    <mergeCell ref="J52:K52"/>
    <mergeCell ref="H53:I53"/>
    <mergeCell ref="J53:K53"/>
    <mergeCell ref="B66:C66"/>
  </mergeCells>
  <conditionalFormatting sqref="D22:D38 D56:D66">
    <cfRule type="cellIs" priority="2" operator="lessThan" aboveAverage="0" equalAverage="0" bottom="0" percent="0" rank="0" text="" dxfId="808">
      <formula>0</formula>
    </cfRule>
    <cfRule type="cellIs" priority="3" operator="greaterThan" aboveAverage="0" equalAverage="0" bottom="0" percent="0" rank="0" text="" dxfId="809">
      <formula>0</formula>
    </cfRule>
  </conditionalFormatting>
  <conditionalFormatting sqref="M19">
    <cfRule type="expression" priority="4" aboveAverage="0" equalAverage="0" bottom="0" percent="0" rank="0" text="" dxfId="810">
      <formula>$M$19&lt;$M$18</formula>
    </cfRule>
    <cfRule type="expression" priority="5" aboveAverage="0" equalAverage="0" bottom="0" percent="0" rank="0" text="" dxfId="811">
      <formula>$M$19&gt;$M$18</formula>
    </cfRule>
  </conditionalFormatting>
  <conditionalFormatting sqref="J53:K53">
    <cfRule type="expression" priority="6" aboveAverage="0" equalAverage="0" bottom="0" percent="0" rank="0" text="" dxfId="812">
      <formula>$J$53&lt;$J$52</formula>
    </cfRule>
    <cfRule type="expression" priority="7" aboveAverage="0" equalAverage="0" bottom="0" percent="0" rank="0" text="" dxfId="813">
      <formula>$J$53&gt;$J$52</formula>
    </cfRule>
  </conditionalFormatting>
  <conditionalFormatting sqref="A18">
    <cfRule type="expression" priority="9" aboveAverage="0" equalAverage="0" bottom="0" percent="0" rank="0" text="" dxfId="814">
      <formula>$A$18&lt;0</formula>
    </cfRule>
    <cfRule type="expression" priority="10" aboveAverage="0" equalAverage="0" bottom="0" percent="0" rank="0" text="" dxfId="815">
      <formula>$A$18&gt;0</formula>
    </cfRule>
  </conditionalFormatting>
  <conditionalFormatting sqref="O2">
    <cfRule type="expression" priority="11" aboveAverage="0" equalAverage="0" bottom="0" percent="0" rank="0" text="" dxfId="816">
      <formula>$O$2&lt;$N$2</formula>
    </cfRule>
    <cfRule type="expression" priority="12" aboveAverage="0" equalAverage="0" bottom="0" percent="0" rank="0" text="" dxfId="817">
      <formula>$O$2&gt;$N$2</formula>
    </cfRule>
  </conditionalFormatting>
  <conditionalFormatting sqref="O3">
    <cfRule type="expression" priority="13" aboveAverage="0" equalAverage="0" bottom="0" percent="0" rank="0" text="" dxfId="818">
      <formula>$O$3&lt;$N$3</formula>
    </cfRule>
    <cfRule type="expression" priority="14" aboveAverage="0" equalAverage="0" bottom="0" percent="0" rank="0" text="" dxfId="819">
      <formula>$O$3&gt;$N$3</formula>
    </cfRule>
  </conditionalFormatting>
  <conditionalFormatting sqref="O13">
    <cfRule type="expression" priority="15" aboveAverage="0" equalAverage="0" bottom="0" percent="0" rank="0" text="" dxfId="820">
      <formula>$O$13&lt;$N$13</formula>
    </cfRule>
    <cfRule type="expression" priority="16" aboveAverage="0" equalAverage="0" bottom="0" percent="0" rank="0" text="" dxfId="821">
      <formula>$O$13&gt;$N$13</formula>
    </cfRule>
  </conditionalFormatting>
  <conditionalFormatting sqref="O4">
    <cfRule type="expression" priority="17" aboveAverage="0" equalAverage="0" bottom="0" percent="0" rank="0" text="" dxfId="822">
      <formula>$O$4&lt;$N$4</formula>
    </cfRule>
    <cfRule type="expression" priority="18" aboveAverage="0" equalAverage="0" bottom="0" percent="0" rank="0" text="" dxfId="823">
      <formula>$O$4&gt;$N$4</formula>
    </cfRule>
  </conditionalFormatting>
  <conditionalFormatting sqref="O5">
    <cfRule type="expression" priority="19" aboveAverage="0" equalAverage="0" bottom="0" percent="0" rank="0" text="" dxfId="824">
      <formula>$O$5&lt;$N$5</formula>
    </cfRule>
    <cfRule type="expression" priority="20" aboveAverage="0" equalAverage="0" bottom="0" percent="0" rank="0" text="" dxfId="825">
      <formula>$O$5&gt;$N$5</formula>
    </cfRule>
  </conditionalFormatting>
  <conditionalFormatting sqref="O6">
    <cfRule type="expression" priority="21" aboveAverage="0" equalAverage="0" bottom="0" percent="0" rank="0" text="" dxfId="826">
      <formula>$O$6&lt;$N$6</formula>
    </cfRule>
    <cfRule type="expression" priority="22" aboveAverage="0" equalAverage="0" bottom="0" percent="0" rank="0" text="" dxfId="827">
      <formula>$O$6&gt;$N$6</formula>
    </cfRule>
  </conditionalFormatting>
  <conditionalFormatting sqref="O7">
    <cfRule type="expression" priority="23" aboveAverage="0" equalAverage="0" bottom="0" percent="0" rank="0" text="" dxfId="828">
      <formula>$O$7&lt;$N$7</formula>
    </cfRule>
    <cfRule type="expression" priority="24" aboveAverage="0" equalAverage="0" bottom="0" percent="0" rank="0" text="" dxfId="829">
      <formula>$O$7&gt;$N$7</formula>
    </cfRule>
  </conditionalFormatting>
  <conditionalFormatting sqref="O8">
    <cfRule type="expression" priority="25" aboveAverage="0" equalAverage="0" bottom="0" percent="0" rank="0" text="" dxfId="830">
      <formula>$O$8&lt;$N$8</formula>
    </cfRule>
    <cfRule type="expression" priority="26" aboveAverage="0" equalAverage="0" bottom="0" percent="0" rank="0" text="" dxfId="831">
      <formula>$O$8&gt;$N$8</formula>
    </cfRule>
  </conditionalFormatting>
  <conditionalFormatting sqref="O9">
    <cfRule type="expression" priority="27" aboveAverage="0" equalAverage="0" bottom="0" percent="0" rank="0" text="" dxfId="832">
      <formula>$O$9&lt;$N$9</formula>
    </cfRule>
    <cfRule type="expression" priority="28" aboveAverage="0" equalAverage="0" bottom="0" percent="0" rank="0" text="" dxfId="833">
      <formula>$O$9&gt;$N$9</formula>
    </cfRule>
  </conditionalFormatting>
  <conditionalFormatting sqref="O10">
    <cfRule type="expression" priority="29" aboveAverage="0" equalAverage="0" bottom="0" percent="0" rank="0" text="" dxfId="834">
      <formula>$O$10&lt;$N$10</formula>
    </cfRule>
    <cfRule type="expression" priority="30" aboveAverage="0" equalAverage="0" bottom="0" percent="0" rank="0" text="" dxfId="835">
      <formula>$O$10&gt;$N$10</formula>
    </cfRule>
  </conditionalFormatting>
  <conditionalFormatting sqref="O11">
    <cfRule type="expression" priority="31" aboveAverage="0" equalAverage="0" bottom="0" percent="0" rank="0" text="" dxfId="836">
      <formula>$O$11&lt;$N$11</formula>
    </cfRule>
    <cfRule type="expression" priority="32" aboveAverage="0" equalAverage="0" bottom="0" percent="0" rank="0" text="" dxfId="837">
      <formula>$O$11&gt;$N$11</formula>
    </cfRule>
  </conditionalFormatting>
  <conditionalFormatting sqref="O12">
    <cfRule type="expression" priority="33" aboveAverage="0" equalAverage="0" bottom="0" percent="0" rank="0" text="" dxfId="838">
      <formula>$O$12&lt;$N$12</formula>
    </cfRule>
    <cfRule type="expression" priority="34" aboveAverage="0" equalAverage="0" bottom="0" percent="0" rank="0" text="" dxfId="839">
      <formula>$O$12&gt;$N$12</formula>
    </cfRule>
  </conditionalFormatting>
  <conditionalFormatting sqref="O14">
    <cfRule type="expression" priority="35" aboveAverage="0" equalAverage="0" bottom="0" percent="0" rank="0" text="" dxfId="840">
      <formula>$O$14&lt;$N$14</formula>
    </cfRule>
    <cfRule type="expression" priority="36" aboveAverage="0" equalAverage="0" bottom="0" percent="0" rank="0" text="" dxfId="841">
      <formula>$O$14&gt;$N$14</formula>
    </cfRule>
  </conditionalFormatting>
  <conditionalFormatting sqref="O15">
    <cfRule type="expression" priority="37" aboveAverage="0" equalAverage="0" bottom="0" percent="0" rank="0" text="" dxfId="842">
      <formula>$O$15&lt;$N$15</formula>
    </cfRule>
    <cfRule type="expression" priority="38" aboveAverage="0" equalAverage="0" bottom="0" percent="0" rank="0" text="" dxfId="843">
      <formula>$O$15&gt;$N$15</formula>
    </cfRule>
  </conditionalFormatting>
  <conditionalFormatting sqref="O16">
    <cfRule type="expression" priority="39" aboveAverage="0" equalAverage="0" bottom="0" percent="0" rank="0" text="" dxfId="844">
      <formula>$O$16&lt;$N$16</formula>
    </cfRule>
    <cfRule type="expression" priority="40" aboveAverage="0" equalAverage="0" bottom="0" percent="0" rank="0" text="" dxfId="845">
      <formula>$O$16&gt;$N$16</formula>
    </cfRule>
  </conditionalFormatting>
  <conditionalFormatting sqref="O17">
    <cfRule type="expression" priority="41" aboveAverage="0" equalAverage="0" bottom="0" percent="0" rank="0" text="" dxfId="846">
      <formula>$O$17&lt;$N$17</formula>
    </cfRule>
    <cfRule type="expression" priority="42" aboveAverage="0" equalAverage="0" bottom="0" percent="0" rank="0" text="" dxfId="847">
      <formula>$O$17&gt;$N$17</formula>
    </cfRule>
  </conditionalFormatting>
  <conditionalFormatting sqref="O18">
    <cfRule type="expression" priority="44" aboveAverage="0" equalAverage="0" bottom="0" percent="0" rank="0" text="" dxfId="848">
      <formula>$O$18&lt;$N$18</formula>
    </cfRule>
    <cfRule type="expression" priority="45" aboveAverage="0" equalAverage="0" bottom="0" percent="0" rank="0" text="" dxfId="849">
      <formula>$O$18&gt;$N$18</formula>
    </cfRule>
  </conditionalFormatting>
  <conditionalFormatting sqref="D2">
    <cfRule type="expression" priority="46" aboveAverage="0" equalAverage="0" bottom="0" percent="0" rank="0" text="" dxfId="850">
      <formula>$D$22&lt;0</formula>
    </cfRule>
    <cfRule type="expression" priority="47" aboveAverage="0" equalAverage="0" bottom="0" percent="0" rank="0" text="" dxfId="851">
      <formula>$D$22&gt;0</formula>
    </cfRule>
  </conditionalFormatting>
  <conditionalFormatting sqref="D3">
    <cfRule type="expression" priority="48" aboveAverage="0" equalAverage="0" bottom="0" percent="0" rank="0" text="" dxfId="852">
      <formula>$D$23&lt;0</formula>
    </cfRule>
    <cfRule type="expression" priority="49" aboveAverage="0" equalAverage="0" bottom="0" percent="0" rank="0" text="" dxfId="853">
      <formula>$D$23&gt;0</formula>
    </cfRule>
  </conditionalFormatting>
  <conditionalFormatting sqref="D4">
    <cfRule type="expression" priority="50" aboveAverage="0" equalAverage="0" bottom="0" percent="0" rank="0" text="" dxfId="854">
      <formula>$D$24&lt;0</formula>
    </cfRule>
    <cfRule type="expression" priority="51" aboveAverage="0" equalAverage="0" bottom="0" percent="0" rank="0" text="" dxfId="855">
      <formula>$D$24&gt;0</formula>
    </cfRule>
  </conditionalFormatting>
  <conditionalFormatting sqref="D5">
    <cfRule type="expression" priority="52" aboveAverage="0" equalAverage="0" bottom="0" percent="0" rank="0" text="" dxfId="856">
      <formula>$D$25&lt;0</formula>
    </cfRule>
    <cfRule type="expression" priority="53" aboveAverage="0" equalAverage="0" bottom="0" percent="0" rank="0" text="" dxfId="857">
      <formula>$D$25&gt;0</formula>
    </cfRule>
  </conditionalFormatting>
  <conditionalFormatting sqref="D6">
    <cfRule type="expression" priority="54" aboveAverage="0" equalAverage="0" bottom="0" percent="0" rank="0" text="" dxfId="858">
      <formula>$D$26&lt;0</formula>
    </cfRule>
    <cfRule type="expression" priority="55" aboveAverage="0" equalAverage="0" bottom="0" percent="0" rank="0" text="" dxfId="859">
      <formula>$D$26&gt;0</formula>
    </cfRule>
  </conditionalFormatting>
  <conditionalFormatting sqref="D8">
    <cfRule type="expression" priority="56" aboveAverage="0" equalAverage="0" bottom="0" percent="0" rank="0" text="" dxfId="860">
      <formula>$D$28&lt;0</formula>
    </cfRule>
    <cfRule type="expression" priority="57" aboveAverage="0" equalAverage="0" bottom="0" percent="0" rank="0" text="" dxfId="861">
      <formula>$D$28&gt;0</formula>
    </cfRule>
  </conditionalFormatting>
  <conditionalFormatting sqref="D9">
    <cfRule type="expression" priority="58" aboveAverage="0" equalAverage="0" bottom="0" percent="0" rank="0" text="" dxfId="862">
      <formula>$D$29&lt;0</formula>
    </cfRule>
    <cfRule type="expression" priority="59" aboveAverage="0" equalAverage="0" bottom="0" percent="0" rank="0" text="" dxfId="863">
      <formula>$D$29&gt;0</formula>
    </cfRule>
  </conditionalFormatting>
  <conditionalFormatting sqref="D10">
    <cfRule type="expression" priority="60" aboveAverage="0" equalAverage="0" bottom="0" percent="0" rank="0" text="" dxfId="864">
      <formula>$D$30&gt;0</formula>
    </cfRule>
    <cfRule type="expression" priority="61" aboveAverage="0" equalAverage="0" bottom="0" percent="0" rank="0" text="" dxfId="865">
      <formula>$D$30&lt;0</formula>
    </cfRule>
  </conditionalFormatting>
  <conditionalFormatting sqref="D11">
    <cfRule type="expression" priority="62" aboveAverage="0" equalAverage="0" bottom="0" percent="0" rank="0" text="" dxfId="866">
      <formula>$D$31&lt;0</formula>
    </cfRule>
    <cfRule type="expression" priority="63" aboveAverage="0" equalAverage="0" bottom="0" percent="0" rank="0" text="" dxfId="867">
      <formula>$D$31&gt;0</formula>
    </cfRule>
  </conditionalFormatting>
  <conditionalFormatting sqref="D12">
    <cfRule type="expression" priority="64" aboveAverage="0" equalAverage="0" bottom="0" percent="0" rank="0" text="" dxfId="868">
      <formula>$D$32&lt;0</formula>
    </cfRule>
    <cfRule type="expression" priority="65" aboveAverage="0" equalAverage="0" bottom="0" percent="0" rank="0" text="" dxfId="869">
      <formula>$D$32&gt;0</formula>
    </cfRule>
  </conditionalFormatting>
  <conditionalFormatting sqref="D13">
    <cfRule type="expression" priority="66" aboveAverage="0" equalAverage="0" bottom="0" percent="0" rank="0" text="" dxfId="870">
      <formula>$D$33&lt;0</formula>
    </cfRule>
    <cfRule type="expression" priority="67" aboveAverage="0" equalAverage="0" bottom="0" percent="0" rank="0" text="" dxfId="871">
      <formula>$D$33&gt;0</formula>
    </cfRule>
  </conditionalFormatting>
  <conditionalFormatting sqref="D15">
    <cfRule type="expression" priority="68" aboveAverage="0" equalAverage="0" bottom="0" percent="0" rank="0" text="" dxfId="872">
      <formula>$D$35&lt;0</formula>
    </cfRule>
    <cfRule type="expression" priority="69" aboveAverage="0" equalAverage="0" bottom="0" percent="0" rank="0" text="" dxfId="873">
      <formula>$D$35&gt;0</formula>
    </cfRule>
  </conditionalFormatting>
  <conditionalFormatting sqref="D16">
    <cfRule type="expression" priority="70" aboveAverage="0" equalAverage="0" bottom="0" percent="0" rank="0" text="" dxfId="874">
      <formula>$D$36&lt;0</formula>
    </cfRule>
    <cfRule type="expression" priority="71" aboveAverage="0" equalAverage="0" bottom="0" percent="0" rank="0" text="" dxfId="875">
      <formula>$D$36&gt;0</formula>
    </cfRule>
  </conditionalFormatting>
  <conditionalFormatting sqref="D17">
    <cfRule type="expression" priority="72" aboveAverage="0" equalAverage="0" bottom="0" percent="0" rank="0" text="" dxfId="876">
      <formula>$D$37&gt;0</formula>
    </cfRule>
    <cfRule type="expression" priority="73" aboveAverage="0" equalAverage="0" bottom="0" percent="0" rank="0" text="" dxfId="877">
      <formula>$D$37&lt;0</formula>
    </cfRule>
  </conditionalFormatting>
  <conditionalFormatting sqref="D14">
    <cfRule type="expression" priority="74" aboveAverage="0" equalAverage="0" bottom="0" percent="0" rank="0" text="" dxfId="878">
      <formula>$D$34&lt;0</formula>
    </cfRule>
    <cfRule type="expression" priority="75" aboveAverage="0" equalAverage="0" bottom="0" percent="0" rank="0" text="" dxfId="879">
      <formula>$D$34&gt;0</formula>
    </cfRule>
  </conditionalFormatting>
  <conditionalFormatting sqref="D7">
    <cfRule type="expression" priority="76" aboveAverage="0" equalAverage="0" bottom="0" percent="0" rank="0" text="" dxfId="880">
      <formula>$D$27&lt;0</formula>
    </cfRule>
    <cfRule type="expression" priority="77" aboveAverage="0" equalAverage="0" bottom="0" percent="0" rank="0" text="" dxfId="881">
      <formula>$D$27&gt;0</formula>
    </cfRule>
  </conditionalFormatting>
  <conditionalFormatting sqref="B22:B37">
    <cfRule type="expression" priority="78" aboveAverage="0" equalAverage="0" bottom="0" percent="0" rank="0" text="" dxfId="882">
      <formula>D22&gt;0</formula>
    </cfRule>
    <cfRule type="expression" priority="79" aboveAverage="0" equalAverage="0" bottom="0" percent="0" rank="0" text="" dxfId="883">
      <formula>D22&lt;0</formula>
    </cfRule>
  </conditionalFormatting>
  <conditionalFormatting sqref="B57:B65">
    <cfRule type="expression" priority="80" aboveAverage="0" equalAverage="0" bottom="0" percent="0" rank="0" text="" dxfId="884">
      <formula>D57&gt;0</formula>
    </cfRule>
    <cfRule type="expression" priority="81" aboveAverage="0" equalAverage="0" bottom="0" percent="0" rank="0" text="" dxfId="885">
      <formula>D57&lt;0</formula>
    </cfRule>
  </conditionalFormatting>
  <conditionalFormatting sqref="B56">
    <cfRule type="expression" priority="82" aboveAverage="0" equalAverage="0" bottom="0" percent="0" rank="0" text="" dxfId="886">
      <formula>D56&gt;0</formula>
    </cfRule>
    <cfRule type="expression" priority="83" aboveAverage="0" equalAverage="0" bottom="0" percent="0" rank="0" text="" dxfId="887">
      <formula>D56&lt;0</formula>
    </cfRule>
  </conditionalFormatting>
  <conditionalFormatting sqref="D42">
    <cfRule type="expression" priority="84" aboveAverage="0" equalAverage="0" bottom="0" percent="0" rank="0" text="" dxfId="888">
      <formula>$D$56&lt;0</formula>
    </cfRule>
    <cfRule type="expression" priority="85" aboveAverage="0" equalAverage="0" bottom="0" percent="0" rank="0" text="" dxfId="889">
      <formula>$D$56&gt;0</formula>
    </cfRule>
  </conditionalFormatting>
  <conditionalFormatting sqref="D43">
    <cfRule type="expression" priority="86" aboveAverage="0" equalAverage="0" bottom="0" percent="0" rank="0" text="" dxfId="890">
      <formula>$D$57&lt;0</formula>
    </cfRule>
    <cfRule type="expression" priority="87" aboveAverage="0" equalAverage="0" bottom="0" percent="0" rank="0" text="" dxfId="891">
      <formula>$D$57&gt;0</formula>
    </cfRule>
  </conditionalFormatting>
  <conditionalFormatting sqref="D49">
    <cfRule type="expression" priority="88" aboveAverage="0" equalAverage="0" bottom="0" percent="0" rank="0" text="" dxfId="892">
      <formula>$D$63&lt;0</formula>
    </cfRule>
    <cfRule type="expression" priority="89" aboveAverage="0" equalAverage="0" bottom="0" percent="0" rank="0" text="" dxfId="893">
      <formula>$D$63&gt;0</formula>
    </cfRule>
  </conditionalFormatting>
  <conditionalFormatting sqref="D44">
    <cfRule type="expression" priority="90" aboveAverage="0" equalAverage="0" bottom="0" percent="0" rank="0" text="" dxfId="894">
      <formula>$D$58&lt;0</formula>
    </cfRule>
    <cfRule type="expression" priority="91" aboveAverage="0" equalAverage="0" bottom="0" percent="0" rank="0" text="" dxfId="895">
      <formula>$D$58&gt;0</formula>
    </cfRule>
  </conditionalFormatting>
  <conditionalFormatting sqref="D45">
    <cfRule type="expression" priority="92" aboveAverage="0" equalAverage="0" bottom="0" percent="0" rank="0" text="" dxfId="896">
      <formula>$D$59&lt;0</formula>
    </cfRule>
    <cfRule type="expression" priority="93" aboveAverage="0" equalAverage="0" bottom="0" percent="0" rank="0" text="" dxfId="897">
      <formula>$D$59&gt;0</formula>
    </cfRule>
  </conditionalFormatting>
  <conditionalFormatting sqref="D47">
    <cfRule type="expression" priority="94" aboveAverage="0" equalAverage="0" bottom="0" percent="0" rank="0" text="" dxfId="898">
      <formula>$D$61&lt;0</formula>
    </cfRule>
    <cfRule type="expression" priority="95" aboveAverage="0" equalAverage="0" bottom="0" percent="0" rank="0" text="" dxfId="899">
      <formula>$D$61&gt;0</formula>
    </cfRule>
  </conditionalFormatting>
  <conditionalFormatting sqref="D48">
    <cfRule type="expression" priority="96" aboveAverage="0" equalAverage="0" bottom="0" percent="0" rank="0" text="" dxfId="900">
      <formula>$D$62&lt;0</formula>
    </cfRule>
    <cfRule type="expression" priority="97" aboveAverage="0" equalAverage="0" bottom="0" percent="0" rank="0" text="" dxfId="901">
      <formula>$D$62&gt;0</formula>
    </cfRule>
  </conditionalFormatting>
  <conditionalFormatting sqref="D50">
    <cfRule type="expression" priority="98" aboveAverage="0" equalAverage="0" bottom="0" percent="0" rank="0" text="" dxfId="902">
      <formula>$D$64&lt;0</formula>
    </cfRule>
    <cfRule type="expression" priority="99" aboveAverage="0" equalAverage="0" bottom="0" percent="0" rank="0" text="" dxfId="903">
      <formula>$D$64&gt;0</formula>
    </cfRule>
  </conditionalFormatting>
  <conditionalFormatting sqref="D51">
    <cfRule type="expression" priority="100" aboveAverage="0" equalAverage="0" bottom="0" percent="0" rank="0" text="" dxfId="904">
      <formula>$D$65&lt;0</formula>
    </cfRule>
    <cfRule type="expression" priority="101" aboveAverage="0" equalAverage="0" bottom="0" percent="0" rank="0" text="" dxfId="905">
      <formula>$D$65&gt;0</formula>
    </cfRule>
  </conditionalFormatting>
  <conditionalFormatting sqref="D46">
    <cfRule type="expression" priority="102" aboveAverage="0" equalAverage="0" bottom="0" percent="0" rank="0" text="" dxfId="906">
      <formula>$D$60&lt;0</formula>
    </cfRule>
    <cfRule type="expression" priority="103" aboveAverage="0" equalAverage="0" bottom="0" percent="0" rank="0" text="" dxfId="907">
      <formula>$D$60&gt;0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85520A0-D7C4-4C7D-8821-7E5FBD7B4F4E}">
            <x14:iconSet iconSet="3TrafficLights1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A18</xm:sqref>
        </x14:conditionalFormatting>
        <x14:conditionalFormatting xmlns:xm="http://schemas.microsoft.com/office/excel/2006/main">
          <x14:cfRule type="iconSet" priority="43" id="{EFDB9844-5080-444C-81C4-C6BA14AE8B96}">
            <x14:iconSet iconSet="3TrafficLights1" custom="1" reverse="0" showValue="1">
              <x14:cfvo type="percent">
                <xm:f>0</xm:f>
              </x14:cfvo>
              <x14:cfvo type="formula">
                <xm:f>$N$18</xm:f>
              </x14:cfvo>
              <x14:cfvo type="formula">
                <xm:f>$N$18</xm:f>
              </x14:cfvo>
              <x14:cfIcon iconSet="3Arrows" iconId="0"/>
              <x14:cfIcon iconSet="3Arrows" iconId="1"/>
              <x14:cfIcon iconSet="3Arrows" iconId="2"/>
            </x14:iconSet>
          </x14:cfRule>
          <xm:sqref>O18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2022-07-06T05:16:15Z</dcterms:created>
  <dc:creator>Myckael</dc:creator>
  <dc:description/>
  <dc:language>pt-BR</dc:language>
  <cp:lastModifiedBy/>
  <dcterms:modified xsi:type="dcterms:W3CDTF">2023-06-30T11:09:10Z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