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G:\My Drive\Proyectos\HITACHI HCRA31NEWH\GIT\HCRA31NEWH-HITACHI-IRDecode\"/>
    </mc:Choice>
  </mc:AlternateContent>
  <xr:revisionPtr revIDLastSave="0" documentId="8_{CAAFDD7E-2F1D-47A8-8032-C56743CCD69C}" xr6:coauthVersionLast="47" xr6:coauthVersionMax="47" xr10:uidLastSave="{00000000-0000-0000-0000-000000000000}"/>
  <bookViews>
    <workbookView xWindow="1515" yWindow="1515" windowWidth="21600" windowHeight="11385" xr2:uid="{C9181D6D-0BD8-416A-9FEE-C9E09DCC5742}"/>
  </bookViews>
  <sheets>
    <sheet name="Schematic" sheetId="5" r:id="rId1"/>
    <sheet name="Generator" sheetId="7" r:id="rId2"/>
    <sheet name="Power" sheetId="4" r:id="rId3"/>
    <sheet name="Mode" sheetId="3" r:id="rId4"/>
    <sheet name="Temperature" sheetId="1" r:id="rId5"/>
    <sheet name="Fan" sheetId="2" r:id="rId6"/>
    <sheet name="Hoja6" sheetId="6" r:id="rId7"/>
    <sheet name="Hoja8" sheetId="8" r:id="rId8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N10" i="5" l="1"/>
  <c r="N11" i="5"/>
  <c r="N12" i="5"/>
  <c r="N13" i="5"/>
  <c r="N14" i="5"/>
  <c r="N15" i="5"/>
  <c r="N16" i="5"/>
  <c r="N17" i="5"/>
  <c r="N18" i="5"/>
  <c r="N19" i="5"/>
  <c r="N20" i="5"/>
  <c r="N21" i="5"/>
  <c r="N22" i="5"/>
  <c r="N23" i="5"/>
  <c r="N24" i="5"/>
  <c r="N25" i="5"/>
  <c r="N26" i="5"/>
  <c r="N27" i="5"/>
  <c r="N28" i="5"/>
  <c r="N29" i="5"/>
  <c r="N30" i="5"/>
  <c r="N9" i="5"/>
  <c r="F1" i="1"/>
  <c r="E23" i="7"/>
  <c r="D4" i="3"/>
  <c r="D5" i="3"/>
  <c r="D6" i="3"/>
  <c r="D7" i="3"/>
  <c r="D3" i="3"/>
  <c r="D2" i="7"/>
  <c r="D12" i="7" s="1"/>
  <c r="D6" i="2"/>
  <c r="K29" i="7"/>
  <c r="K28" i="7"/>
  <c r="K27" i="7"/>
  <c r="K26" i="7"/>
  <c r="K25" i="7"/>
  <c r="K24" i="7"/>
  <c r="K22" i="7"/>
  <c r="K21" i="7"/>
  <c r="K20" i="7"/>
  <c r="K19" i="7"/>
  <c r="K18" i="7"/>
  <c r="K17" i="7"/>
  <c r="K16" i="7"/>
  <c r="K15" i="7"/>
  <c r="K14" i="7"/>
  <c r="K11" i="7"/>
  <c r="K10" i="7"/>
  <c r="K11" i="5"/>
  <c r="K12" i="5"/>
  <c r="K13" i="5"/>
  <c r="K14" i="5"/>
  <c r="K15" i="5"/>
  <c r="K16" i="5"/>
  <c r="K17" i="5"/>
  <c r="K18" i="5"/>
  <c r="K19" i="5"/>
  <c r="K20" i="5"/>
  <c r="K21" i="5"/>
  <c r="K22" i="5"/>
  <c r="K23" i="5"/>
  <c r="K24" i="5"/>
  <c r="K25" i="5"/>
  <c r="K26" i="5"/>
  <c r="K27" i="5"/>
  <c r="K28" i="5"/>
  <c r="K29" i="5"/>
  <c r="K10" i="5"/>
  <c r="D3" i="2"/>
  <c r="D4" i="2"/>
  <c r="D5" i="2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2" i="1"/>
  <c r="C5" i="3" a="1"/>
  <c r="C9" i="1" a="1"/>
  <c r="C10" i="1" a="1"/>
  <c r="C4" i="1" a="1"/>
  <c r="C6" i="3" a="1"/>
  <c r="C14" i="1" a="1"/>
  <c r="C7" i="1" a="1"/>
  <c r="C15" i="1" a="1"/>
  <c r="C4" i="3" a="1"/>
  <c r="C3" i="3" a="1"/>
  <c r="C8" i="1" a="1"/>
  <c r="C11" i="1" a="1"/>
  <c r="C5" i="1" a="1"/>
  <c r="C4" i="2" a="1"/>
  <c r="C3" i="2" a="1"/>
  <c r="C2" i="1" a="1"/>
  <c r="C16" i="1" a="1"/>
  <c r="C13" i="1" a="1"/>
  <c r="C7" i="3" a="1"/>
  <c r="C6" i="2" a="1"/>
  <c r="C12" i="1" a="1"/>
  <c r="C3" i="1" a="1"/>
  <c r="C6" i="1" a="1"/>
  <c r="C7" i="3" l="1"/>
  <c r="C6" i="2"/>
  <c r="C6" i="3"/>
  <c r="C5" i="3"/>
  <c r="C4" i="3"/>
  <c r="C3" i="3"/>
  <c r="C4" i="2"/>
  <c r="C3" i="2"/>
  <c r="C16" i="1"/>
  <c r="F16" i="1" s="1"/>
  <c r="C15" i="1"/>
  <c r="F15" i="1" s="1"/>
  <c r="C14" i="1"/>
  <c r="F14" i="1" s="1"/>
  <c r="C10" i="1"/>
  <c r="F10" i="1" s="1"/>
  <c r="C6" i="1"/>
  <c r="F6" i="1" s="1"/>
  <c r="C12" i="1"/>
  <c r="F12" i="1" s="1"/>
  <c r="C11" i="1"/>
  <c r="F11" i="1" s="1"/>
  <c r="C13" i="1"/>
  <c r="F13" i="1" s="1"/>
  <c r="C5" i="1"/>
  <c r="F5" i="1" s="1"/>
  <c r="C8" i="1"/>
  <c r="F8" i="1" s="1"/>
  <c r="C7" i="1"/>
  <c r="F7" i="1" s="1"/>
  <c r="C9" i="1"/>
  <c r="F9" i="1" s="1"/>
  <c r="C4" i="1"/>
  <c r="F4" i="1" s="1"/>
  <c r="C3" i="1"/>
  <c r="F3" i="1" s="1"/>
  <c r="C2" i="1"/>
  <c r="F2" i="1" s="1"/>
  <c r="C5" i="2" a="1"/>
  <c r="D3" i="7" l="1"/>
  <c r="D13" i="7" s="1"/>
  <c r="D23" i="7" s="1"/>
  <c r="D4" i="7"/>
  <c r="I13" i="7" s="1"/>
  <c r="I23" i="7" s="1"/>
  <c r="C5" i="2"/>
  <c r="D5" i="7" s="1"/>
  <c r="C13" i="7" l="1"/>
  <c r="B13" i="7"/>
  <c r="G13" i="7"/>
  <c r="G23" i="7" s="1"/>
  <c r="H13" i="7"/>
  <c r="H23" i="7" s="1"/>
  <c r="F13" i="7"/>
  <c r="F23" i="7" s="1"/>
  <c r="B12" i="7"/>
  <c r="C12" i="7"/>
  <c r="B23" i="7" l="1"/>
  <c r="C23" i="7"/>
  <c r="K13" i="7"/>
  <c r="K12" i="7"/>
  <c r="K23" i="7" l="1"/>
  <c r="L22" i="7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Rodrigo</author>
  </authors>
  <commentList>
    <comment ref="G12" authorId="0" shapeId="0" xr:uid="{B1190376-FA0B-4C8D-854B-50D391F29C72}">
      <text>
        <r>
          <rPr>
            <b/>
            <sz val="9"/>
            <color indexed="81"/>
            <rFont val="Tahoma"/>
            <family val="2"/>
          </rPr>
          <t>Rodrigo:</t>
        </r>
        <r>
          <rPr>
            <sz val="9"/>
            <color indexed="81"/>
            <rFont val="Tahoma"/>
            <family val="2"/>
          </rPr>
          <t xml:space="preserve">
Active In auto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Rodrigo</author>
  </authors>
  <commentList>
    <comment ref="G12" authorId="0" shapeId="0" xr:uid="{35FB30B1-EEC3-4357-9A00-BFB9769832A3}">
      <text>
        <r>
          <rPr>
            <b/>
            <sz val="9"/>
            <color indexed="81"/>
            <rFont val="Tahoma"/>
            <family val="2"/>
          </rPr>
          <t>Rodrigo:</t>
        </r>
        <r>
          <rPr>
            <sz val="9"/>
            <color indexed="81"/>
            <rFont val="Tahoma"/>
            <family val="2"/>
          </rPr>
          <t xml:space="preserve">
Active In auto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<sst xmlns="http://schemas.openxmlformats.org/spreadsheetml/2006/main" count="131" uniqueCount="69">
  <si>
    <t>Temperature</t>
  </si>
  <si>
    <t>Bin Value (MSB)</t>
  </si>
  <si>
    <t>Bin Value (Reversed)</t>
  </si>
  <si>
    <t>Fan Mode</t>
  </si>
  <si>
    <t>Lo</t>
  </si>
  <si>
    <t>Me</t>
  </si>
  <si>
    <t>Mode</t>
  </si>
  <si>
    <t>Auto</t>
  </si>
  <si>
    <t>Cool</t>
  </si>
  <si>
    <t>Dry</t>
  </si>
  <si>
    <t>Heat</t>
  </si>
  <si>
    <t>Dec</t>
  </si>
  <si>
    <t>Power</t>
  </si>
  <si>
    <t>ON</t>
  </si>
  <si>
    <t>OFF</t>
  </si>
  <si>
    <t>Byte 1</t>
  </si>
  <si>
    <t>Byte 2</t>
  </si>
  <si>
    <t>Byte 3</t>
  </si>
  <si>
    <t>Byte 4</t>
  </si>
  <si>
    <t>Byte 5</t>
  </si>
  <si>
    <t>Byte 6</t>
  </si>
  <si>
    <t>Byte 7</t>
  </si>
  <si>
    <t>Byte 8</t>
  </si>
  <si>
    <t>Byte 9</t>
  </si>
  <si>
    <t>Byte 10</t>
  </si>
  <si>
    <t>Byte 11</t>
  </si>
  <si>
    <t>Byte 12</t>
  </si>
  <si>
    <t>Byte 13</t>
  </si>
  <si>
    <t>Byte 14</t>
  </si>
  <si>
    <t>Byte 15</t>
  </si>
  <si>
    <t>Byte 16</t>
  </si>
  <si>
    <t>Byte 17</t>
  </si>
  <si>
    <t>Byte 18</t>
  </si>
  <si>
    <t>Byte 19</t>
  </si>
  <si>
    <t>Byte 20</t>
  </si>
  <si>
    <t>Bit 1</t>
  </si>
  <si>
    <t>Bit 2</t>
  </si>
  <si>
    <t>Bit 3</t>
  </si>
  <si>
    <t>Bit 4</t>
  </si>
  <si>
    <t>Bit 5</t>
  </si>
  <si>
    <t>Bit 6</t>
  </si>
  <si>
    <t>Bit 7</t>
  </si>
  <si>
    <t>Bit 8</t>
  </si>
  <si>
    <t>Binary</t>
  </si>
  <si>
    <t>FAN 1</t>
  </si>
  <si>
    <t>FAN 2</t>
  </si>
  <si>
    <t>POWER</t>
  </si>
  <si>
    <t>MODE 1</t>
  </si>
  <si>
    <t>MODE 2</t>
  </si>
  <si>
    <t>TEMP1</t>
  </si>
  <si>
    <t>TEMP2</t>
  </si>
  <si>
    <t>TEMP3</t>
  </si>
  <si>
    <t>TEMP4</t>
  </si>
  <si>
    <t>Byte 0</t>
  </si>
  <si>
    <t>Checksum</t>
  </si>
  <si>
    <t>?</t>
  </si>
  <si>
    <t>Fan</t>
  </si>
  <si>
    <t>Hi</t>
  </si>
  <si>
    <t>POWER?</t>
  </si>
  <si>
    <t>MODE 3</t>
  </si>
  <si>
    <t>Dec value</t>
  </si>
  <si>
    <t>C.S 1</t>
  </si>
  <si>
    <t>C.S 2</t>
  </si>
  <si>
    <t>C.S 3</t>
  </si>
  <si>
    <t>C.S 4</t>
  </si>
  <si>
    <t>C.S 5</t>
  </si>
  <si>
    <t>C.S 6</t>
  </si>
  <si>
    <t>C.S 7</t>
  </si>
  <si>
    <t>C.S 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</si>
</sst>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D0A8D1-C15F-400F-B049-35DFA9F766D5}">
  <dimension ref="A9:N30"/>
  <sheetViews>
    <sheetView tabSelected="1" topLeftCell="A12" workbookViewId="0">
      <selection activeCell="N9" sqref="N9:N30"/>
    </sheetView>
  </sheetViews>
  <sheetFormatPr baseColWidth="10" defaultRowHeight="15" x14ac:dyDescent="0.25"/>
  <cols>
    <col min="10" max="10" width="3.85546875" customWidth="1"/>
  </cols>
  <sheetData>
    <row r="9" spans="1:14" x14ac:dyDescent="0.25"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40</v>
      </c>
      <c r="H9" t="s">
        <v>41</v>
      </c>
      <c r="I9" t="s">
        <v>42</v>
      </c>
      <c r="K9" t="s">
        <v>43</v>
      </c>
      <c r="N9" t="str">
        <f>_xlfn.CONCAT("|",A9,"|",B9,"|",C9,"|",D9,"|",E9,"|",F9,"|",G9,"|",H9,"|",I9,"|")</f>
        <v>||Bit 1|Bit 2|Bit 3|Bit 4|Bit 5|Bit 6|Bit 7|Bit 8|</v>
      </c>
    </row>
    <row r="10" spans="1:14" x14ac:dyDescent="0.25">
      <c r="A10" t="s">
        <v>53</v>
      </c>
      <c r="B10">
        <v>1</v>
      </c>
      <c r="C10">
        <v>0</v>
      </c>
      <c r="D10" s="1">
        <v>0</v>
      </c>
      <c r="E10">
        <v>1</v>
      </c>
      <c r="F10" s="1">
        <v>0</v>
      </c>
      <c r="G10">
        <v>1</v>
      </c>
      <c r="H10">
        <v>0</v>
      </c>
      <c r="I10">
        <v>1</v>
      </c>
      <c r="K10" t="str">
        <f>_xlfn.CONCAT(B10:I10)</f>
        <v>10010101</v>
      </c>
      <c r="N10" t="str">
        <f t="shared" ref="N10:N30" si="0">_xlfn.CONCAT("|",A10,"|",B10,"|",C10,"|",D10,"|",E10,"|",F10,"|",G10,"|",H10,"|",I10,"|")</f>
        <v>|Byte 0|1|0|0|1|0|1|0|1|</v>
      </c>
    </row>
    <row r="11" spans="1:14" x14ac:dyDescent="0.25">
      <c r="A11" t="s">
        <v>15</v>
      </c>
      <c r="B11">
        <v>1</v>
      </c>
      <c r="C11">
        <v>0</v>
      </c>
      <c r="D11">
        <v>0</v>
      </c>
      <c r="E11">
        <v>1</v>
      </c>
      <c r="F11">
        <v>1</v>
      </c>
      <c r="G11">
        <v>0</v>
      </c>
      <c r="H11">
        <v>1</v>
      </c>
      <c r="I11">
        <v>0</v>
      </c>
      <c r="K11" t="str">
        <f t="shared" ref="K11:K29" si="1">_xlfn.CONCAT(B11:I11)</f>
        <v>10011010</v>
      </c>
      <c r="N11" t="str">
        <f t="shared" si="0"/>
        <v>|Byte 1|1|0|0|1|1|0|1|0|</v>
      </c>
    </row>
    <row r="12" spans="1:14" x14ac:dyDescent="0.25">
      <c r="A12" t="s">
        <v>16</v>
      </c>
      <c r="B12" t="s">
        <v>44</v>
      </c>
      <c r="C12" t="s">
        <v>45</v>
      </c>
      <c r="D12" t="s">
        <v>46</v>
      </c>
      <c r="E12">
        <v>0</v>
      </c>
      <c r="F12">
        <v>0</v>
      </c>
      <c r="G12" t="s">
        <v>55</v>
      </c>
      <c r="H12">
        <v>0</v>
      </c>
      <c r="I12">
        <v>0</v>
      </c>
      <c r="K12" t="str">
        <f t="shared" si="1"/>
        <v>FAN 1FAN 2POWER00?00</v>
      </c>
      <c r="N12" t="str">
        <f t="shared" si="0"/>
        <v>|Byte 2|FAN 1|FAN 2|POWER|0|0|?|0|0|</v>
      </c>
    </row>
    <row r="13" spans="1:14" x14ac:dyDescent="0.25">
      <c r="A13" t="s">
        <v>17</v>
      </c>
      <c r="B13" t="s">
        <v>47</v>
      </c>
      <c r="C13" t="s">
        <v>48</v>
      </c>
      <c r="D13" t="s">
        <v>59</v>
      </c>
      <c r="E13">
        <v>0</v>
      </c>
      <c r="F13" t="s">
        <v>49</v>
      </c>
      <c r="G13" t="s">
        <v>50</v>
      </c>
      <c r="H13" t="s">
        <v>51</v>
      </c>
      <c r="I13" t="s">
        <v>52</v>
      </c>
      <c r="K13" t="str">
        <f t="shared" si="1"/>
        <v>MODE 1MODE 2MODE 30TEMP1TEMP2TEMP3TEMP4</v>
      </c>
      <c r="N13" t="str">
        <f t="shared" si="0"/>
        <v>|Byte 3|MODE 1|MODE 2|MODE 3|0|TEMP1|TEMP2|TEMP3|TEMP4|</v>
      </c>
    </row>
    <row r="14" spans="1:14" x14ac:dyDescent="0.25">
      <c r="A14" t="s">
        <v>18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K14" t="str">
        <f t="shared" si="1"/>
        <v>00000000</v>
      </c>
      <c r="N14" t="str">
        <f t="shared" si="0"/>
        <v>|Byte 4|0|0|0|0|0|0|0|0|</v>
      </c>
    </row>
    <row r="15" spans="1:14" x14ac:dyDescent="0.25">
      <c r="A15" t="s">
        <v>19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K15" t="str">
        <f t="shared" si="1"/>
        <v>00000000</v>
      </c>
      <c r="N15" t="str">
        <f t="shared" si="0"/>
        <v>|Byte 5|0|0|0|0|0|0|0|0|</v>
      </c>
    </row>
    <row r="16" spans="1:14" x14ac:dyDescent="0.25">
      <c r="A16" t="s">
        <v>20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1</v>
      </c>
      <c r="K16" t="str">
        <f t="shared" si="1"/>
        <v>00000001</v>
      </c>
      <c r="N16" t="str">
        <f t="shared" si="0"/>
        <v>|Byte 6|0|0|0|0|0|0|0|1|</v>
      </c>
    </row>
    <row r="17" spans="1:14" x14ac:dyDescent="0.25">
      <c r="A17" t="s">
        <v>21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K17" t="str">
        <f t="shared" si="1"/>
        <v>00000000</v>
      </c>
      <c r="N17" t="str">
        <f t="shared" si="0"/>
        <v>|Byte 7|0|0|0|0|0|0|0|0|</v>
      </c>
    </row>
    <row r="18" spans="1:14" x14ac:dyDescent="0.25">
      <c r="A18" t="s">
        <v>22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K18" t="str">
        <f t="shared" si="1"/>
        <v>00000000</v>
      </c>
      <c r="N18" t="str">
        <f t="shared" si="0"/>
        <v>|Byte 8|0|0|0|0|0|0|0|0|</v>
      </c>
    </row>
    <row r="19" spans="1:14" x14ac:dyDescent="0.25">
      <c r="A19" t="s">
        <v>23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K19" t="str">
        <f t="shared" si="1"/>
        <v>00000000</v>
      </c>
      <c r="N19" t="str">
        <f t="shared" si="0"/>
        <v>|Byte 9|0|0|0|0|0|0|0|0|</v>
      </c>
    </row>
    <row r="20" spans="1:14" x14ac:dyDescent="0.25">
      <c r="A20" t="s">
        <v>24</v>
      </c>
      <c r="B20">
        <v>0</v>
      </c>
      <c r="C20">
        <v>0</v>
      </c>
      <c r="D20">
        <v>0</v>
      </c>
      <c r="E20">
        <v>0</v>
      </c>
      <c r="F20">
        <v>0</v>
      </c>
      <c r="G20">
        <v>1</v>
      </c>
      <c r="H20">
        <v>0</v>
      </c>
      <c r="I20">
        <v>0</v>
      </c>
      <c r="K20" t="str">
        <f t="shared" si="1"/>
        <v>00000100</v>
      </c>
      <c r="N20" t="str">
        <f t="shared" si="0"/>
        <v>|Byte 10|0|0|0|0|0|1|0|0|</v>
      </c>
    </row>
    <row r="21" spans="1:14" x14ac:dyDescent="0.25">
      <c r="A21" t="s">
        <v>25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K21" t="str">
        <f t="shared" si="1"/>
        <v>00000000</v>
      </c>
      <c r="N21" t="str">
        <f t="shared" si="0"/>
        <v>|Byte 11|0|0|0|0|0|0|0|0|</v>
      </c>
    </row>
    <row r="22" spans="1:14" x14ac:dyDescent="0.25">
      <c r="A22" t="s">
        <v>26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K22" t="str">
        <f t="shared" si="1"/>
        <v>00000000</v>
      </c>
      <c r="N22" t="str">
        <f t="shared" si="0"/>
        <v>|Byte 12|0|0|0|0|0|0|0|0|</v>
      </c>
    </row>
    <row r="23" spans="1:14" x14ac:dyDescent="0.25">
      <c r="A23" t="s">
        <v>27</v>
      </c>
      <c r="B23" t="s">
        <v>61</v>
      </c>
      <c r="C23" t="s">
        <v>62</v>
      </c>
      <c r="D23" t="s">
        <v>63</v>
      </c>
      <c r="E23" t="s">
        <v>64</v>
      </c>
      <c r="F23" t="s">
        <v>65</v>
      </c>
      <c r="G23" t="s">
        <v>66</v>
      </c>
      <c r="H23" t="s">
        <v>67</v>
      </c>
      <c r="I23" t="s">
        <v>68</v>
      </c>
      <c r="K23" t="str">
        <f t="shared" si="1"/>
        <v>C.S 1C.S 2C.S 3C.S 4C.S 5C.S 6C.S 7C.S 8</v>
      </c>
      <c r="N23" t="str">
        <f t="shared" si="0"/>
        <v>|Byte 13|C.S 1|C.S 2|C.S 3|C.S 4|C.S 5|C.S 6|C.S 7|C.S 8|</v>
      </c>
    </row>
    <row r="24" spans="1:14" x14ac:dyDescent="0.25">
      <c r="A24" t="s">
        <v>28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K24" t="str">
        <f t="shared" si="1"/>
        <v>00000000</v>
      </c>
      <c r="N24" t="str">
        <f t="shared" si="0"/>
        <v>|Byte 14|0|0|0|0|0|0|0|0|</v>
      </c>
    </row>
    <row r="25" spans="1:14" x14ac:dyDescent="0.25">
      <c r="A25" t="s">
        <v>29</v>
      </c>
      <c r="B25" t="s">
        <v>55</v>
      </c>
      <c r="C25" t="s">
        <v>55</v>
      </c>
      <c r="D25" t="s">
        <v>55</v>
      </c>
      <c r="E25" t="s">
        <v>55</v>
      </c>
      <c r="F25" t="s">
        <v>55</v>
      </c>
      <c r="G25" t="s">
        <v>55</v>
      </c>
      <c r="H25" t="s">
        <v>55</v>
      </c>
      <c r="I25" t="s">
        <v>55</v>
      </c>
      <c r="K25" t="str">
        <f t="shared" si="1"/>
        <v>????????</v>
      </c>
      <c r="N25" t="str">
        <f t="shared" si="0"/>
        <v>|Byte 15|?|?|?|?|?|?|?|?|</v>
      </c>
    </row>
    <row r="26" spans="1:14" x14ac:dyDescent="0.25">
      <c r="A26" t="s">
        <v>30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K26" t="str">
        <f t="shared" si="1"/>
        <v>00000000</v>
      </c>
      <c r="N26" t="str">
        <f t="shared" si="0"/>
        <v>|Byte 16|0|0|0|0|0|0|0|0|</v>
      </c>
    </row>
    <row r="27" spans="1:14" x14ac:dyDescent="0.25">
      <c r="A27" t="s">
        <v>31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K27" t="str">
        <f t="shared" si="1"/>
        <v>00000000</v>
      </c>
      <c r="N27" t="str">
        <f t="shared" si="0"/>
        <v>|Byte 17|0|0|0|0|0|0|0|0|</v>
      </c>
    </row>
    <row r="28" spans="1:14" x14ac:dyDescent="0.25">
      <c r="A28" t="s">
        <v>32</v>
      </c>
      <c r="B28">
        <v>0</v>
      </c>
      <c r="C28">
        <v>0</v>
      </c>
      <c r="D28">
        <v>0</v>
      </c>
      <c r="E28">
        <v>1</v>
      </c>
      <c r="F28" t="s">
        <v>58</v>
      </c>
      <c r="G28">
        <v>1</v>
      </c>
      <c r="H28">
        <v>0</v>
      </c>
      <c r="I28">
        <v>0</v>
      </c>
      <c r="K28" t="str">
        <f t="shared" si="1"/>
        <v>0001POWER?100</v>
      </c>
      <c r="N28" t="str">
        <f t="shared" si="0"/>
        <v>|Byte 18|0|0|0|1|POWER?|1|0|0|</v>
      </c>
    </row>
    <row r="29" spans="1:14" x14ac:dyDescent="0.25">
      <c r="A29" t="s">
        <v>33</v>
      </c>
      <c r="B29">
        <v>0</v>
      </c>
      <c r="C29">
        <v>0</v>
      </c>
      <c r="D29">
        <v>0</v>
      </c>
      <c r="E29">
        <v>1</v>
      </c>
      <c r="F29">
        <v>0</v>
      </c>
      <c r="G29">
        <v>0</v>
      </c>
      <c r="H29">
        <v>0</v>
      </c>
      <c r="I29">
        <v>0</v>
      </c>
      <c r="K29" t="str">
        <f t="shared" si="1"/>
        <v>00010000</v>
      </c>
      <c r="N29" t="str">
        <f t="shared" si="0"/>
        <v>|Byte 19|0|0|0|1|0|0|0|0|</v>
      </c>
    </row>
    <row r="30" spans="1:14" x14ac:dyDescent="0.25">
      <c r="A30" t="s">
        <v>34</v>
      </c>
      <c r="B30" t="s">
        <v>61</v>
      </c>
      <c r="C30" t="s">
        <v>62</v>
      </c>
      <c r="D30" t="s">
        <v>63</v>
      </c>
      <c r="E30" t="s">
        <v>64</v>
      </c>
      <c r="F30" t="s">
        <v>65</v>
      </c>
      <c r="G30" t="s">
        <v>66</v>
      </c>
      <c r="H30" t="s">
        <v>67</v>
      </c>
      <c r="I30" t="s">
        <v>68</v>
      </c>
      <c r="N30" t="str">
        <f t="shared" si="0"/>
        <v>|Byte 20|C.S 1|C.S 2|C.S 3|C.S 4|C.S 5|C.S 6|C.S 7|C.S 8|</v>
      </c>
    </row>
  </sheetData>
  <phoneticPr fontId="1" type="noConversion"/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974DCB-E560-4082-80C9-659DE037F979}">
  <dimension ref="A2:L30"/>
  <sheetViews>
    <sheetView topLeftCell="A8" workbookViewId="0">
      <selection activeCell="L14" sqref="L14"/>
    </sheetView>
  </sheetViews>
  <sheetFormatPr baseColWidth="10" defaultRowHeight="15" x14ac:dyDescent="0.25"/>
  <cols>
    <col min="10" max="10" width="3.85546875" customWidth="1"/>
  </cols>
  <sheetData>
    <row r="2" spans="1:11" x14ac:dyDescent="0.25">
      <c r="B2" t="s">
        <v>12</v>
      </c>
      <c r="C2" t="s">
        <v>13</v>
      </c>
      <c r="D2" s="2">
        <f>VLOOKUP(C2,Power!B3:C4,2,FALSE)</f>
        <v>0</v>
      </c>
    </row>
    <row r="3" spans="1:11" x14ac:dyDescent="0.25">
      <c r="B3" t="s">
        <v>6</v>
      </c>
      <c r="C3" t="s">
        <v>8</v>
      </c>
      <c r="D3" s="2" t="str">
        <f ca="1">VLOOKUP(C3,Mode!B2:C16,2,FALSE)</f>
        <v>010</v>
      </c>
    </row>
    <row r="4" spans="1:11" x14ac:dyDescent="0.25">
      <c r="B4" t="s">
        <v>0</v>
      </c>
      <c r="C4">
        <v>30</v>
      </c>
      <c r="D4" s="2" t="str">
        <f ca="1">VLOOKUP(C4,Temperature!B2:C16,2,FALSE)</f>
        <v>0111</v>
      </c>
    </row>
    <row r="5" spans="1:11" x14ac:dyDescent="0.25">
      <c r="B5" t="s">
        <v>56</v>
      </c>
      <c r="C5" t="s">
        <v>7</v>
      </c>
      <c r="D5" s="2" t="str">
        <f ca="1">VLOOKUP(C5,Fan!B2:C16,2,FALSE)</f>
        <v>00</v>
      </c>
    </row>
    <row r="9" spans="1:11" x14ac:dyDescent="0.25"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40</v>
      </c>
      <c r="H9" t="s">
        <v>41</v>
      </c>
      <c r="I9" t="s">
        <v>42</v>
      </c>
      <c r="K9" t="s">
        <v>43</v>
      </c>
    </row>
    <row r="10" spans="1:11" x14ac:dyDescent="0.25">
      <c r="A10" t="s">
        <v>53</v>
      </c>
      <c r="B10">
        <v>1</v>
      </c>
      <c r="C10">
        <v>0</v>
      </c>
      <c r="D10" s="1">
        <v>0</v>
      </c>
      <c r="E10">
        <v>1</v>
      </c>
      <c r="F10" s="1">
        <v>0</v>
      </c>
      <c r="G10">
        <v>1</v>
      </c>
      <c r="H10">
        <v>0</v>
      </c>
      <c r="I10">
        <v>1</v>
      </c>
      <c r="K10" t="str">
        <f>_xlfn.CONCAT(B10:I10)</f>
        <v>10010101</v>
      </c>
    </row>
    <row r="11" spans="1:11" x14ac:dyDescent="0.25">
      <c r="A11" t="s">
        <v>15</v>
      </c>
      <c r="B11">
        <v>1</v>
      </c>
      <c r="C11">
        <v>0</v>
      </c>
      <c r="D11">
        <v>0</v>
      </c>
      <c r="E11">
        <v>1</v>
      </c>
      <c r="F11">
        <v>1</v>
      </c>
      <c r="G11">
        <v>0</v>
      </c>
      <c r="H11">
        <v>1</v>
      </c>
      <c r="I11">
        <v>0</v>
      </c>
      <c r="K11" t="str">
        <f t="shared" ref="K11:K29" si="0">_xlfn.CONCAT(B11:I11)</f>
        <v>10011010</v>
      </c>
    </row>
    <row r="12" spans="1:11" x14ac:dyDescent="0.25">
      <c r="A12" t="s">
        <v>16</v>
      </c>
      <c r="B12" t="str">
        <f ca="1">MID(D5,1,1)</f>
        <v>0</v>
      </c>
      <c r="C12" t="str">
        <f ca="1">MID(D5,2,1)</f>
        <v>0</v>
      </c>
      <c r="D12" t="str">
        <f>MID(D2,1,1)</f>
        <v>0</v>
      </c>
      <c r="E12">
        <v>0</v>
      </c>
      <c r="F12">
        <v>0</v>
      </c>
      <c r="G12" t="s">
        <v>55</v>
      </c>
      <c r="H12">
        <v>0</v>
      </c>
      <c r="I12">
        <v>0</v>
      </c>
      <c r="K12" t="str">
        <f t="shared" ca="1" si="0"/>
        <v>00000?00</v>
      </c>
    </row>
    <row r="13" spans="1:11" x14ac:dyDescent="0.25">
      <c r="A13" t="s">
        <v>17</v>
      </c>
      <c r="B13" t="str">
        <f ca="1">MID(D3,1,1)</f>
        <v>0</v>
      </c>
      <c r="C13" t="str">
        <f ca="1">MID(D3,2,1)</f>
        <v>1</v>
      </c>
      <c r="D13" t="str">
        <f ca="1">MID(D3,3,1)</f>
        <v>0</v>
      </c>
      <c r="E13">
        <v>0</v>
      </c>
      <c r="F13" t="str">
        <f ca="1">MID(D4,1,1)</f>
        <v>0</v>
      </c>
      <c r="G13" t="str">
        <f ca="1">MID(D4,2,1)</f>
        <v>1</v>
      </c>
      <c r="H13" t="str">
        <f ca="1">MID(D4,3,1)</f>
        <v>1</v>
      </c>
      <c r="I13" t="str">
        <f ca="1">MID(D4,4,1)</f>
        <v>1</v>
      </c>
      <c r="K13" t="str">
        <f t="shared" ca="1" si="0"/>
        <v>01000111</v>
      </c>
    </row>
    <row r="14" spans="1:11" x14ac:dyDescent="0.25">
      <c r="A14" t="s">
        <v>18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K14" t="str">
        <f t="shared" si="0"/>
        <v>00000000</v>
      </c>
    </row>
    <row r="15" spans="1:11" x14ac:dyDescent="0.25">
      <c r="A15" t="s">
        <v>19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K15" t="str">
        <f t="shared" si="0"/>
        <v>00000000</v>
      </c>
    </row>
    <row r="16" spans="1:11" x14ac:dyDescent="0.25">
      <c r="A16" t="s">
        <v>20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1</v>
      </c>
      <c r="K16" t="str">
        <f t="shared" si="0"/>
        <v>00000001</v>
      </c>
    </row>
    <row r="17" spans="1:12" x14ac:dyDescent="0.25">
      <c r="A17" t="s">
        <v>21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K17" t="str">
        <f t="shared" si="0"/>
        <v>00000000</v>
      </c>
    </row>
    <row r="18" spans="1:12" x14ac:dyDescent="0.25">
      <c r="A18" t="s">
        <v>22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K18" t="str">
        <f t="shared" si="0"/>
        <v>00000000</v>
      </c>
    </row>
    <row r="19" spans="1:12" x14ac:dyDescent="0.25">
      <c r="A19" t="s">
        <v>23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K19" t="str">
        <f t="shared" si="0"/>
        <v>00000000</v>
      </c>
    </row>
    <row r="20" spans="1:12" x14ac:dyDescent="0.25">
      <c r="A20" t="s">
        <v>24</v>
      </c>
      <c r="B20">
        <v>0</v>
      </c>
      <c r="C20">
        <v>0</v>
      </c>
      <c r="D20">
        <v>0</v>
      </c>
      <c r="E20">
        <v>0</v>
      </c>
      <c r="F20">
        <v>0</v>
      </c>
      <c r="G20">
        <v>1</v>
      </c>
      <c r="H20">
        <v>0</v>
      </c>
      <c r="I20">
        <v>0</v>
      </c>
      <c r="K20" t="str">
        <f t="shared" si="0"/>
        <v>00000100</v>
      </c>
    </row>
    <row r="21" spans="1:12" x14ac:dyDescent="0.25">
      <c r="A21" t="s">
        <v>25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K21" t="str">
        <f t="shared" si="0"/>
        <v>00000000</v>
      </c>
    </row>
    <row r="22" spans="1:12" x14ac:dyDescent="0.25">
      <c r="A22" t="s">
        <v>26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K22" t="str">
        <f t="shared" si="0"/>
        <v>00000000</v>
      </c>
      <c r="L22" t="str">
        <f ca="1">_xlfn.CONCAT(K10:K24)</f>
        <v>100101011001101000000?0001000111000000000000000000000001000000000000000000000000000001000000000000000000FALSOFALSOFALSOFALSOFALSOVERDADEROFALSOVERDADERO00000000</v>
      </c>
    </row>
    <row r="23" spans="1:12" x14ac:dyDescent="0.25">
      <c r="A23" t="s">
        <v>27</v>
      </c>
      <c r="B23" t="b">
        <f ca="1">_xlfn.XOR(B12:B22)</f>
        <v>0</v>
      </c>
      <c r="C23" t="b">
        <f t="shared" ref="C23:I23" ca="1" si="1">_xlfn.XOR(C12:C22)</f>
        <v>0</v>
      </c>
      <c r="D23" t="b">
        <f t="shared" ca="1" si="1"/>
        <v>0</v>
      </c>
      <c r="E23" t="b">
        <f t="shared" si="1"/>
        <v>0</v>
      </c>
      <c r="F23" t="b">
        <f t="shared" ca="1" si="1"/>
        <v>0</v>
      </c>
      <c r="G23" t="b">
        <f t="shared" ca="1" si="1"/>
        <v>1</v>
      </c>
      <c r="H23" t="b">
        <f t="shared" ca="1" si="1"/>
        <v>0</v>
      </c>
      <c r="I23" t="b">
        <f t="shared" ca="1" si="1"/>
        <v>1</v>
      </c>
      <c r="K23" t="str">
        <f t="shared" ca="1" si="0"/>
        <v>FALSOFALSOFALSOFALSOFALSOVERDADEROFALSOVERDADERO</v>
      </c>
    </row>
    <row r="24" spans="1:12" x14ac:dyDescent="0.25">
      <c r="A24" t="s">
        <v>28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K24" t="str">
        <f t="shared" si="0"/>
        <v>00000000</v>
      </c>
    </row>
    <row r="25" spans="1:12" x14ac:dyDescent="0.25">
      <c r="A25" t="s">
        <v>29</v>
      </c>
      <c r="K25" t="str">
        <f t="shared" si="0"/>
        <v/>
      </c>
    </row>
    <row r="26" spans="1:12" x14ac:dyDescent="0.25">
      <c r="A26" t="s">
        <v>30</v>
      </c>
      <c r="K26" t="str">
        <f t="shared" si="0"/>
        <v/>
      </c>
    </row>
    <row r="27" spans="1:12" x14ac:dyDescent="0.25">
      <c r="A27" t="s">
        <v>31</v>
      </c>
      <c r="K27" t="str">
        <f t="shared" si="0"/>
        <v/>
      </c>
    </row>
    <row r="28" spans="1:12" x14ac:dyDescent="0.25">
      <c r="A28" t="s">
        <v>32</v>
      </c>
      <c r="K28" t="str">
        <f t="shared" si="0"/>
        <v/>
      </c>
    </row>
    <row r="29" spans="1:12" x14ac:dyDescent="0.25">
      <c r="A29" t="s">
        <v>33</v>
      </c>
      <c r="B29">
        <v>0</v>
      </c>
      <c r="C29">
        <v>0</v>
      </c>
      <c r="D29">
        <v>0</v>
      </c>
      <c r="E29">
        <v>1</v>
      </c>
      <c r="F29">
        <v>0</v>
      </c>
      <c r="G29">
        <v>0</v>
      </c>
      <c r="H29">
        <v>0</v>
      </c>
      <c r="I29">
        <v>0</v>
      </c>
      <c r="K29" t="str">
        <f t="shared" si="0"/>
        <v>00010000</v>
      </c>
    </row>
    <row r="30" spans="1:12" x14ac:dyDescent="0.25">
      <c r="A30" t="s">
        <v>34</v>
      </c>
      <c r="B30" t="s">
        <v>54</v>
      </c>
    </row>
  </sheetData>
  <pageMargins left="0.7" right="0.7" top="0.75" bottom="0.75" header="0.3" footer="0.3"/>
  <pageSetup orientation="portrait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 xr:uid="{61E06E6A-CFE2-4223-852E-B49FEE649BEC}">
          <x14:formula1>
            <xm:f>Power!$B$3:$B$4</xm:f>
          </x14:formula1>
          <xm:sqref>C2</xm:sqref>
        </x14:dataValidation>
        <x14:dataValidation type="list" allowBlank="1" showInputMessage="1" showErrorMessage="1" xr:uid="{9016D664-41C8-45AD-8B88-7C1A96083667}">
          <x14:formula1>
            <xm:f>Mode!$B$3:$B$7</xm:f>
          </x14:formula1>
          <xm:sqref>C3</xm:sqref>
        </x14:dataValidation>
        <x14:dataValidation type="list" allowBlank="1" showInputMessage="1" showErrorMessage="1" xr:uid="{FFAD378D-3A47-4813-95F2-4F3ABD5742D4}">
          <x14:formula1>
            <xm:f>Temperature!$B$2:$B$16</xm:f>
          </x14:formula1>
          <xm:sqref>C4</xm:sqref>
        </x14:dataValidation>
        <x14:dataValidation type="list" allowBlank="1" showInputMessage="1" showErrorMessage="1" xr:uid="{9E10CFB2-A88B-40AC-BBBE-15C2D81B9A27}">
          <x14:formula1>
            <xm:f>Fan!$B$3:$B$6</xm:f>
          </x14:formula1>
          <xm:sqref>C5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6391F2-73F3-4419-B6F2-C8341B696BB3}">
  <dimension ref="B2:E4"/>
  <sheetViews>
    <sheetView workbookViewId="0">
      <selection activeCell="E4" sqref="E4"/>
    </sheetView>
  </sheetViews>
  <sheetFormatPr baseColWidth="10" defaultRowHeight="15" x14ac:dyDescent="0.25"/>
  <cols>
    <col min="3" max="3" width="19.140625" bestFit="1" customWidth="1"/>
    <col min="4" max="4" width="14.85546875" bestFit="1" customWidth="1"/>
  </cols>
  <sheetData>
    <row r="2" spans="2:5" x14ac:dyDescent="0.25">
      <c r="B2" t="s">
        <v>12</v>
      </c>
      <c r="C2" t="s">
        <v>2</v>
      </c>
      <c r="D2" t="s">
        <v>1</v>
      </c>
      <c r="E2" t="s">
        <v>11</v>
      </c>
    </row>
    <row r="3" spans="2:5" x14ac:dyDescent="0.25">
      <c r="B3" t="s">
        <v>13</v>
      </c>
      <c r="C3">
        <v>0</v>
      </c>
      <c r="D3">
        <v>0</v>
      </c>
      <c r="E3">
        <v>0</v>
      </c>
    </row>
    <row r="4" spans="2:5" x14ac:dyDescent="0.25">
      <c r="B4" t="s">
        <v>14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B2FD3F-7B93-4C0E-B305-9DEBE05EF477}">
  <dimension ref="B2:E7"/>
  <sheetViews>
    <sheetView workbookViewId="0">
      <selection activeCell="D3" sqref="D3:D7"/>
    </sheetView>
  </sheetViews>
  <sheetFormatPr baseColWidth="10" defaultRowHeight="15" x14ac:dyDescent="0.25"/>
  <cols>
    <col min="4" max="4" width="14.85546875" bestFit="1" customWidth="1"/>
  </cols>
  <sheetData>
    <row r="2" spans="2:5" x14ac:dyDescent="0.25">
      <c r="B2" t="s">
        <v>6</v>
      </c>
      <c r="C2" t="s">
        <v>2</v>
      </c>
      <c r="D2" t="s">
        <v>1</v>
      </c>
      <c r="E2" t="s">
        <v>11</v>
      </c>
    </row>
    <row r="3" spans="2:5" x14ac:dyDescent="0.25">
      <c r="B3" t="s">
        <v>10</v>
      </c>
      <c r="C3" t="str" cm="1">
        <f t="array" aca="1" ref="C3" ca="1">_xlfn.TEXTJOIN("", TRUE, MID(D3, LEN(D3) - ROW(INDIRECT("1:" &amp; LEN(D3))) + 1, 1))</f>
        <v>000</v>
      </c>
      <c r="D3" t="str">
        <f>DEC2BIN(E3,3)</f>
        <v>000</v>
      </c>
      <c r="E3">
        <v>0</v>
      </c>
    </row>
    <row r="4" spans="2:5" x14ac:dyDescent="0.25">
      <c r="B4" t="s">
        <v>7</v>
      </c>
      <c r="C4" t="str" cm="1">
        <f t="array" aca="1" ref="C4" ca="1">_xlfn.TEXTJOIN("", TRUE, MID(D4, LEN(D4) - ROW(INDIRECT("1:" &amp; LEN(D4))) + 1, 1))</f>
        <v>100</v>
      </c>
      <c r="D4" t="str">
        <f>DEC2BIN(E4,3)</f>
        <v>001</v>
      </c>
      <c r="E4">
        <v>1</v>
      </c>
    </row>
    <row r="5" spans="2:5" x14ac:dyDescent="0.25">
      <c r="B5" t="s">
        <v>8</v>
      </c>
      <c r="C5" t="str" cm="1">
        <f t="array" aca="1" ref="C5" ca="1">_xlfn.TEXTJOIN("", TRUE, MID(D5, LEN(D5) - ROW(INDIRECT("1:" &amp; LEN(D5))) + 1, 1))</f>
        <v>010</v>
      </c>
      <c r="D5" t="str">
        <f>DEC2BIN(E5,3)</f>
        <v>010</v>
      </c>
      <c r="E5">
        <v>2</v>
      </c>
    </row>
    <row r="6" spans="2:5" x14ac:dyDescent="0.25">
      <c r="B6" t="s">
        <v>9</v>
      </c>
      <c r="C6" t="str" cm="1">
        <f t="array" aca="1" ref="C6" ca="1">_xlfn.TEXTJOIN("", TRUE, MID(D6, LEN(D6) - ROW(INDIRECT("1:" &amp; LEN(D6))) + 1, 1))</f>
        <v>110</v>
      </c>
      <c r="D6" t="str">
        <f>DEC2BIN(E6,3)</f>
        <v>011</v>
      </c>
      <c r="E6">
        <v>3</v>
      </c>
    </row>
    <row r="7" spans="2:5" x14ac:dyDescent="0.25">
      <c r="B7" t="s">
        <v>56</v>
      </c>
      <c r="C7" t="str" cm="1">
        <f t="array" aca="1" ref="C7" ca="1">_xlfn.TEXTJOIN("", TRUE, MID(D7, LEN(D7) - ROW(INDIRECT("1:" &amp; LEN(D7))) + 1, 1))</f>
        <v>001</v>
      </c>
      <c r="D7" t="str">
        <f>DEC2BIN(E7,3)</f>
        <v>100</v>
      </c>
      <c r="E7">
        <v>4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A1C377-F940-40B7-9C88-023E3523C343}">
  <dimension ref="B1:F16"/>
  <sheetViews>
    <sheetView workbookViewId="0">
      <selection activeCell="F1" sqref="F1:F16"/>
    </sheetView>
  </sheetViews>
  <sheetFormatPr baseColWidth="10" defaultRowHeight="15" x14ac:dyDescent="0.25"/>
  <cols>
    <col min="2" max="2" width="12.140625" bestFit="1" customWidth="1"/>
    <col min="3" max="3" width="19.140625" bestFit="1" customWidth="1"/>
  </cols>
  <sheetData>
    <row r="1" spans="2:6" x14ac:dyDescent="0.25">
      <c r="B1" t="s">
        <v>0</v>
      </c>
      <c r="C1" t="s">
        <v>2</v>
      </c>
      <c r="D1" t="s">
        <v>1</v>
      </c>
      <c r="F1" t="str">
        <f>_xlfn.CONCAT("|",B1,"|",C1,"|",D1,"|")</f>
        <v>|Temperature|Bin Value (Reversed)|Bin Value (MSB)|</v>
      </c>
    </row>
    <row r="2" spans="2:6" x14ac:dyDescent="0.25">
      <c r="B2">
        <v>16</v>
      </c>
      <c r="C2" t="str" cm="1">
        <f t="array" aca="1" ref="C2" ca="1">_xlfn.TEXTJOIN("", TRUE, MID(D2, LEN(D2) - ROW(INDIRECT("1:" &amp; LEN(D2))) + 1, 1))</f>
        <v>0000</v>
      </c>
      <c r="D2" t="str">
        <f t="shared" ref="D2:D16" si="0">DEC2BIN(B2-16,4)</f>
        <v>0000</v>
      </c>
      <c r="F2" t="str">
        <f t="shared" ref="F2:F16" ca="1" si="1">_xlfn.CONCAT("|",B2,"|",C2,"|",D2,"|")</f>
        <v>|16|0000|0000|</v>
      </c>
    </row>
    <row r="3" spans="2:6" x14ac:dyDescent="0.25">
      <c r="B3">
        <v>17</v>
      </c>
      <c r="C3" t="str" cm="1">
        <f t="array" aca="1" ref="C3" ca="1">_xlfn.TEXTJOIN("", TRUE, MID(D3, LEN(D3) - ROW(INDIRECT("1:" &amp; LEN(D3))) + 1, 1))</f>
        <v>1000</v>
      </c>
      <c r="D3" t="str">
        <f t="shared" si="0"/>
        <v>0001</v>
      </c>
      <c r="F3" t="str">
        <f t="shared" ca="1" si="1"/>
        <v>|17|1000|0001|</v>
      </c>
    </row>
    <row r="4" spans="2:6" x14ac:dyDescent="0.25">
      <c r="B4">
        <v>18</v>
      </c>
      <c r="C4" t="str" cm="1">
        <f t="array" aca="1" ref="C4" ca="1">_xlfn.TEXTJOIN("", TRUE, MID(D4, LEN(D4) - ROW(INDIRECT("1:" &amp; LEN(D4))) + 1, 1))</f>
        <v>0100</v>
      </c>
      <c r="D4" t="str">
        <f t="shared" si="0"/>
        <v>0010</v>
      </c>
      <c r="F4" t="str">
        <f t="shared" ca="1" si="1"/>
        <v>|18|0100|0010|</v>
      </c>
    </row>
    <row r="5" spans="2:6" x14ac:dyDescent="0.25">
      <c r="B5">
        <v>19</v>
      </c>
      <c r="C5" t="str" cm="1">
        <f t="array" aca="1" ref="C5" ca="1">_xlfn.TEXTJOIN("", TRUE, MID(D5, LEN(D5) - ROW(INDIRECT("1:" &amp; LEN(D5))) + 1, 1))</f>
        <v>1100</v>
      </c>
      <c r="D5" t="str">
        <f t="shared" si="0"/>
        <v>0011</v>
      </c>
      <c r="F5" t="str">
        <f t="shared" ca="1" si="1"/>
        <v>|19|1100|0011|</v>
      </c>
    </row>
    <row r="6" spans="2:6" x14ac:dyDescent="0.25">
      <c r="B6">
        <v>20</v>
      </c>
      <c r="C6" t="str" cm="1">
        <f t="array" aca="1" ref="C6" ca="1">_xlfn.TEXTJOIN("", TRUE, MID(D6, LEN(D6) - ROW(INDIRECT("1:" &amp; LEN(D6))) + 1, 1))</f>
        <v>0010</v>
      </c>
      <c r="D6" t="str">
        <f t="shared" si="0"/>
        <v>0100</v>
      </c>
      <c r="F6" t="str">
        <f t="shared" ca="1" si="1"/>
        <v>|20|0010|0100|</v>
      </c>
    </row>
    <row r="7" spans="2:6" x14ac:dyDescent="0.25">
      <c r="B7">
        <v>21</v>
      </c>
      <c r="C7" t="str" cm="1">
        <f t="array" aca="1" ref="C7" ca="1">_xlfn.TEXTJOIN("", TRUE, MID(D7, LEN(D7) - ROW(INDIRECT("1:" &amp; LEN(D7))) + 1, 1))</f>
        <v>1010</v>
      </c>
      <c r="D7" t="str">
        <f t="shared" si="0"/>
        <v>0101</v>
      </c>
      <c r="F7" t="str">
        <f t="shared" ca="1" si="1"/>
        <v>|21|1010|0101|</v>
      </c>
    </row>
    <row r="8" spans="2:6" x14ac:dyDescent="0.25">
      <c r="B8">
        <v>22</v>
      </c>
      <c r="C8" t="str" cm="1">
        <f t="array" aca="1" ref="C8" ca="1">_xlfn.TEXTJOIN("", TRUE, MID(D8, LEN(D8) - ROW(INDIRECT("1:" &amp; LEN(D8))) + 1, 1))</f>
        <v>0110</v>
      </c>
      <c r="D8" t="str">
        <f t="shared" si="0"/>
        <v>0110</v>
      </c>
      <c r="F8" t="str">
        <f t="shared" ca="1" si="1"/>
        <v>|22|0110|0110|</v>
      </c>
    </row>
    <row r="9" spans="2:6" x14ac:dyDescent="0.25">
      <c r="B9">
        <v>23</v>
      </c>
      <c r="C9" t="str" cm="1">
        <f t="array" aca="1" ref="C9" ca="1">_xlfn.TEXTJOIN("", TRUE, MID(D9, LEN(D9) - ROW(INDIRECT("1:" &amp; LEN(D9))) + 1, 1))</f>
        <v>1110</v>
      </c>
      <c r="D9" t="str">
        <f t="shared" si="0"/>
        <v>0111</v>
      </c>
      <c r="F9" t="str">
        <f t="shared" ca="1" si="1"/>
        <v>|23|1110|0111|</v>
      </c>
    </row>
    <row r="10" spans="2:6" x14ac:dyDescent="0.25">
      <c r="B10">
        <v>24</v>
      </c>
      <c r="C10" t="str" cm="1">
        <f t="array" aca="1" ref="C10" ca="1">_xlfn.TEXTJOIN("", TRUE, MID(D10, LEN(D10) - ROW(INDIRECT("1:" &amp; LEN(D10))) + 1, 1))</f>
        <v>0001</v>
      </c>
      <c r="D10" t="str">
        <f t="shared" si="0"/>
        <v>1000</v>
      </c>
      <c r="F10" t="str">
        <f t="shared" ca="1" si="1"/>
        <v>|24|0001|1000|</v>
      </c>
    </row>
    <row r="11" spans="2:6" x14ac:dyDescent="0.25">
      <c r="B11">
        <v>25</v>
      </c>
      <c r="C11" t="str" cm="1">
        <f t="array" aca="1" ref="C11" ca="1">_xlfn.TEXTJOIN("", TRUE, MID(D11, LEN(D11) - ROW(INDIRECT("1:" &amp; LEN(D11))) + 1, 1))</f>
        <v>1001</v>
      </c>
      <c r="D11" t="str">
        <f t="shared" si="0"/>
        <v>1001</v>
      </c>
      <c r="F11" t="str">
        <f t="shared" ca="1" si="1"/>
        <v>|25|1001|1001|</v>
      </c>
    </row>
    <row r="12" spans="2:6" x14ac:dyDescent="0.25">
      <c r="B12">
        <v>26</v>
      </c>
      <c r="C12" t="str" cm="1">
        <f t="array" aca="1" ref="C12" ca="1">_xlfn.TEXTJOIN("", TRUE, MID(D12, LEN(D12) - ROW(INDIRECT("1:" &amp; LEN(D12))) + 1, 1))</f>
        <v>0101</v>
      </c>
      <c r="D12" t="str">
        <f t="shared" si="0"/>
        <v>1010</v>
      </c>
      <c r="F12" t="str">
        <f t="shared" ca="1" si="1"/>
        <v>|26|0101|1010|</v>
      </c>
    </row>
    <row r="13" spans="2:6" x14ac:dyDescent="0.25">
      <c r="B13">
        <v>27</v>
      </c>
      <c r="C13" t="str" cm="1">
        <f t="array" aca="1" ref="C13" ca="1">_xlfn.TEXTJOIN("", TRUE, MID(D13, LEN(D13) - ROW(INDIRECT("1:" &amp; LEN(D13))) + 1, 1))</f>
        <v>1101</v>
      </c>
      <c r="D13" t="str">
        <f t="shared" si="0"/>
        <v>1011</v>
      </c>
      <c r="F13" t="str">
        <f t="shared" ca="1" si="1"/>
        <v>|27|1101|1011|</v>
      </c>
    </row>
    <row r="14" spans="2:6" x14ac:dyDescent="0.25">
      <c r="B14">
        <v>28</v>
      </c>
      <c r="C14" t="str" cm="1">
        <f t="array" aca="1" ref="C14" ca="1">_xlfn.TEXTJOIN("", TRUE, MID(D14, LEN(D14) - ROW(INDIRECT("1:" &amp; LEN(D14))) + 1, 1))</f>
        <v>0011</v>
      </c>
      <c r="D14" t="str">
        <f t="shared" si="0"/>
        <v>1100</v>
      </c>
      <c r="F14" t="str">
        <f t="shared" ca="1" si="1"/>
        <v>|28|0011|1100|</v>
      </c>
    </row>
    <row r="15" spans="2:6" x14ac:dyDescent="0.25">
      <c r="B15">
        <v>29</v>
      </c>
      <c r="C15" t="str" cm="1">
        <f t="array" aca="1" ref="C15" ca="1">_xlfn.TEXTJOIN("", TRUE, MID(D15, LEN(D15) - ROW(INDIRECT("1:" &amp; LEN(D15))) + 1, 1))</f>
        <v>1011</v>
      </c>
      <c r="D15" t="str">
        <f t="shared" si="0"/>
        <v>1101</v>
      </c>
      <c r="F15" t="str">
        <f t="shared" ca="1" si="1"/>
        <v>|29|1011|1101|</v>
      </c>
    </row>
    <row r="16" spans="2:6" x14ac:dyDescent="0.25">
      <c r="B16">
        <v>30</v>
      </c>
      <c r="C16" t="str" cm="1">
        <f t="array" aca="1" ref="C16" ca="1">_xlfn.TEXTJOIN("", TRUE, MID(D16, LEN(D16) - ROW(INDIRECT("1:" &amp; LEN(D16))) + 1, 1))</f>
        <v>0111</v>
      </c>
      <c r="D16" t="str">
        <f t="shared" si="0"/>
        <v>1110</v>
      </c>
      <c r="F16" t="str">
        <f t="shared" ca="1" si="1"/>
        <v>|30|0111|1110|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9AF506-B331-488D-9BED-73024A214F06}">
  <dimension ref="B2:E6"/>
  <sheetViews>
    <sheetView workbookViewId="0">
      <selection activeCell="C2" sqref="C2:E2"/>
    </sheetView>
  </sheetViews>
  <sheetFormatPr baseColWidth="10" defaultRowHeight="15" x14ac:dyDescent="0.25"/>
  <cols>
    <col min="3" max="3" width="19.140625" bestFit="1" customWidth="1"/>
  </cols>
  <sheetData>
    <row r="2" spans="2:5" x14ac:dyDescent="0.25">
      <c r="B2" t="s">
        <v>3</v>
      </c>
      <c r="C2" t="s">
        <v>2</v>
      </c>
      <c r="D2" t="s">
        <v>1</v>
      </c>
      <c r="E2" t="s">
        <v>60</v>
      </c>
    </row>
    <row r="3" spans="2:5" x14ac:dyDescent="0.25">
      <c r="B3" t="s">
        <v>4</v>
      </c>
      <c r="C3" s="1" t="str" cm="1">
        <f t="array" aca="1" ref="C3" ca="1">_xlfn.TEXTJOIN("", TRUE, MID(D3, LEN(D3) - ROW(INDIRECT("1:" &amp; LEN(D3))) + 1, 1))</f>
        <v>11</v>
      </c>
      <c r="D3" s="1" t="str">
        <f>DEC2BIN(E3,2)</f>
        <v>11</v>
      </c>
      <c r="E3">
        <v>3</v>
      </c>
    </row>
    <row r="4" spans="2:5" x14ac:dyDescent="0.25">
      <c r="B4" t="s">
        <v>5</v>
      </c>
      <c r="C4" s="1" t="str" cm="1">
        <f t="array" aca="1" ref="C4" ca="1">_xlfn.TEXTJOIN("", TRUE, MID(D4, LEN(D4) - ROW(INDIRECT("1:" &amp; LEN(D4))) + 1, 1))</f>
        <v>01</v>
      </c>
      <c r="D4" s="1" t="str">
        <f>DEC2BIN(E4,2)</f>
        <v>10</v>
      </c>
      <c r="E4">
        <v>2</v>
      </c>
    </row>
    <row r="5" spans="2:5" x14ac:dyDescent="0.25">
      <c r="B5" t="s">
        <v>57</v>
      </c>
      <c r="C5" s="1" t="str" cm="1">
        <f t="array" aca="1" ref="C5" ca="1">_xlfn.TEXTJOIN("", TRUE, MID(D5, LEN(D5) - ROW(INDIRECT("1:" &amp; LEN(D5))) + 1, 1))</f>
        <v>10</v>
      </c>
      <c r="D5" s="1" t="str">
        <f>DEC2BIN(E5,2)</f>
        <v>01</v>
      </c>
      <c r="E5">
        <v>1</v>
      </c>
    </row>
    <row r="6" spans="2:5" x14ac:dyDescent="0.25">
      <c r="B6" t="s">
        <v>7</v>
      </c>
      <c r="C6" s="1" t="str" cm="1">
        <f t="array" aca="1" ref="C6" ca="1">_xlfn.TEXTJOIN("", TRUE, MID(D6, LEN(D6) - ROW(INDIRECT("1:" &amp; LEN(D6))) + 1, 1))</f>
        <v>00</v>
      </c>
      <c r="D6" s="1" t="str">
        <f>DEC2BIN(E6,2)</f>
        <v>00</v>
      </c>
      <c r="E6">
        <v>0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C21CFA-F209-413D-940D-339461610982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9FD88A-53BF-48FD-A511-39DFFFD2BE22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8</vt:i4>
      </vt:variant>
    </vt:vector>
  </HeadingPairs>
  <TitlesOfParts>
    <vt:vector size="8" baseType="lpstr">
      <vt:lpstr>Schematic</vt:lpstr>
      <vt:lpstr>Generator</vt:lpstr>
      <vt:lpstr>Power</vt:lpstr>
      <vt:lpstr>Mode</vt:lpstr>
      <vt:lpstr>Temperature</vt:lpstr>
      <vt:lpstr>Fan</vt:lpstr>
      <vt:lpstr>Hoja6</vt:lpstr>
      <vt:lpstr>Hoja8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Rodrigo Álvarez Hernández</dc:creator>
  <cp:lastModifiedBy>Rodrigo Álvarez Hernández</cp:lastModifiedBy>
  <dcterms:created xsi:type="dcterms:W3CDTF">2024-07-27T16:02:44Z</dcterms:created>
  <dcterms:modified xsi:type="dcterms:W3CDTF">2024-07-28T16:21:58Z</dcterms:modified>
</cp:coreProperties>
</file>