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eLivro"/>
  <mc:AlternateContent xmlns:mc="http://schemas.openxmlformats.org/markup-compatibility/2006">
    <mc:Choice Requires="x15">
      <x15ac:absPath xmlns:x15ac="http://schemas.microsoft.com/office/spreadsheetml/2010/11/ac" url="C:\Users\RodrigoPereiraSTREAM\Downloads\"/>
    </mc:Choice>
  </mc:AlternateContent>
  <xr:revisionPtr revIDLastSave="0" documentId="13_ncr:1_{AE4A6087-0BD4-40B7-9ED1-31DE1CB28084}" xr6:coauthVersionLast="47" xr6:coauthVersionMax="47" xr10:uidLastSave="{00000000-0000-0000-0000-000000000000}"/>
  <bookViews>
    <workbookView xWindow="-120" yWindow="-120" windowWidth="51840" windowHeight="21120" tabRatio="628" xr2:uid="{00000000-000D-0000-FFFF-FFFF00000000}"/>
  </bookViews>
  <sheets>
    <sheet name="Demonstração de Resultados" sheetId="1" r:id="rId1"/>
    <sheet name="Balanço" sheetId="2" r:id="rId2"/>
    <sheet name="Indicado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6" i="1"/>
  <c r="C29" i="1" s="1"/>
  <c r="C31" i="1" s="1"/>
  <c r="C35" i="1"/>
  <c r="C36" i="1"/>
  <c r="C18" i="3" s="1"/>
  <c r="C4" i="2"/>
  <c r="C5" i="2"/>
  <c r="C17" i="2"/>
  <c r="C46" i="2"/>
  <c r="C48" i="2"/>
  <c r="C54" i="2"/>
  <c r="C23" i="3" s="1"/>
  <c r="C3" i="3"/>
  <c r="C5" i="3"/>
  <c r="C6" i="3"/>
  <c r="C12" i="3"/>
  <c r="C13" i="3"/>
  <c r="C14" i="3"/>
  <c r="C15" i="3"/>
  <c r="C16" i="3"/>
  <c r="C17" i="3"/>
  <c r="C19" i="3"/>
  <c r="G19" i="3"/>
  <c r="F19" i="3"/>
  <c r="E19" i="3"/>
  <c r="D19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6" i="3"/>
  <c r="F6" i="3"/>
  <c r="E6" i="3"/>
  <c r="D6" i="3"/>
  <c r="G3" i="3"/>
  <c r="F3" i="3"/>
  <c r="E3" i="3"/>
  <c r="D3" i="3"/>
  <c r="G54" i="2"/>
  <c r="G23" i="3" s="1"/>
  <c r="F54" i="2"/>
  <c r="F23" i="3" s="1"/>
  <c r="E54" i="2"/>
  <c r="E23" i="3" s="1"/>
  <c r="D54" i="2"/>
  <c r="D23" i="3" s="1"/>
  <c r="G48" i="2"/>
  <c r="F48" i="2"/>
  <c r="E48" i="2"/>
  <c r="D48" i="2"/>
  <c r="G17" i="2"/>
  <c r="F17" i="2"/>
  <c r="E17" i="2"/>
  <c r="D17" i="2"/>
  <c r="G5" i="2"/>
  <c r="F5" i="2"/>
  <c r="E5" i="2"/>
  <c r="D5" i="2"/>
  <c r="G4" i="2"/>
  <c r="F4" i="2"/>
  <c r="E4" i="2"/>
  <c r="D4" i="2"/>
  <c r="G35" i="1"/>
  <c r="G36" i="1" s="1"/>
  <c r="F35" i="1"/>
  <c r="F36" i="1" s="1"/>
  <c r="F8" i="3" s="1"/>
  <c r="E35" i="1"/>
  <c r="E36" i="1" s="1"/>
  <c r="E8" i="3" s="1"/>
  <c r="D35" i="1"/>
  <c r="D36" i="1" s="1"/>
  <c r="G23" i="1"/>
  <c r="G26" i="1" s="1"/>
  <c r="F23" i="1"/>
  <c r="F26" i="1" s="1"/>
  <c r="E23" i="1"/>
  <c r="E5" i="3" s="1"/>
  <c r="D23" i="1"/>
  <c r="D5" i="3" s="1"/>
  <c r="C66" i="2" l="1"/>
  <c r="C21" i="3"/>
  <c r="C8" i="3"/>
  <c r="C26" i="3"/>
  <c r="C67" i="2"/>
  <c r="C28" i="3"/>
  <c r="C31" i="2"/>
  <c r="C11" i="3" s="1"/>
  <c r="C22" i="3"/>
  <c r="D66" i="2"/>
  <c r="C31" i="3"/>
  <c r="C9" i="3"/>
  <c r="C7" i="3"/>
  <c r="C34" i="1"/>
  <c r="F22" i="3"/>
  <c r="E66" i="2"/>
  <c r="E26" i="3" s="1"/>
  <c r="C30" i="3"/>
  <c r="D31" i="2"/>
  <c r="F66" i="2"/>
  <c r="F26" i="3" s="1"/>
  <c r="E31" i="2"/>
  <c r="C27" i="3"/>
  <c r="F31" i="2"/>
  <c r="F11" i="3" s="1"/>
  <c r="E22" i="3"/>
  <c r="G66" i="2"/>
  <c r="D22" i="3"/>
  <c r="G22" i="3"/>
  <c r="D21" i="3"/>
  <c r="E21" i="3"/>
  <c r="F21" i="3"/>
  <c r="G21" i="3"/>
  <c r="G31" i="2"/>
  <c r="G18" i="3"/>
  <c r="G8" i="3"/>
  <c r="F29" i="1"/>
  <c r="F31" i="1" s="1"/>
  <c r="D8" i="3"/>
  <c r="D18" i="3"/>
  <c r="G29" i="1"/>
  <c r="G31" i="1" s="1"/>
  <c r="E26" i="1"/>
  <c r="F5" i="3"/>
  <c r="F18" i="3"/>
  <c r="D26" i="1"/>
  <c r="G5" i="3"/>
  <c r="E18" i="3"/>
  <c r="D27" i="3" l="1"/>
  <c r="D26" i="3"/>
  <c r="D11" i="3"/>
  <c r="E27" i="3"/>
  <c r="C25" i="3"/>
  <c r="G26" i="3"/>
  <c r="F30" i="3"/>
  <c r="F27" i="3"/>
  <c r="E11" i="3"/>
  <c r="G30" i="3"/>
  <c r="G11" i="3"/>
  <c r="G27" i="3"/>
  <c r="D30" i="3"/>
  <c r="D29" i="1"/>
  <c r="D31" i="1" s="1"/>
  <c r="E30" i="3"/>
  <c r="E29" i="1"/>
  <c r="E31" i="1" s="1"/>
  <c r="G34" i="1"/>
  <c r="G7" i="3"/>
  <c r="G9" i="3"/>
  <c r="F7" i="3"/>
  <c r="F34" i="1"/>
  <c r="F9" i="3"/>
  <c r="D7" i="3" l="1"/>
  <c r="D9" i="3"/>
  <c r="D34" i="1"/>
  <c r="E34" i="1"/>
  <c r="E7" i="3"/>
  <c r="E9" i="3"/>
  <c r="G46" i="2" l="1"/>
  <c r="G28" i="3" l="1"/>
  <c r="G67" i="2"/>
  <c r="G31" i="3"/>
  <c r="G25" i="3"/>
  <c r="D46" i="2" l="1"/>
  <c r="F46" i="2"/>
  <c r="E46" i="2"/>
  <c r="D28" i="3" l="1"/>
  <c r="D25" i="3"/>
  <c r="D67" i="2"/>
  <c r="D31" i="3"/>
  <c r="F28" i="3"/>
  <c r="F67" i="2"/>
  <c r="F25" i="3"/>
  <c r="F31" i="3"/>
  <c r="E28" i="3"/>
  <c r="E67" i="2"/>
  <c r="E25" i="3"/>
  <c r="E31" i="3"/>
</calcChain>
</file>

<file path=xl/sharedStrings.xml><?xml version="1.0" encoding="utf-8"?>
<sst xmlns="http://schemas.openxmlformats.org/spreadsheetml/2006/main" count="152" uniqueCount="145">
  <si>
    <t>Demonstração de Resultados</t>
  </si>
  <si>
    <t>RENDIMENTOS E GASTOS</t>
  </si>
  <si>
    <t>Vendas e serviços prestados</t>
  </si>
  <si>
    <t>Subsídios à exploração</t>
  </si>
  <si>
    <t>Ganhos/perdas imputados de subsidiárias, associadas e empreendimentos conjuntos</t>
  </si>
  <si>
    <t>Variação nos inventários da produção</t>
  </si>
  <si>
    <t>Trabalhos para a própria entidade</t>
  </si>
  <si>
    <t>CMVMC (Custos das mercadorias vendidas e das matérias consumidas)</t>
  </si>
  <si>
    <t>Fornecimentos e serviços externos</t>
  </si>
  <si>
    <t>Gastos com o pessoal</t>
  </si>
  <si>
    <t>Imparidade de inventários (perdas/reversões)</t>
  </si>
  <si>
    <t>Imparidade de dívidas a receber (perdas/reversões)</t>
  </si>
  <si>
    <t>Provisões (aumentos/reduções)</t>
  </si>
  <si>
    <t>Imparidade de investimentos não depreciáveis/amortizáveis (perdas/reversões)</t>
  </si>
  <si>
    <t>Outras imparidades (perdas/reversões) / Imparidades (perdas/reversões) - pequenas e microemp.</t>
  </si>
  <si>
    <t>Aumentos/reduções de justo valor</t>
  </si>
  <si>
    <t>Outros rendimentos e ganhos</t>
  </si>
  <si>
    <t>Dos quais Rendimentos Suplementares</t>
  </si>
  <si>
    <t>Outros gastos e perdas</t>
  </si>
  <si>
    <t>Dos quais Impostos Indiretos</t>
  </si>
  <si>
    <t>EBITDA (Resultado antes de depreciações, gastos financeiros e impostos)</t>
  </si>
  <si>
    <t>Gastos/reversões de depreciações e de amortização</t>
  </si>
  <si>
    <t>Imparidade de investimentos depreciáveis/amortizáveis (perdas/reversões)</t>
  </si>
  <si>
    <t>EBIT (Resultado operacional)</t>
  </si>
  <si>
    <t>Juros e rendimentos similares obtidos</t>
  </si>
  <si>
    <t>Juros e gastos similares suportados</t>
  </si>
  <si>
    <t>RESULTADO ANTES DE IMPOSTOS</t>
  </si>
  <si>
    <t>Imposto sobre o rendimento do período</t>
  </si>
  <si>
    <t>RESULTADO LÍQUIDO DO PERÍODO</t>
  </si>
  <si>
    <t>Autofinanciamento</t>
  </si>
  <si>
    <t>VBP</t>
  </si>
  <si>
    <t>VAB</t>
  </si>
  <si>
    <t>N.º de Recursos Humanos</t>
  </si>
  <si>
    <t xml:space="preserve">Volume de negócios Internacioal </t>
  </si>
  <si>
    <t>Balanço</t>
  </si>
  <si>
    <t>A T I V O</t>
  </si>
  <si>
    <t>Ativo não corrente</t>
  </si>
  <si>
    <t>Ativos fixos tangíveis</t>
  </si>
  <si>
    <t>Propriedades de investimento</t>
  </si>
  <si>
    <t>Goodwill</t>
  </si>
  <si>
    <t>Ativos intangíveis</t>
  </si>
  <si>
    <t>Ativos biológicos</t>
  </si>
  <si>
    <t>Participações financeiras - mét eqival patrimonial</t>
  </si>
  <si>
    <t>Participações financeiras - outros métodos</t>
  </si>
  <si>
    <t>Acionistas/sócios</t>
  </si>
  <si>
    <t>Outros ativos financeiros</t>
  </si>
  <si>
    <t>Ativos por impostos diferidos</t>
  </si>
  <si>
    <t>Investimentos financeiros</t>
  </si>
  <si>
    <t>Ativo corrente</t>
  </si>
  <si>
    <t>Inventários</t>
  </si>
  <si>
    <t>Clientes</t>
  </si>
  <si>
    <t>Adiantamentos a fornecedores</t>
  </si>
  <si>
    <t>Estados e outros entes públicos</t>
  </si>
  <si>
    <t>Outras contas a receber</t>
  </si>
  <si>
    <t>Diferimentos</t>
  </si>
  <si>
    <t>Ativos financeiros detidos para negociação</t>
  </si>
  <si>
    <t>Ativos não correntes detidos para venda</t>
  </si>
  <si>
    <t>Outros ativos correntes</t>
  </si>
  <si>
    <t>Caixa e depósitos bancários</t>
  </si>
  <si>
    <t>TOTAL DO ATIVO</t>
  </si>
  <si>
    <t>CAPITAL PRÓPRIO E PASSIVO</t>
  </si>
  <si>
    <t>Capital realizado</t>
  </si>
  <si>
    <t>Acções (quotas) próprias</t>
  </si>
  <si>
    <t>Outros instrumentos de capital próprio</t>
  </si>
  <si>
    <t>Prémios de emissão</t>
  </si>
  <si>
    <t>Reservas legais</t>
  </si>
  <si>
    <t>Outras reservas</t>
  </si>
  <si>
    <t>Resultados transitados</t>
  </si>
  <si>
    <t>Ajustamentos em ativos financeiros</t>
  </si>
  <si>
    <t>Excedentes de revalorização</t>
  </si>
  <si>
    <t>Outras variações no capital próprio</t>
  </si>
  <si>
    <t>Resultado líquido do período</t>
  </si>
  <si>
    <t>Interesses minoritários</t>
  </si>
  <si>
    <t>Dividendos antecipados</t>
  </si>
  <si>
    <t xml:space="preserve">TOTAL DO CAPITAL PRÓPRIO </t>
  </si>
  <si>
    <t>PASSIVO</t>
  </si>
  <si>
    <t>Passivo não corrente</t>
  </si>
  <si>
    <t>Provisões</t>
  </si>
  <si>
    <t>Financiamentos obtidos</t>
  </si>
  <si>
    <t>Responsabilidades por benefícios pós-emprego</t>
  </si>
  <si>
    <t>Passivo por impostos diferidos</t>
  </si>
  <si>
    <t>Outras contas a pagar</t>
  </si>
  <si>
    <t>Passivo corrente</t>
  </si>
  <si>
    <t>Fornecedores</t>
  </si>
  <si>
    <t>Adiantamentos de clientes</t>
  </si>
  <si>
    <t>Estado e outros entes públicos</t>
  </si>
  <si>
    <t>Passivos financeiros detidos para negociação</t>
  </si>
  <si>
    <t>Outros passivos financeiros</t>
  </si>
  <si>
    <t>Passivos não correntes detidos para venda</t>
  </si>
  <si>
    <t>Outros passivos correntes</t>
  </si>
  <si>
    <t>TOTAL DO PASSIVO</t>
  </si>
  <si>
    <t>TOTAL DO CAPITAL PRÓPRIO + PASSIVO</t>
  </si>
  <si>
    <t>Indicador</t>
  </si>
  <si>
    <t>Fórmula de Cálculo</t>
  </si>
  <si>
    <t>Rentabilidade do negócios</t>
  </si>
  <si>
    <t>Margem Operacional</t>
  </si>
  <si>
    <t>EBITDA/Volume de Negócios</t>
  </si>
  <si>
    <t>Margem Bruta</t>
  </si>
  <si>
    <t>(Volume de Negócios-CMVMC)/Volume de Negócios</t>
  </si>
  <si>
    <t>Margem Líquida</t>
  </si>
  <si>
    <t>Resultados Líquidos / Volume de Negócios</t>
  </si>
  <si>
    <t>Nível de Valor Acrescentado</t>
  </si>
  <si>
    <t>VAB/VBP</t>
  </si>
  <si>
    <t>Rentabilidade do Ativo</t>
  </si>
  <si>
    <t>Resultados Líquidos / Ativo</t>
  </si>
  <si>
    <t>Operacionais</t>
  </si>
  <si>
    <t>Turnover do Ativo</t>
  </si>
  <si>
    <t>Volume de negócios/ Ativo</t>
  </si>
  <si>
    <t>% Rh no Volume de Negócios</t>
  </si>
  <si>
    <t>Gastos com pessoal / Volume de Negócios</t>
  </si>
  <si>
    <t>% FSE no Volume de Negócios</t>
  </si>
  <si>
    <t>FSE / Voluma de Negócios</t>
  </si>
  <si>
    <t>% CMVMC / Volume de negócios</t>
  </si>
  <si>
    <t>CMVMC / Volume de Negócios</t>
  </si>
  <si>
    <t>% Custos no Volume de Negócios</t>
  </si>
  <si>
    <t>(CMVMC + FSE + Gastos com Pessoal) / Volume de Negócios</t>
  </si>
  <si>
    <t>Prazo Médio de Pagamentos</t>
  </si>
  <si>
    <t>(Fornecedores / (Compras x (1+Tx IVA)) x 365</t>
  </si>
  <si>
    <t>Prazo Médio de Recebimentos</t>
  </si>
  <si>
    <t>Clientes / ((Vendas x (1+tx . IVA)) x 365</t>
  </si>
  <si>
    <t>Valor gerado por RH</t>
  </si>
  <si>
    <t>VAB/N.º de Recursos Humanos</t>
  </si>
  <si>
    <t>Taxa de Exportação</t>
  </si>
  <si>
    <t>Volume de negócios Internacioal / Volume de Negócios</t>
  </si>
  <si>
    <t>Liquidez</t>
  </si>
  <si>
    <t>Liquidez Geral</t>
  </si>
  <si>
    <t>Ativo Corrente / Passivo Corrente</t>
  </si>
  <si>
    <t>Liquidez Reduzida</t>
  </si>
  <si>
    <t>(Ativo corrente - Inventários) / Passivo Corrente</t>
  </si>
  <si>
    <t>Liquidez imediata</t>
  </si>
  <si>
    <t>Caixa e Depósitos Bancários / Passivo Corrente</t>
  </si>
  <si>
    <t>Financeiros</t>
  </si>
  <si>
    <t>Autonomia Financeira</t>
  </si>
  <si>
    <t>Capital Próprio/Ativo</t>
  </si>
  <si>
    <t>Endividamento</t>
  </si>
  <si>
    <t>Passivo/Ativo</t>
  </si>
  <si>
    <t>Solvabilidade</t>
  </si>
  <si>
    <t>Ativo/Passivo</t>
  </si>
  <si>
    <t>Alavancagem Financeira</t>
  </si>
  <si>
    <t>Financiamento Obtido / (CP+Financiamentos Obtidos)</t>
  </si>
  <si>
    <t>Retorno</t>
  </si>
  <si>
    <t>Rentabilidade do Capital Investido</t>
  </si>
  <si>
    <t>(Ebit - Imposto) / Ativo</t>
  </si>
  <si>
    <t>Rentabilidade do Capital Próprio</t>
  </si>
  <si>
    <t>Resultado Líquido / Capital Próprio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</si>
</sst>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Tahoma"/>
      <family val="2"/>
    </font>
    <font>
      <sz val="8"/>
      <color theme="1"/>
      <name val="Tahoma"/>
      <family val="2"/>
    </font>
    <font>
      <b/>
      <sz val="10"/>
      <color theme="0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0"/>
      </top>
      <bottom style="thin">
        <color theme="2"/>
      </bottom>
      <diagonal/>
    </border>
  </borders>
  <cellStyleXfs count="9">
    <xf numFmtId="0" fontId="0" fillId="0" borderId="0"/>
    <xf numFmtId="9" fontId="1" fillId="0" borderId="0"/>
    <xf numFmtId="0" fontId="7" fillId="0" borderId="0"/>
    <xf numFmtId="0" fontId="7" fillId="0" borderId="0"/>
    <xf numFmtId="0" fontId="8" fillId="0" borderId="0"/>
    <xf numFmtId="166" fontId="1" fillId="0" borderId="0"/>
    <xf numFmtId="166" fontId="1" fillId="0" borderId="0"/>
    <xf numFmtId="166" fontId="1" fillId="0" borderId="0"/>
    <xf numFmtId="167" fontId="1" fillId="0" borderId="0"/>
  </cellStyleXfs>
  <cellXfs count="4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3" fillId="0" borderId="8" xfId="0" applyNumberFormat="1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164" fontId="3" fillId="0" borderId="13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5" fillId="4" borderId="1" xfId="0" applyFont="1" applyFill="1" applyBorder="1"/>
    <xf numFmtId="164" fontId="6" fillId="4" borderId="4" xfId="0" applyNumberFormat="1" applyFont="1" applyFill="1" applyBorder="1" applyAlignment="1">
      <alignment vertical="center"/>
    </xf>
    <xf numFmtId="164" fontId="6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164" fontId="0" fillId="0" borderId="0" xfId="0" applyNumberFormat="1"/>
    <xf numFmtId="164" fontId="3" fillId="0" borderId="9" xfId="0" applyNumberFormat="1" applyFont="1" applyBorder="1" applyAlignment="1">
      <alignment horizontal="left" vertical="center"/>
    </xf>
    <xf numFmtId="10" fontId="3" fillId="0" borderId="9" xfId="1" applyNumberFormat="1" applyFont="1" applyBorder="1" applyAlignment="1">
      <alignment horizontal="right" vertical="center"/>
    </xf>
    <xf numFmtId="9" fontId="3" fillId="0" borderId="9" xfId="1" applyFont="1" applyBorder="1" applyAlignment="1">
      <alignment horizontal="right" vertical="center"/>
    </xf>
    <xf numFmtId="10" fontId="3" fillId="0" borderId="9" xfId="1" applyNumberFormat="1" applyFont="1" applyBorder="1" applyAlignment="1">
      <alignment horizontal="left" vertical="center"/>
    </xf>
    <xf numFmtId="10" fontId="3" fillId="0" borderId="9" xfId="1" applyNumberFormat="1" applyFont="1" applyBorder="1" applyAlignment="1">
      <alignment vertical="center"/>
    </xf>
    <xf numFmtId="164" fontId="3" fillId="0" borderId="10" xfId="0" applyNumberFormat="1" applyFont="1" applyBorder="1" applyAlignment="1">
      <alignment horizontal="left" vertical="center"/>
    </xf>
    <xf numFmtId="1" fontId="3" fillId="0" borderId="9" xfId="0" applyNumberFormat="1" applyFont="1" applyBorder="1" applyAlignment="1">
      <alignment horizontal="right" vertical="center"/>
    </xf>
    <xf numFmtId="1" fontId="3" fillId="0" borderId="9" xfId="1" applyNumberFormat="1" applyFont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horizontal="right" vertical="center"/>
    </xf>
    <xf numFmtId="10" fontId="9" fillId="0" borderId="0" xfId="0" applyNumberFormat="1" applyFont="1" applyAlignment="1">
      <alignment horizontal="right" vertical="center"/>
    </xf>
    <xf numFmtId="1" fontId="3" fillId="0" borderId="8" xfId="0" applyNumberFormat="1" applyFont="1" applyBorder="1" applyAlignment="1">
      <alignment vertical="center"/>
    </xf>
    <xf numFmtId="1" fontId="3" fillId="0" borderId="11" xfId="0" applyNumberFormat="1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5" xfId="0" applyBorder="1"/>
    <xf numFmtId="0" fontId="2" fillId="2" borderId="3" xfId="0" applyFont="1" applyFill="1" applyBorder="1" applyAlignment="1">
      <alignment horizontal="center" vertical="center"/>
    </xf>
    <xf numFmtId="0" fontId="0" fillId="0" borderId="0" xfId="0"/>
    <xf numFmtId="0" fontId="2" fillId="3" borderId="16" xfId="0" applyFont="1" applyFill="1" applyBorder="1" applyAlignment="1">
      <alignment horizontal="left" vertical="center"/>
    </xf>
    <xf numFmtId="0" fontId="0" fillId="0" borderId="16" xfId="0" applyBorder="1"/>
    <xf numFmtId="0" fontId="2" fillId="3" borderId="15" xfId="0" applyFont="1" applyFill="1" applyBorder="1" applyAlignment="1">
      <alignment horizontal="left" vertical="center"/>
    </xf>
    <xf numFmtId="0" fontId="0" fillId="0" borderId="15" xfId="0" applyBorder="1"/>
  </cellXfs>
  <cellStyles count="9">
    <cellStyle name="Moeda 2" xfId="6" xr:uid="{00000000-0005-0000-0000-000006000000}"/>
    <cellStyle name="Moeda 3" xfId="5" xr:uid="{00000000-0005-0000-0000-000005000000}"/>
    <cellStyle name="Moeda 4" xfId="7" xr:uid="{00000000-0005-0000-0000-000007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3" xr:uid="{00000000-0005-0000-0000-000003000000}"/>
    <cellStyle name="Percentagem" xfId="1" builtinId="5"/>
    <cellStyle name="Vírgula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paleta - stream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92646"/>
      </a:accent1>
      <a:accent2>
        <a:srgbClr val="494965"/>
      </a:accent2>
      <a:accent3>
        <a:srgbClr val="6B7086"/>
      </a:accent3>
      <a:accent4>
        <a:srgbClr val="9699A9"/>
      </a:accent4>
      <a:accent5>
        <a:srgbClr val="C3C4CC"/>
      </a:accent5>
      <a:accent6>
        <a:srgbClr val="F1F1F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noFill/>
        </a:ln>
      </a:spPr>
      <a:bodyPr vertOverflow="clip" horzOverflow="clip" wrap="square" rtlCol="0" anchor="t"/>
      <a:lstStyle>
        <a:defPPr marL="0" indent="0" algn="ctr">
          <a:defRPr sz="1800" b="1" i="0" u="none" strike="noStrike">
            <a:solidFill>
              <a:schemeClr val="tx2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B3:G38"/>
  <sheetViews>
    <sheetView showGridLines="0" tabSelected="1" workbookViewId="0">
      <selection activeCell="C5" sqref="C5"/>
    </sheetView>
  </sheetViews>
  <sheetFormatPr defaultRowHeight="15" x14ac:dyDescent="0.25"/>
  <cols>
    <col min="2" max="2" width="70.42578125" bestFit="1" customWidth="1"/>
    <col min="3" max="6" width="12.7109375" bestFit="1" customWidth="1"/>
    <col min="7" max="7" width="13.85546875" bestFit="1" customWidth="1"/>
  </cols>
  <sheetData>
    <row r="3" spans="2:7" x14ac:dyDescent="0.25">
      <c r="B3" s="36" t="s">
        <v>0</v>
      </c>
      <c r="C3" s="37"/>
      <c r="D3" s="37"/>
      <c r="E3" s="37"/>
      <c r="F3" s="37"/>
      <c r="G3" s="37"/>
    </row>
    <row r="4" spans="2:7" x14ac:dyDescent="0.25">
      <c r="B4" s="11" t="s">
        <v>1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</row>
    <row r="5" spans="2:7" x14ac:dyDescent="0.25">
      <c r="B5" s="12" t="s">
        <v>2</v>
      </c>
      <c r="C5" s="3"/>
      <c r="D5" s="3"/>
      <c r="E5" s="4"/>
      <c r="F5" s="4"/>
      <c r="G5" s="4"/>
    </row>
    <row r="6" spans="2:7" x14ac:dyDescent="0.25">
      <c r="B6" s="12" t="s">
        <v>3</v>
      </c>
      <c r="C6" s="5"/>
      <c r="D6" s="5"/>
      <c r="E6" s="6"/>
      <c r="F6" s="6"/>
      <c r="G6" s="6"/>
    </row>
    <row r="7" spans="2:7" x14ac:dyDescent="0.25">
      <c r="B7" s="12" t="s">
        <v>4</v>
      </c>
      <c r="C7" s="5"/>
      <c r="D7" s="5"/>
      <c r="E7" s="6"/>
      <c r="F7" s="6"/>
      <c r="G7" s="6"/>
    </row>
    <row r="8" spans="2:7" x14ac:dyDescent="0.25">
      <c r="B8" s="12" t="s">
        <v>5</v>
      </c>
      <c r="C8" s="5"/>
      <c r="D8" s="5"/>
      <c r="E8" s="6"/>
      <c r="F8" s="6"/>
      <c r="G8" s="6"/>
    </row>
    <row r="9" spans="2:7" x14ac:dyDescent="0.25">
      <c r="B9" s="12" t="s">
        <v>6</v>
      </c>
      <c r="C9" s="5"/>
      <c r="D9" s="5"/>
      <c r="E9" s="6"/>
      <c r="F9" s="6"/>
      <c r="G9" s="6"/>
    </row>
    <row r="10" spans="2:7" x14ac:dyDescent="0.25">
      <c r="B10" s="12" t="s">
        <v>7</v>
      </c>
      <c r="C10" s="5"/>
      <c r="D10" s="5"/>
      <c r="E10" s="6"/>
      <c r="F10" s="6"/>
      <c r="G10" s="6"/>
    </row>
    <row r="11" spans="2:7" x14ac:dyDescent="0.25">
      <c r="B11" s="12" t="s">
        <v>8</v>
      </c>
      <c r="C11" s="5"/>
      <c r="D11" s="5"/>
      <c r="E11" s="6"/>
      <c r="F11" s="6"/>
      <c r="G11" s="6"/>
    </row>
    <row r="12" spans="2:7" x14ac:dyDescent="0.25">
      <c r="B12" s="12" t="s">
        <v>9</v>
      </c>
      <c r="C12" s="5"/>
      <c r="D12" s="5"/>
      <c r="E12" s="6"/>
      <c r="F12" s="6"/>
      <c r="G12" s="6"/>
    </row>
    <row r="13" spans="2:7" x14ac:dyDescent="0.25">
      <c r="B13" s="12" t="s">
        <v>10</v>
      </c>
      <c r="C13" s="5"/>
      <c r="D13" s="5"/>
      <c r="E13" s="6"/>
      <c r="F13" s="6"/>
      <c r="G13" s="6"/>
    </row>
    <row r="14" spans="2:7" x14ac:dyDescent="0.25">
      <c r="B14" s="12" t="s">
        <v>11</v>
      </c>
      <c r="C14" s="5"/>
      <c r="D14" s="5"/>
      <c r="E14" s="6"/>
      <c r="F14" s="6"/>
      <c r="G14" s="6"/>
    </row>
    <row r="15" spans="2:7" x14ac:dyDescent="0.25">
      <c r="B15" s="12" t="s">
        <v>12</v>
      </c>
      <c r="C15" s="5"/>
      <c r="D15" s="5"/>
      <c r="E15" s="6"/>
      <c r="F15" s="6"/>
      <c r="G15" s="6"/>
    </row>
    <row r="16" spans="2:7" x14ac:dyDescent="0.25">
      <c r="B16" s="12" t="s">
        <v>13</v>
      </c>
      <c r="C16" s="5"/>
      <c r="D16" s="5"/>
      <c r="E16" s="6"/>
      <c r="F16" s="6"/>
      <c r="G16" s="6"/>
    </row>
    <row r="17" spans="2:7" x14ac:dyDescent="0.25">
      <c r="B17" s="12" t="s">
        <v>14</v>
      </c>
      <c r="C17" s="5"/>
      <c r="D17" s="5"/>
      <c r="E17" s="6"/>
      <c r="F17" s="6"/>
      <c r="G17" s="6"/>
    </row>
    <row r="18" spans="2:7" x14ac:dyDescent="0.25">
      <c r="B18" s="12" t="s">
        <v>15</v>
      </c>
      <c r="C18" s="5"/>
      <c r="D18" s="5"/>
      <c r="E18" s="6"/>
      <c r="F18" s="6"/>
      <c r="G18" s="6"/>
    </row>
    <row r="19" spans="2:7" x14ac:dyDescent="0.25">
      <c r="B19" s="12" t="s">
        <v>16</v>
      </c>
      <c r="C19" s="5"/>
      <c r="D19" s="5"/>
      <c r="E19" s="6"/>
      <c r="F19" s="6"/>
      <c r="G19" s="6"/>
    </row>
    <row r="20" spans="2:7" x14ac:dyDescent="0.25">
      <c r="B20" s="15" t="s">
        <v>17</v>
      </c>
      <c r="C20" s="7"/>
      <c r="D20" s="7"/>
      <c r="E20" s="8"/>
      <c r="F20" s="8"/>
      <c r="G20" s="8"/>
    </row>
    <row r="21" spans="2:7" x14ac:dyDescent="0.25">
      <c r="B21" s="12" t="s">
        <v>18</v>
      </c>
      <c r="C21" s="7"/>
      <c r="D21" s="7"/>
      <c r="E21" s="8"/>
      <c r="F21" s="8"/>
      <c r="G21" s="8"/>
    </row>
    <row r="22" spans="2:7" x14ac:dyDescent="0.25">
      <c r="B22" s="15" t="s">
        <v>19</v>
      </c>
      <c r="C22" s="7"/>
      <c r="D22" s="7"/>
      <c r="E22" s="8"/>
      <c r="F22" s="8"/>
      <c r="G22" s="8"/>
    </row>
    <row r="23" spans="2:7" x14ac:dyDescent="0.25">
      <c r="B23" s="2" t="s">
        <v>20</v>
      </c>
      <c r="C23" s="13">
        <f t="shared" ref="C23:G23" si="0">+ROUNDDOWN(SUM(C5:C9,C18:C19)-SUM(C10:C17,C21),2)</f>
        <v>0</v>
      </c>
      <c r="D23" s="13">
        <f t="shared" si="0"/>
        <v>0</v>
      </c>
      <c r="E23" s="13">
        <f t="shared" si="0"/>
        <v>0</v>
      </c>
      <c r="F23" s="13">
        <f t="shared" si="0"/>
        <v>0</v>
      </c>
      <c r="G23" s="13">
        <f t="shared" si="0"/>
        <v>0</v>
      </c>
    </row>
    <row r="24" spans="2:7" x14ac:dyDescent="0.25">
      <c r="B24" s="12" t="s">
        <v>21</v>
      </c>
      <c r="C24" s="3"/>
      <c r="D24" s="3"/>
      <c r="E24" s="4"/>
      <c r="F24" s="4"/>
      <c r="G24" s="4"/>
    </row>
    <row r="25" spans="2:7" x14ac:dyDescent="0.25">
      <c r="B25" s="12" t="s">
        <v>22</v>
      </c>
      <c r="C25" s="7"/>
      <c r="D25" s="7"/>
      <c r="E25" s="8"/>
      <c r="F25" s="8"/>
      <c r="G25" s="8"/>
    </row>
    <row r="26" spans="2:7" x14ac:dyDescent="0.25">
      <c r="B26" s="2" t="s">
        <v>23</v>
      </c>
      <c r="C26" s="13">
        <f t="shared" ref="C26:G26" si="1">+ROUNDDOWN(C23-SUM(C24:C25),2)</f>
        <v>0</v>
      </c>
      <c r="D26" s="13">
        <f t="shared" si="1"/>
        <v>0</v>
      </c>
      <c r="E26" s="13">
        <f t="shared" si="1"/>
        <v>0</v>
      </c>
      <c r="F26" s="13">
        <f t="shared" si="1"/>
        <v>0</v>
      </c>
      <c r="G26" s="13">
        <f t="shared" si="1"/>
        <v>0</v>
      </c>
    </row>
    <row r="27" spans="2:7" x14ac:dyDescent="0.25">
      <c r="B27" s="12" t="s">
        <v>24</v>
      </c>
      <c r="C27" s="3"/>
      <c r="D27" s="3"/>
      <c r="E27" s="4"/>
      <c r="F27" s="4"/>
      <c r="G27" s="4"/>
    </row>
    <row r="28" spans="2:7" x14ac:dyDescent="0.25">
      <c r="B28" s="12" t="s">
        <v>25</v>
      </c>
      <c r="C28" s="7"/>
      <c r="D28" s="7"/>
      <c r="E28" s="8"/>
      <c r="F28" s="8"/>
      <c r="G28" s="8"/>
    </row>
    <row r="29" spans="2:7" x14ac:dyDescent="0.25">
      <c r="B29" s="2" t="s">
        <v>26</v>
      </c>
      <c r="C29" s="13">
        <f t="shared" ref="C29:G29" si="2">+ROUNDDOWN(C26+C27-C28,2)</f>
        <v>0</v>
      </c>
      <c r="D29" s="13">
        <f t="shared" si="2"/>
        <v>0</v>
      </c>
      <c r="E29" s="13">
        <f t="shared" si="2"/>
        <v>0</v>
      </c>
      <c r="F29" s="13">
        <f t="shared" si="2"/>
        <v>0</v>
      </c>
      <c r="G29" s="13">
        <f t="shared" si="2"/>
        <v>0</v>
      </c>
    </row>
    <row r="30" spans="2:7" x14ac:dyDescent="0.25">
      <c r="B30" s="12" t="s">
        <v>27</v>
      </c>
      <c r="C30" s="9"/>
      <c r="D30" s="9"/>
      <c r="E30" s="10"/>
      <c r="F30" s="10"/>
      <c r="G30" s="10"/>
    </row>
    <row r="31" spans="2:7" x14ac:dyDescent="0.25">
      <c r="B31" s="2" t="s">
        <v>28</v>
      </c>
      <c r="C31" s="13">
        <f t="shared" ref="C31:G31" si="3">+ROUNDDOWN(C29-C30,2)</f>
        <v>0</v>
      </c>
      <c r="D31" s="13">
        <f t="shared" si="3"/>
        <v>0</v>
      </c>
      <c r="E31" s="13">
        <f t="shared" si="3"/>
        <v>0</v>
      </c>
      <c r="F31" s="13">
        <f t="shared" si="3"/>
        <v>0</v>
      </c>
      <c r="G31" s="13">
        <f t="shared" si="3"/>
        <v>0</v>
      </c>
    </row>
    <row r="34" spans="2:7" x14ac:dyDescent="0.25">
      <c r="B34" s="2" t="s">
        <v>29</v>
      </c>
      <c r="C34" s="14">
        <f t="shared" ref="C34:G34" si="4">C31+C24+C25+C13+C14+C15+C16+C18</f>
        <v>0</v>
      </c>
      <c r="D34" s="14">
        <f t="shared" si="4"/>
        <v>0</v>
      </c>
      <c r="E34" s="14">
        <f t="shared" si="4"/>
        <v>0</v>
      </c>
      <c r="F34" s="14">
        <f t="shared" si="4"/>
        <v>0</v>
      </c>
      <c r="G34" s="14">
        <f t="shared" si="4"/>
        <v>0</v>
      </c>
    </row>
    <row r="35" spans="2:7" x14ac:dyDescent="0.25">
      <c r="B35" s="2" t="s">
        <v>30</v>
      </c>
      <c r="C35" s="14">
        <f t="shared" ref="C35:G35" si="5">C5+C8+C9+C6</f>
        <v>0</v>
      </c>
      <c r="D35" s="14">
        <f t="shared" si="5"/>
        <v>0</v>
      </c>
      <c r="E35" s="14">
        <f t="shared" si="5"/>
        <v>0</v>
      </c>
      <c r="F35" s="14">
        <f t="shared" si="5"/>
        <v>0</v>
      </c>
      <c r="G35" s="14">
        <f t="shared" si="5"/>
        <v>0</v>
      </c>
    </row>
    <row r="36" spans="2:7" x14ac:dyDescent="0.25">
      <c r="B36" s="2" t="s">
        <v>31</v>
      </c>
      <c r="C36" s="14">
        <f t="shared" ref="C36:G36" si="6">C35-C10-C11</f>
        <v>0</v>
      </c>
      <c r="D36" s="14">
        <f t="shared" si="6"/>
        <v>0</v>
      </c>
      <c r="E36" s="14">
        <f t="shared" si="6"/>
        <v>0</v>
      </c>
      <c r="F36" s="14">
        <f t="shared" si="6"/>
        <v>0</v>
      </c>
      <c r="G36" s="14">
        <f t="shared" si="6"/>
        <v>0</v>
      </c>
    </row>
    <row r="37" spans="2:7" x14ac:dyDescent="0.25">
      <c r="B37" s="2" t="s">
        <v>32</v>
      </c>
      <c r="C37" s="34"/>
      <c r="D37" s="34"/>
      <c r="E37" s="35"/>
      <c r="F37" s="35"/>
      <c r="G37" s="35"/>
    </row>
    <row r="38" spans="2:7" x14ac:dyDescent="0.25">
      <c r="B38" s="2" t="s">
        <v>33</v>
      </c>
      <c r="C38" s="34"/>
      <c r="D38" s="34"/>
      <c r="E38" s="35"/>
      <c r="F38" s="35"/>
      <c r="G38" s="35"/>
    </row>
  </sheetData>
  <mergeCells count="1"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B3:H68"/>
  <sheetViews>
    <sheetView showGridLines="0" workbookViewId="0">
      <selection activeCell="H4" sqref="H4"/>
    </sheetView>
  </sheetViews>
  <sheetFormatPr defaultRowHeight="15" x14ac:dyDescent="0.25"/>
  <cols>
    <col min="2" max="2" width="40.85546875" bestFit="1" customWidth="1"/>
    <col min="3" max="5" width="14.85546875" bestFit="1" customWidth="1"/>
    <col min="6" max="7" width="16" bestFit="1" customWidth="1"/>
    <col min="8" max="8" width="12.85546875" bestFit="1" customWidth="1"/>
  </cols>
  <sheetData>
    <row r="3" spans="2:7" x14ac:dyDescent="0.25">
      <c r="B3" s="38" t="s">
        <v>34</v>
      </c>
      <c r="C3" s="39"/>
      <c r="D3" s="39"/>
      <c r="E3" s="39"/>
      <c r="F3" s="39"/>
      <c r="G3" s="39"/>
    </row>
    <row r="4" spans="2:7" x14ac:dyDescent="0.25">
      <c r="B4" s="11" t="s">
        <v>35</v>
      </c>
      <c r="C4" s="1">
        <f>'Demonstração de Resultados'!C4</f>
        <v>2017</v>
      </c>
      <c r="D4" s="1">
        <f>'Demonstração de Resultados'!D4</f>
        <v>2018</v>
      </c>
      <c r="E4" s="1">
        <f>'Demonstração de Resultados'!E4</f>
        <v>2019</v>
      </c>
      <c r="F4" s="1">
        <f>'Demonstração de Resultados'!F4</f>
        <v>2020</v>
      </c>
      <c r="G4" s="1">
        <f>'Demonstração de Resultados'!G4</f>
        <v>2021</v>
      </c>
    </row>
    <row r="5" spans="2:7" x14ac:dyDescent="0.25">
      <c r="B5" s="16" t="s">
        <v>36</v>
      </c>
      <c r="C5" s="17">
        <f t="shared" ref="C5:G5" si="0">+ROUNDDOWN(SUM(C6:C16),2)</f>
        <v>0</v>
      </c>
      <c r="D5" s="17">
        <f t="shared" si="0"/>
        <v>0</v>
      </c>
      <c r="E5" s="17">
        <f t="shared" si="0"/>
        <v>0</v>
      </c>
      <c r="F5" s="17">
        <f t="shared" si="0"/>
        <v>0</v>
      </c>
      <c r="G5" s="17">
        <f t="shared" si="0"/>
        <v>0</v>
      </c>
    </row>
    <row r="6" spans="2:7" x14ac:dyDescent="0.25">
      <c r="B6" s="12" t="s">
        <v>37</v>
      </c>
      <c r="C6" s="18"/>
      <c r="D6" s="18"/>
      <c r="E6" s="18"/>
      <c r="F6" s="18"/>
      <c r="G6" s="18"/>
    </row>
    <row r="7" spans="2:7" x14ac:dyDescent="0.25">
      <c r="B7" s="12" t="s">
        <v>38</v>
      </c>
      <c r="C7" s="18"/>
      <c r="D7" s="18"/>
      <c r="E7" s="18"/>
      <c r="F7" s="18"/>
      <c r="G7" s="18"/>
    </row>
    <row r="8" spans="2:7" x14ac:dyDescent="0.25">
      <c r="B8" s="12" t="s">
        <v>39</v>
      </c>
      <c r="C8" s="18"/>
      <c r="D8" s="18"/>
      <c r="E8" s="18"/>
      <c r="F8" s="18"/>
      <c r="G8" s="18"/>
    </row>
    <row r="9" spans="2:7" x14ac:dyDescent="0.25">
      <c r="B9" s="12" t="s">
        <v>40</v>
      </c>
      <c r="C9" s="18"/>
      <c r="D9" s="18"/>
      <c r="E9" s="18"/>
      <c r="F9" s="18"/>
      <c r="G9" s="18"/>
    </row>
    <row r="10" spans="2:7" x14ac:dyDescent="0.25">
      <c r="B10" s="12" t="s">
        <v>41</v>
      </c>
      <c r="C10" s="18"/>
      <c r="D10" s="18"/>
      <c r="E10" s="18"/>
      <c r="F10" s="18"/>
      <c r="G10" s="18"/>
    </row>
    <row r="11" spans="2:7" x14ac:dyDescent="0.25">
      <c r="B11" s="12" t="s">
        <v>42</v>
      </c>
      <c r="C11" s="18"/>
      <c r="D11" s="18"/>
      <c r="E11" s="18"/>
      <c r="F11" s="18"/>
      <c r="G11" s="18"/>
    </row>
    <row r="12" spans="2:7" x14ac:dyDescent="0.25">
      <c r="B12" s="12" t="s">
        <v>43</v>
      </c>
      <c r="C12" s="18"/>
      <c r="D12" s="18"/>
      <c r="E12" s="18"/>
      <c r="F12" s="18"/>
      <c r="G12" s="18"/>
    </row>
    <row r="13" spans="2:7" x14ac:dyDescent="0.25">
      <c r="B13" s="12" t="s">
        <v>44</v>
      </c>
      <c r="C13" s="18"/>
      <c r="D13" s="18"/>
      <c r="E13" s="18"/>
      <c r="F13" s="18"/>
      <c r="G13" s="18"/>
    </row>
    <row r="14" spans="2:7" x14ac:dyDescent="0.25">
      <c r="B14" s="12" t="s">
        <v>45</v>
      </c>
      <c r="C14" s="18"/>
      <c r="D14" s="18"/>
      <c r="E14" s="18"/>
      <c r="F14" s="18"/>
      <c r="G14" s="18"/>
    </row>
    <row r="15" spans="2:7" x14ac:dyDescent="0.25">
      <c r="B15" s="12" t="s">
        <v>46</v>
      </c>
      <c r="C15" s="18"/>
      <c r="D15" s="18"/>
      <c r="E15" s="18"/>
      <c r="F15" s="18"/>
      <c r="G15" s="18"/>
    </row>
    <row r="16" spans="2:7" x14ac:dyDescent="0.25">
      <c r="B16" s="12" t="s">
        <v>47</v>
      </c>
      <c r="C16" s="18"/>
      <c r="D16" s="18"/>
      <c r="E16" s="18"/>
      <c r="F16" s="18"/>
      <c r="G16" s="18"/>
    </row>
    <row r="17" spans="2:7" x14ac:dyDescent="0.25">
      <c r="B17" s="16" t="s">
        <v>48</v>
      </c>
      <c r="C17" s="17">
        <f t="shared" ref="C17:G17" si="1">+ROUNDDOWN(SUM(C18:C30),2)</f>
        <v>0</v>
      </c>
      <c r="D17" s="17">
        <f t="shared" si="1"/>
        <v>0</v>
      </c>
      <c r="E17" s="17">
        <f t="shared" si="1"/>
        <v>0</v>
      </c>
      <c r="F17" s="17">
        <f t="shared" si="1"/>
        <v>0</v>
      </c>
      <c r="G17" s="17">
        <f t="shared" si="1"/>
        <v>0</v>
      </c>
    </row>
    <row r="18" spans="2:7" x14ac:dyDescent="0.25">
      <c r="B18" s="12" t="s">
        <v>49</v>
      </c>
      <c r="C18" s="18"/>
      <c r="D18" s="18"/>
      <c r="E18" s="18"/>
      <c r="F18" s="18"/>
      <c r="G18" s="18"/>
    </row>
    <row r="19" spans="2:7" x14ac:dyDescent="0.25">
      <c r="B19" s="12" t="s">
        <v>41</v>
      </c>
      <c r="C19" s="18"/>
      <c r="D19" s="18"/>
      <c r="E19" s="18"/>
      <c r="F19" s="18"/>
      <c r="G19" s="18"/>
    </row>
    <row r="20" spans="2:7" x14ac:dyDescent="0.25">
      <c r="B20" s="12" t="s">
        <v>50</v>
      </c>
      <c r="C20" s="18"/>
      <c r="D20" s="18"/>
      <c r="E20" s="18"/>
      <c r="F20" s="18"/>
      <c r="G20" s="18"/>
    </row>
    <row r="21" spans="2:7" x14ac:dyDescent="0.25">
      <c r="B21" s="12" t="s">
        <v>51</v>
      </c>
      <c r="C21" s="18"/>
      <c r="D21" s="18"/>
      <c r="E21" s="18"/>
      <c r="F21" s="18"/>
      <c r="G21" s="18"/>
    </row>
    <row r="22" spans="2:7" x14ac:dyDescent="0.25">
      <c r="B22" s="12" t="s">
        <v>52</v>
      </c>
      <c r="C22" s="18"/>
      <c r="D22" s="18"/>
      <c r="E22" s="18"/>
      <c r="F22" s="18"/>
      <c r="G22" s="18"/>
    </row>
    <row r="23" spans="2:7" x14ac:dyDescent="0.25">
      <c r="B23" s="12" t="s">
        <v>44</v>
      </c>
      <c r="C23" s="18"/>
      <c r="D23" s="18"/>
      <c r="E23" s="18"/>
      <c r="F23" s="18"/>
      <c r="G23" s="18"/>
    </row>
    <row r="24" spans="2:7" x14ac:dyDescent="0.25">
      <c r="B24" s="12" t="s">
        <v>53</v>
      </c>
      <c r="C24" s="18"/>
      <c r="D24" s="18"/>
      <c r="E24" s="18"/>
      <c r="F24" s="18"/>
      <c r="G24" s="18"/>
    </row>
    <row r="25" spans="2:7" x14ac:dyDescent="0.25">
      <c r="B25" s="12" t="s">
        <v>54</v>
      </c>
      <c r="C25" s="18"/>
      <c r="D25" s="18"/>
      <c r="E25" s="18"/>
      <c r="F25" s="18"/>
      <c r="G25" s="18"/>
    </row>
    <row r="26" spans="2:7" x14ac:dyDescent="0.25">
      <c r="B26" s="12" t="s">
        <v>55</v>
      </c>
      <c r="C26" s="18"/>
      <c r="D26" s="18"/>
      <c r="E26" s="18"/>
      <c r="F26" s="18"/>
      <c r="G26" s="18"/>
    </row>
    <row r="27" spans="2:7" x14ac:dyDescent="0.25">
      <c r="B27" s="12" t="s">
        <v>45</v>
      </c>
      <c r="C27" s="18"/>
      <c r="D27" s="18"/>
      <c r="E27" s="18"/>
      <c r="F27" s="18"/>
      <c r="G27" s="18"/>
    </row>
    <row r="28" spans="2:7" x14ac:dyDescent="0.25">
      <c r="B28" s="12" t="s">
        <v>56</v>
      </c>
      <c r="C28" s="18"/>
      <c r="D28" s="18"/>
      <c r="E28" s="18"/>
      <c r="F28" s="18"/>
      <c r="G28" s="18"/>
    </row>
    <row r="29" spans="2:7" x14ac:dyDescent="0.25">
      <c r="B29" s="12" t="s">
        <v>57</v>
      </c>
      <c r="C29" s="18"/>
      <c r="D29" s="18"/>
      <c r="E29" s="18"/>
      <c r="F29" s="18"/>
      <c r="G29" s="18"/>
    </row>
    <row r="30" spans="2:7" x14ac:dyDescent="0.25">
      <c r="B30" s="12" t="s">
        <v>58</v>
      </c>
      <c r="C30" s="18"/>
      <c r="D30" s="18"/>
      <c r="E30" s="18"/>
      <c r="F30" s="18"/>
      <c r="G30" s="18"/>
    </row>
    <row r="31" spans="2:7" x14ac:dyDescent="0.25">
      <c r="B31" s="16" t="s">
        <v>59</v>
      </c>
      <c r="C31" s="17">
        <f t="shared" ref="C31:G31" si="2">+ROUNDDOWN(C5+C17,2)</f>
        <v>0</v>
      </c>
      <c r="D31" s="17">
        <f t="shared" si="2"/>
        <v>0</v>
      </c>
      <c r="E31" s="17">
        <f t="shared" si="2"/>
        <v>0</v>
      </c>
      <c r="F31" s="17">
        <f t="shared" si="2"/>
        <v>0</v>
      </c>
      <c r="G31" s="17">
        <f t="shared" si="2"/>
        <v>0</v>
      </c>
    </row>
    <row r="32" spans="2:7" x14ac:dyDescent="0.25">
      <c r="B32" s="11" t="s">
        <v>60</v>
      </c>
      <c r="C32" s="19"/>
      <c r="D32" s="19"/>
      <c r="E32" s="19"/>
      <c r="F32" s="19"/>
      <c r="G32" s="19"/>
    </row>
    <row r="33" spans="2:7" x14ac:dyDescent="0.25">
      <c r="B33" s="12" t="s">
        <v>61</v>
      </c>
      <c r="C33" s="18"/>
      <c r="D33" s="18"/>
      <c r="E33" s="18"/>
      <c r="F33" s="18"/>
      <c r="G33" s="18"/>
    </row>
    <row r="34" spans="2:7" x14ac:dyDescent="0.25">
      <c r="B34" s="12" t="s">
        <v>62</v>
      </c>
      <c r="C34" s="18"/>
      <c r="D34" s="18"/>
      <c r="E34" s="18"/>
      <c r="F34" s="18"/>
      <c r="G34" s="18"/>
    </row>
    <row r="35" spans="2:7" x14ac:dyDescent="0.25">
      <c r="B35" s="12" t="s">
        <v>63</v>
      </c>
      <c r="C35" s="18"/>
      <c r="D35" s="18"/>
      <c r="E35" s="18"/>
      <c r="F35" s="18"/>
      <c r="G35" s="18"/>
    </row>
    <row r="36" spans="2:7" x14ac:dyDescent="0.25">
      <c r="B36" s="12" t="s">
        <v>64</v>
      </c>
      <c r="C36" s="18"/>
      <c r="D36" s="18"/>
      <c r="E36" s="18"/>
      <c r="F36" s="18"/>
      <c r="G36" s="18"/>
    </row>
    <row r="37" spans="2:7" x14ac:dyDescent="0.25">
      <c r="B37" s="12" t="s">
        <v>65</v>
      </c>
      <c r="C37" s="18"/>
      <c r="D37" s="18"/>
      <c r="E37" s="18"/>
      <c r="F37" s="18"/>
      <c r="G37" s="18"/>
    </row>
    <row r="38" spans="2:7" x14ac:dyDescent="0.25">
      <c r="B38" s="12" t="s">
        <v>66</v>
      </c>
      <c r="C38" s="18"/>
      <c r="D38" s="18"/>
      <c r="E38" s="18"/>
      <c r="F38" s="18"/>
      <c r="G38" s="18"/>
    </row>
    <row r="39" spans="2:7" x14ac:dyDescent="0.25">
      <c r="B39" s="12" t="s">
        <v>67</v>
      </c>
      <c r="C39" s="18"/>
      <c r="D39" s="18"/>
      <c r="E39" s="18"/>
      <c r="F39" s="18"/>
      <c r="G39" s="18"/>
    </row>
    <row r="40" spans="2:7" x14ac:dyDescent="0.25">
      <c r="B40" s="12" t="s">
        <v>68</v>
      </c>
      <c r="C40" s="18"/>
      <c r="D40" s="18"/>
      <c r="E40" s="18"/>
      <c r="F40" s="18"/>
      <c r="G40" s="18"/>
    </row>
    <row r="41" spans="2:7" x14ac:dyDescent="0.25">
      <c r="B41" s="12" t="s">
        <v>69</v>
      </c>
      <c r="C41" s="18"/>
      <c r="D41" s="18"/>
      <c r="E41" s="18"/>
      <c r="F41" s="18"/>
      <c r="G41" s="18"/>
    </row>
    <row r="42" spans="2:7" x14ac:dyDescent="0.25">
      <c r="B42" s="12" t="s">
        <v>70</v>
      </c>
      <c r="C42" s="18"/>
      <c r="D42" s="18"/>
      <c r="E42" s="18"/>
      <c r="F42" s="18"/>
      <c r="G42" s="18"/>
    </row>
    <row r="43" spans="2:7" x14ac:dyDescent="0.25">
      <c r="B43" s="12" t="s">
        <v>71</v>
      </c>
      <c r="C43" s="18"/>
      <c r="D43" s="18"/>
      <c r="E43" s="18"/>
      <c r="F43" s="18"/>
      <c r="G43" s="18"/>
    </row>
    <row r="44" spans="2:7" x14ac:dyDescent="0.25">
      <c r="B44" s="12" t="s">
        <v>72</v>
      </c>
      <c r="C44" s="18"/>
      <c r="D44" s="18"/>
      <c r="E44" s="18"/>
      <c r="F44" s="18"/>
      <c r="G44" s="18"/>
    </row>
    <row r="45" spans="2:7" x14ac:dyDescent="0.25">
      <c r="B45" s="12" t="s">
        <v>73</v>
      </c>
      <c r="C45" s="18"/>
      <c r="D45" s="18"/>
      <c r="E45" s="18"/>
      <c r="F45" s="18"/>
      <c r="G45" s="18"/>
    </row>
    <row r="46" spans="2:7" x14ac:dyDescent="0.25">
      <c r="B46" s="16" t="s">
        <v>74</v>
      </c>
      <c r="C46" s="17">
        <f t="shared" ref="C46:G46" si="3">+ROUNDDOWN(SUM(C33:C45),2)</f>
        <v>0</v>
      </c>
      <c r="D46" s="17">
        <f t="shared" si="3"/>
        <v>0</v>
      </c>
      <c r="E46" s="17">
        <f t="shared" si="3"/>
        <v>0</v>
      </c>
      <c r="F46" s="17">
        <f t="shared" si="3"/>
        <v>0</v>
      </c>
      <c r="G46" s="17">
        <f t="shared" si="3"/>
        <v>0</v>
      </c>
    </row>
    <row r="47" spans="2:7" x14ac:dyDescent="0.25">
      <c r="B47" s="11" t="s">
        <v>75</v>
      </c>
      <c r="C47" s="19"/>
      <c r="D47" s="19"/>
      <c r="E47" s="19"/>
      <c r="F47" s="19"/>
      <c r="G47" s="19"/>
    </row>
    <row r="48" spans="2:7" x14ac:dyDescent="0.25">
      <c r="B48" s="11" t="s">
        <v>76</v>
      </c>
      <c r="C48" s="17">
        <f t="shared" ref="C48:G48" si="4">+ROUNDDOWN(SUM(C49:C53),2)</f>
        <v>0</v>
      </c>
      <c r="D48" s="17">
        <f t="shared" si="4"/>
        <v>0</v>
      </c>
      <c r="E48" s="17">
        <f t="shared" si="4"/>
        <v>0</v>
      </c>
      <c r="F48" s="17">
        <f t="shared" si="4"/>
        <v>0</v>
      </c>
      <c r="G48" s="17">
        <f t="shared" si="4"/>
        <v>0</v>
      </c>
    </row>
    <row r="49" spans="2:8" x14ac:dyDescent="0.25">
      <c r="B49" s="12" t="s">
        <v>77</v>
      </c>
      <c r="C49" s="18"/>
      <c r="D49" s="18"/>
      <c r="E49" s="18"/>
      <c r="F49" s="18"/>
      <c r="G49" s="18"/>
      <c r="H49" s="20"/>
    </row>
    <row r="50" spans="2:8" x14ac:dyDescent="0.25">
      <c r="B50" s="12" t="s">
        <v>78</v>
      </c>
      <c r="C50" s="18"/>
      <c r="D50" s="18"/>
      <c r="E50" s="18"/>
      <c r="F50" s="18"/>
      <c r="G50" s="18"/>
      <c r="H50" s="20"/>
    </row>
    <row r="51" spans="2:8" x14ac:dyDescent="0.25">
      <c r="B51" s="12" t="s">
        <v>79</v>
      </c>
      <c r="C51" s="18"/>
      <c r="D51" s="18"/>
      <c r="E51" s="18"/>
      <c r="F51" s="18"/>
      <c r="G51" s="18"/>
      <c r="H51" s="20"/>
    </row>
    <row r="52" spans="2:8" x14ac:dyDescent="0.25">
      <c r="B52" s="12" t="s">
        <v>80</v>
      </c>
      <c r="C52" s="18"/>
      <c r="D52" s="18"/>
      <c r="E52" s="18"/>
      <c r="F52" s="18"/>
      <c r="G52" s="18"/>
    </row>
    <row r="53" spans="2:8" x14ac:dyDescent="0.25">
      <c r="B53" s="12" t="s">
        <v>81</v>
      </c>
      <c r="C53" s="18"/>
      <c r="D53" s="18"/>
      <c r="E53" s="18"/>
      <c r="F53" s="18"/>
      <c r="G53" s="18"/>
    </row>
    <row r="54" spans="2:8" x14ac:dyDescent="0.25">
      <c r="B54" s="11" t="s">
        <v>82</v>
      </c>
      <c r="C54" s="17">
        <f t="shared" ref="C54:G54" si="5">+ROUNDDOWN(SUM(C55:C65),2)</f>
        <v>0</v>
      </c>
      <c r="D54" s="17">
        <f t="shared" si="5"/>
        <v>0</v>
      </c>
      <c r="E54" s="17">
        <f t="shared" si="5"/>
        <v>0</v>
      </c>
      <c r="F54" s="17">
        <f t="shared" si="5"/>
        <v>0</v>
      </c>
      <c r="G54" s="17">
        <f t="shared" si="5"/>
        <v>0</v>
      </c>
    </row>
    <row r="55" spans="2:8" x14ac:dyDescent="0.25">
      <c r="B55" s="12" t="s">
        <v>83</v>
      </c>
      <c r="C55" s="18"/>
      <c r="D55" s="18"/>
      <c r="E55" s="18"/>
      <c r="F55" s="18"/>
      <c r="G55" s="18"/>
    </row>
    <row r="56" spans="2:8" x14ac:dyDescent="0.25">
      <c r="B56" s="12" t="s">
        <v>84</v>
      </c>
      <c r="C56" s="18"/>
      <c r="D56" s="18"/>
      <c r="E56" s="18"/>
      <c r="F56" s="18"/>
      <c r="G56" s="18"/>
    </row>
    <row r="57" spans="2:8" x14ac:dyDescent="0.25">
      <c r="B57" s="12" t="s">
        <v>85</v>
      </c>
      <c r="C57" s="18"/>
      <c r="D57" s="18"/>
      <c r="E57" s="18"/>
      <c r="F57" s="18"/>
      <c r="G57" s="18"/>
    </row>
    <row r="58" spans="2:8" x14ac:dyDescent="0.25">
      <c r="B58" s="12" t="s">
        <v>44</v>
      </c>
      <c r="C58" s="18"/>
      <c r="D58" s="18"/>
      <c r="E58" s="18"/>
      <c r="F58" s="18"/>
      <c r="G58" s="18"/>
    </row>
    <row r="59" spans="2:8" x14ac:dyDescent="0.25">
      <c r="B59" s="12" t="s">
        <v>78</v>
      </c>
      <c r="C59" s="18"/>
      <c r="D59" s="18"/>
      <c r="E59" s="18"/>
      <c r="F59" s="18"/>
      <c r="G59" s="18"/>
    </row>
    <row r="60" spans="2:8" x14ac:dyDescent="0.25">
      <c r="B60" s="12" t="s">
        <v>81</v>
      </c>
      <c r="C60" s="18"/>
      <c r="D60" s="18"/>
      <c r="E60" s="18"/>
      <c r="F60" s="18"/>
      <c r="G60" s="18"/>
    </row>
    <row r="61" spans="2:8" x14ac:dyDescent="0.25">
      <c r="B61" s="12" t="s">
        <v>54</v>
      </c>
      <c r="C61" s="18"/>
      <c r="D61" s="18"/>
      <c r="E61" s="18"/>
      <c r="F61" s="18"/>
      <c r="G61" s="18"/>
    </row>
    <row r="62" spans="2:8" x14ac:dyDescent="0.25">
      <c r="B62" s="12" t="s">
        <v>86</v>
      </c>
      <c r="C62" s="18"/>
      <c r="D62" s="18"/>
      <c r="E62" s="18"/>
      <c r="F62" s="18"/>
      <c r="G62" s="18"/>
    </row>
    <row r="63" spans="2:8" x14ac:dyDescent="0.25">
      <c r="B63" s="12" t="s">
        <v>87</v>
      </c>
      <c r="C63" s="18"/>
      <c r="D63" s="18"/>
      <c r="E63" s="18"/>
      <c r="F63" s="18"/>
      <c r="G63" s="18"/>
    </row>
    <row r="64" spans="2:8" x14ac:dyDescent="0.25">
      <c r="B64" s="12" t="s">
        <v>88</v>
      </c>
      <c r="C64" s="18"/>
      <c r="D64" s="18"/>
      <c r="E64" s="18"/>
      <c r="F64" s="18"/>
      <c r="G64" s="18"/>
    </row>
    <row r="65" spans="2:7" x14ac:dyDescent="0.25">
      <c r="B65" s="12" t="s">
        <v>89</v>
      </c>
      <c r="C65" s="18"/>
      <c r="D65" s="18"/>
      <c r="E65" s="18"/>
      <c r="F65" s="18"/>
      <c r="G65" s="18"/>
    </row>
    <row r="66" spans="2:7" x14ac:dyDescent="0.25">
      <c r="B66" s="16" t="s">
        <v>90</v>
      </c>
      <c r="C66" s="17">
        <f t="shared" ref="C66:G66" si="6">+ROUNDDOWN(C48+C54,2)</f>
        <v>0</v>
      </c>
      <c r="D66" s="17">
        <f t="shared" si="6"/>
        <v>0</v>
      </c>
      <c r="E66" s="17">
        <f t="shared" si="6"/>
        <v>0</v>
      </c>
      <c r="F66" s="17">
        <f t="shared" si="6"/>
        <v>0</v>
      </c>
      <c r="G66" s="17">
        <f t="shared" si="6"/>
        <v>0</v>
      </c>
    </row>
    <row r="67" spans="2:7" x14ac:dyDescent="0.25">
      <c r="B67" s="16" t="s">
        <v>91</v>
      </c>
      <c r="C67" s="17">
        <f t="shared" ref="C67:G67" si="7">+ROUNDDOWN(C66+C46,2)</f>
        <v>0</v>
      </c>
      <c r="D67" s="17">
        <f t="shared" si="7"/>
        <v>0</v>
      </c>
      <c r="E67" s="17">
        <f t="shared" si="7"/>
        <v>0</v>
      </c>
      <c r="F67" s="17">
        <f t="shared" si="7"/>
        <v>0</v>
      </c>
      <c r="G67" s="17">
        <f t="shared" si="7"/>
        <v>0</v>
      </c>
    </row>
    <row r="68" spans="2:7" x14ac:dyDescent="0.25">
      <c r="C68" s="20"/>
      <c r="D68" s="20"/>
      <c r="E68" s="20"/>
      <c r="F68" s="20"/>
      <c r="G68" s="20"/>
    </row>
  </sheetData>
  <mergeCells count="1">
    <mergeCell ref="B3:G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3"/>
  <dimension ref="A2:G31"/>
  <sheetViews>
    <sheetView showGridLines="0" workbookViewId="0">
      <selection activeCell="G3" sqref="G3"/>
    </sheetView>
  </sheetViews>
  <sheetFormatPr defaultRowHeight="15" x14ac:dyDescent="0.25"/>
  <cols>
    <col min="1" max="1" width="24.42578125" customWidth="1"/>
    <col min="2" max="2" width="43.42578125" bestFit="1" customWidth="1"/>
    <col min="3" max="3" width="9.42578125" bestFit="1" customWidth="1"/>
    <col min="10" max="10" width="10" bestFit="1" customWidth="1"/>
  </cols>
  <sheetData>
    <row r="2" spans="1:7" x14ac:dyDescent="0.25">
      <c r="A2" s="29"/>
      <c r="B2" s="29"/>
      <c r="C2" s="29"/>
      <c r="D2" s="29"/>
      <c r="E2" s="29"/>
      <c r="F2" s="29"/>
      <c r="G2" s="29"/>
    </row>
    <row r="3" spans="1:7" x14ac:dyDescent="0.25">
      <c r="A3" s="11" t="s">
        <v>92</v>
      </c>
      <c r="B3" s="11" t="s">
        <v>93</v>
      </c>
      <c r="C3" s="1">
        <f>'Demonstração de Resultados'!C4</f>
        <v>2017</v>
      </c>
      <c r="D3" s="1">
        <f>'Demonstração de Resultados'!D4</f>
        <v>2018</v>
      </c>
      <c r="E3" s="1">
        <f>'Demonstração de Resultados'!E4</f>
        <v>2019</v>
      </c>
      <c r="F3" s="1">
        <f>'Demonstração de Resultados'!F4</f>
        <v>2020</v>
      </c>
      <c r="G3" s="1">
        <f>'Demonstração de Resultados'!G4</f>
        <v>2021</v>
      </c>
    </row>
    <row r="4" spans="1:7" x14ac:dyDescent="0.25">
      <c r="A4" s="40" t="s">
        <v>94</v>
      </c>
      <c r="B4" s="41"/>
      <c r="C4" s="41"/>
      <c r="D4" s="41"/>
      <c r="E4" s="41"/>
      <c r="F4" s="41"/>
      <c r="G4" s="41"/>
    </row>
    <row r="5" spans="1:7" x14ac:dyDescent="0.25">
      <c r="A5" s="21" t="s">
        <v>95</v>
      </c>
      <c r="B5" s="5" t="s">
        <v>96</v>
      </c>
      <c r="C5" s="22" t="e">
        <f>+'Demonstração de Resultados'!C23/'Demonstração de Resultados'!C5</f>
        <v>#DIV/0!</v>
      </c>
      <c r="D5" s="22" t="e">
        <f>+'Demonstração de Resultados'!D23/'Demonstração de Resultados'!D5</f>
        <v>#DIV/0!</v>
      </c>
      <c r="E5" s="22" t="e">
        <f>+'Demonstração de Resultados'!E23/'Demonstração de Resultados'!E5</f>
        <v>#DIV/0!</v>
      </c>
      <c r="F5" s="22" t="e">
        <f>+'Demonstração de Resultados'!F23/'Demonstração de Resultados'!F5</f>
        <v>#DIV/0!</v>
      </c>
      <c r="G5" s="22" t="e">
        <f>+'Demonstração de Resultados'!G23/'Demonstração de Resultados'!G5</f>
        <v>#DIV/0!</v>
      </c>
    </row>
    <row r="6" spans="1:7" x14ac:dyDescent="0.25">
      <c r="A6" s="21" t="s">
        <v>97</v>
      </c>
      <c r="B6" s="5" t="s">
        <v>98</v>
      </c>
      <c r="C6" s="22" t="e">
        <f>+('Demonstração de Resultados'!C5-'Demonstração de Resultados'!C10)/'Demonstração de Resultados'!C5</f>
        <v>#DIV/0!</v>
      </c>
      <c r="D6" s="22" t="e">
        <f>+('Demonstração de Resultados'!D5-'Demonstração de Resultados'!D10)/'Demonstração de Resultados'!D5</f>
        <v>#DIV/0!</v>
      </c>
      <c r="E6" s="22" t="e">
        <f>+('Demonstração de Resultados'!E5-'Demonstração de Resultados'!E10)/'Demonstração de Resultados'!E5</f>
        <v>#DIV/0!</v>
      </c>
      <c r="F6" s="22" t="e">
        <f>+('Demonstração de Resultados'!F5-'Demonstração de Resultados'!F10)/'Demonstração de Resultados'!F5</f>
        <v>#DIV/0!</v>
      </c>
      <c r="G6" s="22" t="e">
        <f>+('Demonstração de Resultados'!G5-'Demonstração de Resultados'!G10)/'Demonstração de Resultados'!G5</f>
        <v>#DIV/0!</v>
      </c>
    </row>
    <row r="7" spans="1:7" x14ac:dyDescent="0.25">
      <c r="A7" s="21" t="s">
        <v>99</v>
      </c>
      <c r="B7" s="5" t="s">
        <v>100</v>
      </c>
      <c r="C7" s="22" t="e">
        <f>+'Demonstração de Resultados'!C31/'Demonstração de Resultados'!C5</f>
        <v>#DIV/0!</v>
      </c>
      <c r="D7" s="22" t="e">
        <f>+'Demonstração de Resultados'!D31/'Demonstração de Resultados'!D5</f>
        <v>#DIV/0!</v>
      </c>
      <c r="E7" s="22" t="e">
        <f>+'Demonstração de Resultados'!E31/'Demonstração de Resultados'!E5</f>
        <v>#DIV/0!</v>
      </c>
      <c r="F7" s="22" t="e">
        <f>+'Demonstração de Resultados'!F31/'Demonstração de Resultados'!F5</f>
        <v>#DIV/0!</v>
      </c>
      <c r="G7" s="22" t="e">
        <f>+'Demonstração de Resultados'!G31/'Demonstração de Resultados'!G5</f>
        <v>#DIV/0!</v>
      </c>
    </row>
    <row r="8" spans="1:7" ht="18.75" customHeight="1" x14ac:dyDescent="0.25">
      <c r="A8" s="21" t="s">
        <v>101</v>
      </c>
      <c r="B8" s="5" t="s">
        <v>102</v>
      </c>
      <c r="C8" s="23" t="e">
        <f>+'Demonstração de Resultados'!C36/'Demonstração de Resultados'!C35</f>
        <v>#DIV/0!</v>
      </c>
      <c r="D8" s="23" t="e">
        <f>+'Demonstração de Resultados'!D36/'Demonstração de Resultados'!D35</f>
        <v>#DIV/0!</v>
      </c>
      <c r="E8" s="23" t="e">
        <f>+'Demonstração de Resultados'!E36/'Demonstração de Resultados'!E35</f>
        <v>#DIV/0!</v>
      </c>
      <c r="F8" s="23" t="e">
        <f>+'Demonstração de Resultados'!F36/'Demonstração de Resultados'!F35</f>
        <v>#DIV/0!</v>
      </c>
      <c r="G8" s="23" t="e">
        <f>+'Demonstração de Resultados'!G36/'Demonstração de Resultados'!G35</f>
        <v>#DIV/0!</v>
      </c>
    </row>
    <row r="9" spans="1:7" x14ac:dyDescent="0.25">
      <c r="A9" s="24" t="s">
        <v>103</v>
      </c>
      <c r="B9" s="25" t="s">
        <v>104</v>
      </c>
      <c r="C9" s="22" t="e">
        <f>+'Demonstração de Resultados'!C31/Balanço!C31</f>
        <v>#DIV/0!</v>
      </c>
      <c r="D9" s="22" t="e">
        <f>+'Demonstração de Resultados'!D31/Balanço!D31</f>
        <v>#DIV/0!</v>
      </c>
      <c r="E9" s="22" t="e">
        <f>+'Demonstração de Resultados'!E31/Balanço!E31</f>
        <v>#DIV/0!</v>
      </c>
      <c r="F9" s="22" t="e">
        <f>+'Demonstração de Resultados'!F31/Balanço!F31</f>
        <v>#DIV/0!</v>
      </c>
      <c r="G9" s="22" t="e">
        <f>+'Demonstração de Resultados'!G31/Balanço!G31</f>
        <v>#DIV/0!</v>
      </c>
    </row>
    <row r="10" spans="1:7" x14ac:dyDescent="0.25">
      <c r="A10" s="42" t="s">
        <v>105</v>
      </c>
      <c r="B10" s="43"/>
      <c r="C10" s="43"/>
      <c r="D10" s="43"/>
      <c r="E10" s="43"/>
      <c r="F10" s="43"/>
      <c r="G10" s="43"/>
    </row>
    <row r="11" spans="1:7" x14ac:dyDescent="0.25">
      <c r="A11" s="21" t="s">
        <v>106</v>
      </c>
      <c r="B11" s="5" t="s">
        <v>107</v>
      </c>
      <c r="C11" s="22" t="e">
        <f>+'Demonstração de Resultados'!C5/Balanço!C31</f>
        <v>#DIV/0!</v>
      </c>
      <c r="D11" s="22" t="e">
        <f>+'Demonstração de Resultados'!D5/Balanço!D31</f>
        <v>#DIV/0!</v>
      </c>
      <c r="E11" s="22" t="e">
        <f>+'Demonstração de Resultados'!E5/Balanço!E31</f>
        <v>#DIV/0!</v>
      </c>
      <c r="F11" s="22" t="e">
        <f>+'Demonstração de Resultados'!F5/Balanço!F31</f>
        <v>#DIV/0!</v>
      </c>
      <c r="G11" s="22" t="e">
        <f>+'Demonstração de Resultados'!G5/Balanço!G31</f>
        <v>#DIV/0!</v>
      </c>
    </row>
    <row r="12" spans="1:7" x14ac:dyDescent="0.25">
      <c r="A12" s="21" t="s">
        <v>108</v>
      </c>
      <c r="B12" s="5" t="s">
        <v>109</v>
      </c>
      <c r="C12" s="22" t="e">
        <f>+'Demonstração de Resultados'!C12/'Demonstração de Resultados'!C5</f>
        <v>#DIV/0!</v>
      </c>
      <c r="D12" s="22" t="e">
        <f>+'Demonstração de Resultados'!D12/'Demonstração de Resultados'!D5</f>
        <v>#DIV/0!</v>
      </c>
      <c r="E12" s="22" t="e">
        <f>+'Demonstração de Resultados'!E12/'Demonstração de Resultados'!E5</f>
        <v>#DIV/0!</v>
      </c>
      <c r="F12" s="22" t="e">
        <f>+'Demonstração de Resultados'!F12/'Demonstração de Resultados'!F5</f>
        <v>#DIV/0!</v>
      </c>
      <c r="G12" s="22" t="e">
        <f>+'Demonstração de Resultados'!G12/'Demonstração de Resultados'!G5</f>
        <v>#DIV/0!</v>
      </c>
    </row>
    <row r="13" spans="1:7" x14ac:dyDescent="0.25">
      <c r="A13" s="21" t="s">
        <v>110</v>
      </c>
      <c r="B13" s="5" t="s">
        <v>111</v>
      </c>
      <c r="C13" s="22" t="e">
        <f>+'Demonstração de Resultados'!C11/'Demonstração de Resultados'!C5</f>
        <v>#DIV/0!</v>
      </c>
      <c r="D13" s="22" t="e">
        <f>+'Demonstração de Resultados'!D11/'Demonstração de Resultados'!D5</f>
        <v>#DIV/0!</v>
      </c>
      <c r="E13" s="22" t="e">
        <f>+'Demonstração de Resultados'!E11/'Demonstração de Resultados'!E5</f>
        <v>#DIV/0!</v>
      </c>
      <c r="F13" s="22" t="e">
        <f>+'Demonstração de Resultados'!F11/'Demonstração de Resultados'!F5</f>
        <v>#DIV/0!</v>
      </c>
      <c r="G13" s="22" t="e">
        <f>+'Demonstração de Resultados'!G11/'Demonstração de Resultados'!G5</f>
        <v>#DIV/0!</v>
      </c>
    </row>
    <row r="14" spans="1:7" x14ac:dyDescent="0.25">
      <c r="A14" s="26" t="s">
        <v>112</v>
      </c>
      <c r="B14" s="9" t="s">
        <v>113</v>
      </c>
      <c r="C14" s="22" t="e">
        <f>+'Demonstração de Resultados'!C10/'Demonstração de Resultados'!C5</f>
        <v>#DIV/0!</v>
      </c>
      <c r="D14" s="22" t="e">
        <f>+'Demonstração de Resultados'!D10/'Demonstração de Resultados'!D5</f>
        <v>#DIV/0!</v>
      </c>
      <c r="E14" s="22" t="e">
        <f>+'Demonstração de Resultados'!E10/'Demonstração de Resultados'!E5</f>
        <v>#DIV/0!</v>
      </c>
      <c r="F14" s="22" t="e">
        <f>+'Demonstração de Resultados'!F10/'Demonstração de Resultados'!F5</f>
        <v>#DIV/0!</v>
      </c>
      <c r="G14" s="22" t="e">
        <f>+'Demonstração de Resultados'!G10/'Demonstração de Resultados'!G5</f>
        <v>#DIV/0!</v>
      </c>
    </row>
    <row r="15" spans="1:7" x14ac:dyDescent="0.25">
      <c r="A15" s="21" t="s">
        <v>114</v>
      </c>
      <c r="B15" s="5" t="s">
        <v>115</v>
      </c>
      <c r="C15" s="22" t="e">
        <f>+('Demonstração de Resultados'!C10+'Demonstração de Resultados'!C11+'Demonstração de Resultados'!C12)/'Demonstração de Resultados'!C5</f>
        <v>#DIV/0!</v>
      </c>
      <c r="D15" s="22" t="e">
        <f>+('Demonstração de Resultados'!D10+'Demonstração de Resultados'!D11+'Demonstração de Resultados'!D12)/'Demonstração de Resultados'!D5</f>
        <v>#DIV/0!</v>
      </c>
      <c r="E15" s="22" t="e">
        <f>+('Demonstração de Resultados'!E10+'Demonstração de Resultados'!E11+'Demonstração de Resultados'!E12)/'Demonstração de Resultados'!E5</f>
        <v>#DIV/0!</v>
      </c>
      <c r="F15" s="22" t="e">
        <f>+('Demonstração de Resultados'!F10+'Demonstração de Resultados'!F11+'Demonstração de Resultados'!F12)/'Demonstração de Resultados'!F5</f>
        <v>#DIV/0!</v>
      </c>
      <c r="G15" s="22" t="e">
        <f>+('Demonstração de Resultados'!G10+'Demonstração de Resultados'!G11+'Demonstração de Resultados'!G12)/'Demonstração de Resultados'!G5</f>
        <v>#DIV/0!</v>
      </c>
    </row>
    <row r="16" spans="1:7" x14ac:dyDescent="0.25">
      <c r="A16" s="21" t="s">
        <v>116</v>
      </c>
      <c r="B16" s="5" t="s">
        <v>117</v>
      </c>
      <c r="C16" s="27" t="e">
        <f>+(Balanço!C55/(('Demonstração de Resultados'!C10+'Demonstração de Resultados'!C11)*1.23))*365</f>
        <v>#DIV/0!</v>
      </c>
      <c r="D16" s="27" t="e">
        <f>+(Balanço!D55/(('Demonstração de Resultados'!D10+'Demonstração de Resultados'!D11)*1.23))*365</f>
        <v>#DIV/0!</v>
      </c>
      <c r="E16" s="27" t="e">
        <f>+(Balanço!E55/(('Demonstração de Resultados'!E10+'Demonstração de Resultados'!E11)*1.23))*365</f>
        <v>#DIV/0!</v>
      </c>
      <c r="F16" s="27" t="e">
        <f>+(Balanço!F55/(('Demonstração de Resultados'!F10+'Demonstração de Resultados'!F11)*1.23))*365</f>
        <v>#DIV/0!</v>
      </c>
      <c r="G16" s="27" t="e">
        <f>+(Balanço!G55/(('Demonstração de Resultados'!G10+'Demonstração de Resultados'!G11)*1.23))*365</f>
        <v>#DIV/0!</v>
      </c>
    </row>
    <row r="17" spans="1:7" x14ac:dyDescent="0.25">
      <c r="A17" s="21" t="s">
        <v>118</v>
      </c>
      <c r="B17" s="5" t="s">
        <v>119</v>
      </c>
      <c r="C17" s="28" t="e">
        <f>+(Balanço!C20/('Demonstração de Resultados'!C5*1.23))*365</f>
        <v>#DIV/0!</v>
      </c>
      <c r="D17" s="28" t="e">
        <f>+(Balanço!D20/('Demonstração de Resultados'!D5*1.23))*365</f>
        <v>#DIV/0!</v>
      </c>
      <c r="E17" s="28" t="e">
        <f>+(Balanço!E20/('Demonstração de Resultados'!E5*1.23))*365</f>
        <v>#DIV/0!</v>
      </c>
      <c r="F17" s="28" t="e">
        <f>+(Balanço!F20/('Demonstração de Resultados'!F5*1.23))*365</f>
        <v>#DIV/0!</v>
      </c>
      <c r="G17" s="28" t="e">
        <f>+(Balanço!G20/('Demonstração de Resultados'!G5*1.23))*365</f>
        <v>#DIV/0!</v>
      </c>
    </row>
    <row r="18" spans="1:7" x14ac:dyDescent="0.25">
      <c r="A18" s="30" t="s">
        <v>120</v>
      </c>
      <c r="B18" s="31" t="s">
        <v>121</v>
      </c>
      <c r="C18" s="32" t="e">
        <f>'Demonstração de Resultados'!C36/'Demonstração de Resultados'!C37</f>
        <v>#DIV/0!</v>
      </c>
      <c r="D18" s="32" t="e">
        <f>'Demonstração de Resultados'!D36/'Demonstração de Resultados'!D37</f>
        <v>#DIV/0!</v>
      </c>
      <c r="E18" s="32" t="e">
        <f>'Demonstração de Resultados'!E36/'Demonstração de Resultados'!E37</f>
        <v>#DIV/0!</v>
      </c>
      <c r="F18" s="32" t="e">
        <f>'Demonstração de Resultados'!F36/'Demonstração de Resultados'!F37</f>
        <v>#DIV/0!</v>
      </c>
      <c r="G18" s="32" t="e">
        <f>'Demonstração de Resultados'!G36/'Demonstração de Resultados'!G37</f>
        <v>#DIV/0!</v>
      </c>
    </row>
    <row r="19" spans="1:7" x14ac:dyDescent="0.25">
      <c r="A19" s="30" t="s">
        <v>122</v>
      </c>
      <c r="B19" s="31" t="s">
        <v>123</v>
      </c>
      <c r="C19" s="33" t="e">
        <f>'Demonstração de Resultados'!C38/'Demonstração de Resultados'!C5</f>
        <v>#DIV/0!</v>
      </c>
      <c r="D19" s="33" t="e">
        <f>'Demonstração de Resultados'!D38/'Demonstração de Resultados'!D5</f>
        <v>#DIV/0!</v>
      </c>
      <c r="E19" s="33" t="e">
        <f>'Demonstração de Resultados'!E38/'Demonstração de Resultados'!E5</f>
        <v>#DIV/0!</v>
      </c>
      <c r="F19" s="33" t="e">
        <f>'Demonstração de Resultados'!F38/'Demonstração de Resultados'!F5</f>
        <v>#DIV/0!</v>
      </c>
      <c r="G19" s="33" t="e">
        <f>'Demonstração de Resultados'!G38/'Demonstração de Resultados'!G5</f>
        <v>#DIV/0!</v>
      </c>
    </row>
    <row r="20" spans="1:7" x14ac:dyDescent="0.25">
      <c r="A20" s="42" t="s">
        <v>124</v>
      </c>
      <c r="B20" s="43"/>
      <c r="C20" s="43"/>
      <c r="D20" s="43"/>
      <c r="E20" s="43"/>
      <c r="F20" s="43"/>
      <c r="G20" s="43"/>
    </row>
    <row r="21" spans="1:7" x14ac:dyDescent="0.25">
      <c r="A21" s="21" t="s">
        <v>125</v>
      </c>
      <c r="B21" s="5" t="s">
        <v>126</v>
      </c>
      <c r="C21" s="22" t="e">
        <f>+Balanço!C17/Balanço!C54</f>
        <v>#DIV/0!</v>
      </c>
      <c r="D21" s="22" t="e">
        <f>+Balanço!D17/Balanço!D54</f>
        <v>#DIV/0!</v>
      </c>
      <c r="E21" s="22" t="e">
        <f>+Balanço!E17/Balanço!E54</f>
        <v>#DIV/0!</v>
      </c>
      <c r="F21" s="22" t="e">
        <f>+Balanço!F17/Balanço!F54</f>
        <v>#DIV/0!</v>
      </c>
      <c r="G21" s="22" t="e">
        <f>+Balanço!G17/Balanço!G54</f>
        <v>#DIV/0!</v>
      </c>
    </row>
    <row r="22" spans="1:7" x14ac:dyDescent="0.25">
      <c r="A22" s="21" t="s">
        <v>127</v>
      </c>
      <c r="B22" s="5" t="s">
        <v>128</v>
      </c>
      <c r="C22" s="22" t="e">
        <f>+(Balanço!C17-Balanço!C18)/Balanço!C54</f>
        <v>#DIV/0!</v>
      </c>
      <c r="D22" s="22" t="e">
        <f>+(Balanço!D17-Balanço!D18)/Balanço!D54</f>
        <v>#DIV/0!</v>
      </c>
      <c r="E22" s="22" t="e">
        <f>+(Balanço!E17-Balanço!E18)/Balanço!E54</f>
        <v>#DIV/0!</v>
      </c>
      <c r="F22" s="22" t="e">
        <f>+(Balanço!F17-Balanço!F18)/Balanço!F54</f>
        <v>#DIV/0!</v>
      </c>
      <c r="G22" s="22" t="e">
        <f>+(Balanço!G17-Balanço!G18)/Balanço!G54</f>
        <v>#DIV/0!</v>
      </c>
    </row>
    <row r="23" spans="1:7" x14ac:dyDescent="0.25">
      <c r="A23" s="21" t="s">
        <v>129</v>
      </c>
      <c r="B23" s="5" t="s">
        <v>130</v>
      </c>
      <c r="C23" s="23" t="e">
        <f>+Balanço!C30/Balanço!C54</f>
        <v>#DIV/0!</v>
      </c>
      <c r="D23" s="23" t="e">
        <f>+Balanço!D30/Balanço!D54</f>
        <v>#DIV/0!</v>
      </c>
      <c r="E23" s="23" t="e">
        <f>+Balanço!E30/Balanço!E54</f>
        <v>#DIV/0!</v>
      </c>
      <c r="F23" s="23" t="e">
        <f>+Balanço!F30/Balanço!F54</f>
        <v>#DIV/0!</v>
      </c>
      <c r="G23" s="23" t="e">
        <f>+Balanço!G30/Balanço!G54</f>
        <v>#DIV/0!</v>
      </c>
    </row>
    <row r="24" spans="1:7" x14ac:dyDescent="0.25">
      <c r="A24" s="42" t="s">
        <v>131</v>
      </c>
      <c r="B24" s="43"/>
      <c r="C24" s="43"/>
      <c r="D24" s="43"/>
      <c r="E24" s="43"/>
      <c r="F24" s="43"/>
      <c r="G24" s="43"/>
    </row>
    <row r="25" spans="1:7" x14ac:dyDescent="0.25">
      <c r="A25" s="21" t="s">
        <v>132</v>
      </c>
      <c r="B25" s="5" t="s">
        <v>133</v>
      </c>
      <c r="C25" s="22" t="e">
        <f>+Balanço!C46/Balanço!C31</f>
        <v>#DIV/0!</v>
      </c>
      <c r="D25" s="22" t="e">
        <f>+Balanço!D46/Balanço!D31</f>
        <v>#DIV/0!</v>
      </c>
      <c r="E25" s="22" t="e">
        <f>+Balanço!E46/Balanço!E31</f>
        <v>#DIV/0!</v>
      </c>
      <c r="F25" s="22" t="e">
        <f>+Balanço!F46/Balanço!F31</f>
        <v>#DIV/0!</v>
      </c>
      <c r="G25" s="22" t="e">
        <f>+Balanço!G46/Balanço!G31</f>
        <v>#DIV/0!</v>
      </c>
    </row>
    <row r="26" spans="1:7" x14ac:dyDescent="0.25">
      <c r="A26" s="21" t="s">
        <v>134</v>
      </c>
      <c r="B26" s="5" t="s">
        <v>135</v>
      </c>
      <c r="C26" s="22" t="e">
        <f>+Balanço!C66/Balanço!C31</f>
        <v>#DIV/0!</v>
      </c>
      <c r="D26" s="22" t="e">
        <f>+Balanço!D66/Balanço!D31</f>
        <v>#DIV/0!</v>
      </c>
      <c r="E26" s="22" t="e">
        <f>+Balanço!E66/Balanço!E31</f>
        <v>#DIV/0!</v>
      </c>
      <c r="F26" s="22" t="e">
        <f>+Balanço!F66/Balanço!F31</f>
        <v>#DIV/0!</v>
      </c>
      <c r="G26" s="22" t="e">
        <f>+Balanço!G66/Balanço!G31</f>
        <v>#DIV/0!</v>
      </c>
    </row>
    <row r="27" spans="1:7" x14ac:dyDescent="0.25">
      <c r="A27" s="21" t="s">
        <v>136</v>
      </c>
      <c r="B27" s="5" t="s">
        <v>137</v>
      </c>
      <c r="C27" s="22" t="e">
        <f>+Balanço!C31/Balanço!C66</f>
        <v>#DIV/0!</v>
      </c>
      <c r="D27" s="22" t="e">
        <f>+Balanço!D31/Balanço!D66</f>
        <v>#DIV/0!</v>
      </c>
      <c r="E27" s="22" t="e">
        <f>+Balanço!E31/Balanço!E66</f>
        <v>#DIV/0!</v>
      </c>
      <c r="F27" s="22" t="e">
        <f>+Balanço!F31/Balanço!F66</f>
        <v>#DIV/0!</v>
      </c>
      <c r="G27" s="22" t="e">
        <f>+Balanço!G31/Balanço!G66</f>
        <v>#DIV/0!</v>
      </c>
    </row>
    <row r="28" spans="1:7" x14ac:dyDescent="0.25">
      <c r="A28" s="21" t="s">
        <v>138</v>
      </c>
      <c r="B28" s="5" t="s">
        <v>139</v>
      </c>
      <c r="C28" s="22" t="e">
        <f>+(Balanço!C50+Balanço!C59)/(Balanço!C46+Balanço!C50+Balanço!C59)</f>
        <v>#DIV/0!</v>
      </c>
      <c r="D28" s="22" t="e">
        <f>+(Balanço!D50+Balanço!D59)/(Balanço!D46+Balanço!D50+Balanço!D59)</f>
        <v>#DIV/0!</v>
      </c>
      <c r="E28" s="22" t="e">
        <f>+(Balanço!E50+Balanço!E59)/(Balanço!E46+Balanço!E50+Balanço!E59)</f>
        <v>#DIV/0!</v>
      </c>
      <c r="F28" s="22" t="e">
        <f>+(Balanço!F50+Balanço!F59)/(Balanço!F46+Balanço!F50+Balanço!F59)</f>
        <v>#DIV/0!</v>
      </c>
      <c r="G28" s="22" t="e">
        <f>+(Balanço!G50+Balanço!G59)/(Balanço!G46+Balanço!G50+Balanço!G59)</f>
        <v>#DIV/0!</v>
      </c>
    </row>
    <row r="29" spans="1:7" x14ac:dyDescent="0.25">
      <c r="A29" s="42" t="s">
        <v>140</v>
      </c>
      <c r="B29" s="43"/>
      <c r="C29" s="43"/>
      <c r="D29" s="43"/>
      <c r="E29" s="43"/>
      <c r="F29" s="43"/>
      <c r="G29" s="43"/>
    </row>
    <row r="30" spans="1:7" x14ac:dyDescent="0.25">
      <c r="A30" s="21" t="s">
        <v>141</v>
      </c>
      <c r="B30" s="5" t="s">
        <v>142</v>
      </c>
      <c r="C30" s="22" t="e">
        <f>+('Demonstração de Resultados'!C26-'Demonstração de Resultados'!C30)/Balanço!C31</f>
        <v>#DIV/0!</v>
      </c>
      <c r="D30" s="22" t="e">
        <f>+('Demonstração de Resultados'!D26-'Demonstração de Resultados'!D30)/Balanço!D31</f>
        <v>#DIV/0!</v>
      </c>
      <c r="E30" s="22" t="e">
        <f>+('Demonstração de Resultados'!E26-'Demonstração de Resultados'!E30)/Balanço!E31</f>
        <v>#DIV/0!</v>
      </c>
      <c r="F30" s="22" t="e">
        <f>+('Demonstração de Resultados'!F26-'Demonstração de Resultados'!F30)/Balanço!F31</f>
        <v>#DIV/0!</v>
      </c>
      <c r="G30" s="22" t="e">
        <f>+('Demonstração de Resultados'!G26-'Demonstração de Resultados'!G30)/Balanço!G31</f>
        <v>#DIV/0!</v>
      </c>
    </row>
    <row r="31" spans="1:7" x14ac:dyDescent="0.25">
      <c r="A31" s="21" t="s">
        <v>143</v>
      </c>
      <c r="B31" s="5" t="s">
        <v>144</v>
      </c>
      <c r="C31" s="22" t="e">
        <f>+'Demonstração de Resultados'!C31/Balanço!C46</f>
        <v>#DIV/0!</v>
      </c>
      <c r="D31" s="22" t="e">
        <f>+'Demonstração de Resultados'!D31/Balanço!D46</f>
        <v>#DIV/0!</v>
      </c>
      <c r="E31" s="22" t="e">
        <f>+'Demonstração de Resultados'!E31/Balanço!E46</f>
        <v>#DIV/0!</v>
      </c>
      <c r="F31" s="22" t="e">
        <f>+'Demonstração de Resultados'!F31/Balanço!F46</f>
        <v>#DIV/0!</v>
      </c>
      <c r="G31" s="22" t="e">
        <f>+'Demonstração de Resultados'!G31/Balanço!G46</f>
        <v>#DIV/0!</v>
      </c>
    </row>
  </sheetData>
  <mergeCells count="5">
    <mergeCell ref="A4:G4"/>
    <mergeCell ref="A20:G20"/>
    <mergeCell ref="A24:G24"/>
    <mergeCell ref="A29:G29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Demonstração de Resultados</vt:lpstr>
      <vt:lpstr>Balanço</vt:lpstr>
      <vt:lpstr>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STREAM</dc:creator>
  <cp:lastModifiedBy>Rodrigo Pereira | STREAM</cp:lastModifiedBy>
  <cp:lastPrinted>2023-06-23T13:40:34Z</cp:lastPrinted>
  <dcterms:created xsi:type="dcterms:W3CDTF">2023-04-05T14:58:44Z</dcterms:created>
  <dcterms:modified xsi:type="dcterms:W3CDTF">2024-03-19T09:33:14Z</dcterms:modified>
</cp:coreProperties>
</file>