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drigow/PycharmProjects/launchpad_binance_r1/Return_Results/"/>
    </mc:Choice>
  </mc:AlternateContent>
  <xr:revisionPtr revIDLastSave="0" documentId="13_ncr:1_{FEBEC3B4-04CC-9348-9E07-4104388F9D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Sheet1!$K$7:$K$32</definedName>
    <definedName name="_xlchart.v1.1" hidden="1">Sheet1!$L$6</definedName>
    <definedName name="_xlchart.v1.10" hidden="1">Sheet1!$P$7:$P$32</definedName>
    <definedName name="_xlchart.v1.2" hidden="1">Sheet1!$L$7:$L$32</definedName>
    <definedName name="_xlchart.v1.3" hidden="1">Sheet1!$M$6</definedName>
    <definedName name="_xlchart.v1.4" hidden="1">Sheet1!$M$7:$M$32</definedName>
    <definedName name="_xlchart.v1.5" hidden="1">Sheet1!$N$6</definedName>
    <definedName name="_xlchart.v1.6" hidden="1">Sheet1!$N$7:$N$32</definedName>
    <definedName name="_xlchart.v1.7" hidden="1">Sheet1!$O$6</definedName>
    <definedName name="_xlchart.v1.8" hidden="1">Sheet1!$O$7:$O$32</definedName>
    <definedName name="_xlchart.v1.9" hidden="1">Sheet1!$P$6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30" i="1"/>
  <c r="R31" i="1"/>
  <c r="L42" i="1"/>
  <c r="N41" i="1"/>
  <c r="M41" i="1"/>
  <c r="M38" i="1"/>
  <c r="L38" i="1"/>
  <c r="P38" i="1"/>
  <c r="O38" i="1"/>
  <c r="N38" i="1"/>
  <c r="P44" i="1"/>
  <c r="O44" i="1"/>
  <c r="N44" i="1"/>
  <c r="M44" i="1"/>
  <c r="L44" i="1"/>
  <c r="P43" i="1"/>
  <c r="O43" i="1"/>
  <c r="N43" i="1"/>
  <c r="M43" i="1"/>
  <c r="L43" i="1"/>
  <c r="P42" i="1"/>
  <c r="O42" i="1"/>
  <c r="N42" i="1"/>
  <c r="M42" i="1"/>
  <c r="P41" i="1"/>
  <c r="O41" i="1"/>
  <c r="L41" i="1"/>
  <c r="P40" i="1"/>
  <c r="O40" i="1"/>
  <c r="N40" i="1"/>
  <c r="M40" i="1"/>
  <c r="L40" i="1"/>
  <c r="L39" i="1"/>
  <c r="P39" i="1"/>
  <c r="O39" i="1"/>
  <c r="N39" i="1"/>
  <c r="M39" i="1"/>
  <c r="P36" i="1"/>
  <c r="O36" i="1"/>
  <c r="N36" i="1"/>
  <c r="M36" i="1"/>
  <c r="L36" i="1"/>
  <c r="P37" i="1"/>
  <c r="O37" i="1"/>
  <c r="N37" i="1"/>
  <c r="M37" i="1"/>
  <c r="L37" i="1"/>
  <c r="L48" i="1" l="1"/>
  <c r="L47" i="1"/>
  <c r="L49" i="1"/>
  <c r="L50" i="1"/>
</calcChain>
</file>

<file path=xl/sharedStrings.xml><?xml version="1.0" encoding="utf-8"?>
<sst xmlns="http://schemas.openxmlformats.org/spreadsheetml/2006/main" count="73" uniqueCount="72">
  <si>
    <t>1h %</t>
  </si>
  <si>
    <t>3h %</t>
  </si>
  <si>
    <t>5h %</t>
  </si>
  <si>
    <t>1d %</t>
  </si>
  <si>
    <t>5d %</t>
  </si>
  <si>
    <t>BETA</t>
  </si>
  <si>
    <t>C98</t>
  </si>
  <si>
    <t>BAR</t>
  </si>
  <si>
    <t>TKO</t>
  </si>
  <si>
    <t>LINA</t>
  </si>
  <si>
    <t>DEGO</t>
  </si>
  <si>
    <t>ACM</t>
  </si>
  <si>
    <t>SFP</t>
  </si>
  <si>
    <t>AXS</t>
  </si>
  <si>
    <t>INJ</t>
  </si>
  <si>
    <t>ALPHA</t>
  </si>
  <si>
    <t>SAND</t>
  </si>
  <si>
    <t>CTSI</t>
  </si>
  <si>
    <t>WRX</t>
  </si>
  <si>
    <t>TROY</t>
  </si>
  <si>
    <t>KAVA</t>
  </si>
  <si>
    <t>BAND</t>
  </si>
  <si>
    <t>PERL</t>
  </si>
  <si>
    <t>WIN</t>
  </si>
  <si>
    <t>ERD</t>
  </si>
  <si>
    <t>ONE</t>
  </si>
  <si>
    <t>MATIC</t>
  </si>
  <si>
    <t>CELR</t>
  </si>
  <si>
    <t>FET</t>
  </si>
  <si>
    <t>BTT</t>
  </si>
  <si>
    <t>BRD</t>
  </si>
  <si>
    <t>Probability return &gt; 0%</t>
  </si>
  <si>
    <t>Probability return &gt; 100%</t>
  </si>
  <si>
    <t>Probability return &gt; 500%</t>
  </si>
  <si>
    <t>Probability return &gt; 1000%</t>
  </si>
  <si>
    <t>Smallest return %</t>
  </si>
  <si>
    <t>Biggest return %</t>
  </si>
  <si>
    <t>std</t>
  </si>
  <si>
    <t>Date Launched</t>
  </si>
  <si>
    <t>2021-10-08</t>
  </si>
  <si>
    <t>2021-07-23</t>
  </si>
  <si>
    <t>2021-04-21</t>
  </si>
  <si>
    <t>2021-04-07</t>
  </si>
  <si>
    <t>2021-03-18</t>
  </si>
  <si>
    <t>2021-03-10</t>
  </si>
  <si>
    <t>2021-02-24</t>
  </si>
  <si>
    <t>2021-02-08</t>
  </si>
  <si>
    <t>2020-11-04</t>
  </si>
  <si>
    <t>2020-10-20</t>
  </si>
  <si>
    <t>2020-10-09</t>
  </si>
  <si>
    <t>2020-08-14</t>
  </si>
  <si>
    <t>2020-04-22</t>
  </si>
  <si>
    <t>2020-02-04</t>
  </si>
  <si>
    <t>2019-12-04</t>
  </si>
  <si>
    <t>2019-10-24</t>
  </si>
  <si>
    <t>2019-09-17</t>
  </si>
  <si>
    <t>2019-08-25</t>
  </si>
  <si>
    <t>2019-07-31</t>
  </si>
  <si>
    <t>2019-07-02</t>
  </si>
  <si>
    <t>2019-05-28</t>
  </si>
  <si>
    <t>2019-04-25</t>
  </si>
  <si>
    <t>2019-03-24</t>
  </si>
  <si>
    <t>2019-03-02</t>
  </si>
  <si>
    <t>2019-02-03</t>
  </si>
  <si>
    <t>2017-12-26</t>
  </si>
  <si>
    <t>Return indicators</t>
  </si>
  <si>
    <t>Time frame indicators</t>
  </si>
  <si>
    <t>Average launching time</t>
  </si>
  <si>
    <t>Biggest launching frame</t>
  </si>
  <si>
    <t>Smallest launching time</t>
  </si>
  <si>
    <t>Date Diff</t>
  </si>
  <si>
    <t>Average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</si>
</sst>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1" fontId="0" fillId="4" borderId="1" xfId="0" applyNumberFormat="1" applyFill="1" applyBorder="1"/>
    <xf numFmtId="1" fontId="0" fillId="0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Frame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1h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Sheet1!$K$7:$K$32</c:f>
              <c:strCache>
                <c:ptCount val="26"/>
                <c:pt idx="0">
                  <c:v>BETA</c:v>
                </c:pt>
                <c:pt idx="1">
                  <c:v>C98</c:v>
                </c:pt>
                <c:pt idx="2">
                  <c:v>BAR</c:v>
                </c:pt>
                <c:pt idx="3">
                  <c:v>TKO</c:v>
                </c:pt>
                <c:pt idx="4">
                  <c:v>LINA</c:v>
                </c:pt>
                <c:pt idx="5">
                  <c:v>DEGO</c:v>
                </c:pt>
                <c:pt idx="6">
                  <c:v>ACM</c:v>
                </c:pt>
                <c:pt idx="7">
                  <c:v>SFP</c:v>
                </c:pt>
                <c:pt idx="8">
                  <c:v>AXS</c:v>
                </c:pt>
                <c:pt idx="9">
                  <c:v>INJ</c:v>
                </c:pt>
                <c:pt idx="10">
                  <c:v>ALPHA</c:v>
                </c:pt>
                <c:pt idx="11">
                  <c:v>SAND</c:v>
                </c:pt>
                <c:pt idx="12">
                  <c:v>CTSI</c:v>
                </c:pt>
                <c:pt idx="13">
                  <c:v>WRX</c:v>
                </c:pt>
                <c:pt idx="14">
                  <c:v>TROY</c:v>
                </c:pt>
                <c:pt idx="15">
                  <c:v>KAVA</c:v>
                </c:pt>
                <c:pt idx="16">
                  <c:v>BAND</c:v>
                </c:pt>
                <c:pt idx="17">
                  <c:v>PERL</c:v>
                </c:pt>
                <c:pt idx="18">
                  <c:v>WIN</c:v>
                </c:pt>
                <c:pt idx="19">
                  <c:v>ERD</c:v>
                </c:pt>
                <c:pt idx="20">
                  <c:v>ONE</c:v>
                </c:pt>
                <c:pt idx="21">
                  <c:v>MATIC</c:v>
                </c:pt>
                <c:pt idx="22">
                  <c:v>CELR</c:v>
                </c:pt>
                <c:pt idx="23">
                  <c:v>FET</c:v>
                </c:pt>
                <c:pt idx="24">
                  <c:v>BTT</c:v>
                </c:pt>
                <c:pt idx="25">
                  <c:v>BRD</c:v>
                </c:pt>
              </c:strCache>
            </c:strRef>
          </c:cat>
          <c:val>
            <c:numRef>
              <c:f>Sheet1!$L$7:$L$32</c:f>
              <c:numCache>
                <c:formatCode>General</c:formatCode>
                <c:ptCount val="26"/>
                <c:pt idx="0">
                  <c:v>4960.3124096037018</c:v>
                </c:pt>
                <c:pt idx="1">
                  <c:v>1253.1009145002199</c:v>
                </c:pt>
                <c:pt idx="2">
                  <c:v>104.90202937288031</c:v>
                </c:pt>
                <c:pt idx="3">
                  <c:v>3039.3309336777611</c:v>
                </c:pt>
                <c:pt idx="4">
                  <c:v>230.03484793753319</c:v>
                </c:pt>
                <c:pt idx="5">
                  <c:v>112.1101167551162</c:v>
                </c:pt>
                <c:pt idx="6">
                  <c:v>358.35554319381112</c:v>
                </c:pt>
                <c:pt idx="7">
                  <c:v>1310.766508102437</c:v>
                </c:pt>
                <c:pt idx="8">
                  <c:v>69.388220204686263</c:v>
                </c:pt>
                <c:pt idx="9">
                  <c:v>98.375049593762427</c:v>
                </c:pt>
                <c:pt idx="10">
                  <c:v>209.8416598416598</c:v>
                </c:pt>
                <c:pt idx="11">
                  <c:v>633.57758398266174</c:v>
                </c:pt>
                <c:pt idx="12">
                  <c:v>293.11211202009991</c:v>
                </c:pt>
                <c:pt idx="13">
                  <c:v>182.2852187710445</c:v>
                </c:pt>
                <c:pt idx="14">
                  <c:v>131.42205323193909</c:v>
                </c:pt>
                <c:pt idx="15">
                  <c:v>83.97214811210641</c:v>
                </c:pt>
                <c:pt idx="16">
                  <c:v>34.898412029186773</c:v>
                </c:pt>
                <c:pt idx="17">
                  <c:v>75.19906616083712</c:v>
                </c:pt>
                <c:pt idx="18">
                  <c:v>236.26373626373629</c:v>
                </c:pt>
                <c:pt idx="19">
                  <c:v>1101.814516129032</c:v>
                </c:pt>
                <c:pt idx="20">
                  <c:v>584.78260869565224</c:v>
                </c:pt>
                <c:pt idx="21">
                  <c:v>134.45378151260499</c:v>
                </c:pt>
                <c:pt idx="22">
                  <c:v>227.64976958525349</c:v>
                </c:pt>
                <c:pt idx="23">
                  <c:v>345.0139794967381</c:v>
                </c:pt>
                <c:pt idx="24">
                  <c:v>397.25877192982449</c:v>
                </c:pt>
                <c:pt idx="25">
                  <c:v>113.3266666666667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9-0D46-9CF4-D2338D3AC51E}"/>
            </c:ext>
          </c:extLst>
        </c:ser>
        <c:ser>
          <c:idx val="1"/>
          <c:order val="1"/>
          <c:tx>
            <c:strRef>
              <c:f>Sheet1!$M$6</c:f>
              <c:strCache>
                <c:ptCount val="1"/>
                <c:pt idx="0">
                  <c:v>3h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Sheet1!$K$7:$K$32</c:f>
              <c:strCache>
                <c:ptCount val="26"/>
                <c:pt idx="0">
                  <c:v>BETA</c:v>
                </c:pt>
                <c:pt idx="1">
                  <c:v>C98</c:v>
                </c:pt>
                <c:pt idx="2">
                  <c:v>BAR</c:v>
                </c:pt>
                <c:pt idx="3">
                  <c:v>TKO</c:v>
                </c:pt>
                <c:pt idx="4">
                  <c:v>LINA</c:v>
                </c:pt>
                <c:pt idx="5">
                  <c:v>DEGO</c:v>
                </c:pt>
                <c:pt idx="6">
                  <c:v>ACM</c:v>
                </c:pt>
                <c:pt idx="7">
                  <c:v>SFP</c:v>
                </c:pt>
                <c:pt idx="8">
                  <c:v>AXS</c:v>
                </c:pt>
                <c:pt idx="9">
                  <c:v>INJ</c:v>
                </c:pt>
                <c:pt idx="10">
                  <c:v>ALPHA</c:v>
                </c:pt>
                <c:pt idx="11">
                  <c:v>SAND</c:v>
                </c:pt>
                <c:pt idx="12">
                  <c:v>CTSI</c:v>
                </c:pt>
                <c:pt idx="13">
                  <c:v>WRX</c:v>
                </c:pt>
                <c:pt idx="14">
                  <c:v>TROY</c:v>
                </c:pt>
                <c:pt idx="15">
                  <c:v>KAVA</c:v>
                </c:pt>
                <c:pt idx="16">
                  <c:v>BAND</c:v>
                </c:pt>
                <c:pt idx="17">
                  <c:v>PERL</c:v>
                </c:pt>
                <c:pt idx="18">
                  <c:v>WIN</c:v>
                </c:pt>
                <c:pt idx="19">
                  <c:v>ERD</c:v>
                </c:pt>
                <c:pt idx="20">
                  <c:v>ONE</c:v>
                </c:pt>
                <c:pt idx="21">
                  <c:v>MATIC</c:v>
                </c:pt>
                <c:pt idx="22">
                  <c:v>CELR</c:v>
                </c:pt>
                <c:pt idx="23">
                  <c:v>FET</c:v>
                </c:pt>
                <c:pt idx="24">
                  <c:v>BTT</c:v>
                </c:pt>
                <c:pt idx="25">
                  <c:v>BRD</c:v>
                </c:pt>
              </c:strCache>
            </c:strRef>
          </c:cat>
          <c:val>
            <c:numRef>
              <c:f>Sheet1!$M$7:$M$32</c:f>
              <c:numCache>
                <c:formatCode>General</c:formatCode>
                <c:ptCount val="26"/>
                <c:pt idx="0">
                  <c:v>6619.916112236042</c:v>
                </c:pt>
                <c:pt idx="1">
                  <c:v>1059.777964138812</c:v>
                </c:pt>
                <c:pt idx="2">
                  <c:v>119.59798304634501</c:v>
                </c:pt>
                <c:pt idx="3">
                  <c:v>3592.285952759155</c:v>
                </c:pt>
                <c:pt idx="4">
                  <c:v>164.1760345869528</c:v>
                </c:pt>
                <c:pt idx="5">
                  <c:v>109.41886033848159</c:v>
                </c:pt>
                <c:pt idx="6">
                  <c:v>266.0019730001307</c:v>
                </c:pt>
                <c:pt idx="7">
                  <c:v>1225.679947937612</c:v>
                </c:pt>
                <c:pt idx="8">
                  <c:v>56.270703151914113</c:v>
                </c:pt>
                <c:pt idx="9">
                  <c:v>99.875049968762511</c:v>
                </c:pt>
                <c:pt idx="10">
                  <c:v>159.11820911820911</c:v>
                </c:pt>
                <c:pt idx="11">
                  <c:v>662.42324165333616</c:v>
                </c:pt>
                <c:pt idx="12">
                  <c:v>281.06035072668033</c:v>
                </c:pt>
                <c:pt idx="13">
                  <c:v>160.0529515410374</c:v>
                </c:pt>
                <c:pt idx="14">
                  <c:v>123.81749049429661</c:v>
                </c:pt>
                <c:pt idx="15">
                  <c:v>64.68005930186655</c:v>
                </c:pt>
                <c:pt idx="16">
                  <c:v>23.941750883216439</c:v>
                </c:pt>
                <c:pt idx="17">
                  <c:v>73.357791025694468</c:v>
                </c:pt>
                <c:pt idx="18">
                  <c:v>215.16483516483521</c:v>
                </c:pt>
                <c:pt idx="19">
                  <c:v>1034.072580645161</c:v>
                </c:pt>
                <c:pt idx="20">
                  <c:v>614.13043478260875</c:v>
                </c:pt>
                <c:pt idx="21">
                  <c:v>95.798319327731079</c:v>
                </c:pt>
                <c:pt idx="22">
                  <c:v>267.74193548387098</c:v>
                </c:pt>
                <c:pt idx="23">
                  <c:v>333.24790307548932</c:v>
                </c:pt>
                <c:pt idx="24">
                  <c:v>348.95833333333331</c:v>
                </c:pt>
                <c:pt idx="25">
                  <c:v>152.9266666666667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9-0D46-9CF4-D2338D3AC51E}"/>
            </c:ext>
          </c:extLst>
        </c:ser>
        <c:ser>
          <c:idx val="2"/>
          <c:order val="2"/>
          <c:tx>
            <c:strRef>
              <c:f>Sheet1!$N$6</c:f>
              <c:strCache>
                <c:ptCount val="1"/>
                <c:pt idx="0">
                  <c:v>5h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Sheet1!$K$7:$K$32</c:f>
              <c:strCache>
                <c:ptCount val="26"/>
                <c:pt idx="0">
                  <c:v>BETA</c:v>
                </c:pt>
                <c:pt idx="1">
                  <c:v>C98</c:v>
                </c:pt>
                <c:pt idx="2">
                  <c:v>BAR</c:v>
                </c:pt>
                <c:pt idx="3">
                  <c:v>TKO</c:v>
                </c:pt>
                <c:pt idx="4">
                  <c:v>LINA</c:v>
                </c:pt>
                <c:pt idx="5">
                  <c:v>DEGO</c:v>
                </c:pt>
                <c:pt idx="6">
                  <c:v>ACM</c:v>
                </c:pt>
                <c:pt idx="7">
                  <c:v>SFP</c:v>
                </c:pt>
                <c:pt idx="8">
                  <c:v>AXS</c:v>
                </c:pt>
                <c:pt idx="9">
                  <c:v>INJ</c:v>
                </c:pt>
                <c:pt idx="10">
                  <c:v>ALPHA</c:v>
                </c:pt>
                <c:pt idx="11">
                  <c:v>SAND</c:v>
                </c:pt>
                <c:pt idx="12">
                  <c:v>CTSI</c:v>
                </c:pt>
                <c:pt idx="13">
                  <c:v>WRX</c:v>
                </c:pt>
                <c:pt idx="14">
                  <c:v>TROY</c:v>
                </c:pt>
                <c:pt idx="15">
                  <c:v>KAVA</c:v>
                </c:pt>
                <c:pt idx="16">
                  <c:v>BAND</c:v>
                </c:pt>
                <c:pt idx="17">
                  <c:v>PERL</c:v>
                </c:pt>
                <c:pt idx="18">
                  <c:v>WIN</c:v>
                </c:pt>
                <c:pt idx="19">
                  <c:v>ERD</c:v>
                </c:pt>
                <c:pt idx="20">
                  <c:v>ONE</c:v>
                </c:pt>
                <c:pt idx="21">
                  <c:v>MATIC</c:v>
                </c:pt>
                <c:pt idx="22">
                  <c:v>CELR</c:v>
                </c:pt>
                <c:pt idx="23">
                  <c:v>FET</c:v>
                </c:pt>
                <c:pt idx="24">
                  <c:v>BTT</c:v>
                </c:pt>
                <c:pt idx="25">
                  <c:v>BRD</c:v>
                </c:pt>
              </c:strCache>
            </c:strRef>
          </c:cat>
          <c:val>
            <c:numRef>
              <c:f>Sheet1!$N$7:$N$32</c:f>
              <c:numCache>
                <c:formatCode>General</c:formatCode>
                <c:ptCount val="26"/>
                <c:pt idx="0">
                  <c:v>6380.9083019959498</c:v>
                </c:pt>
                <c:pt idx="1">
                  <c:v>1154.8620262769059</c:v>
                </c:pt>
                <c:pt idx="2">
                  <c:v>106.3565383405904</c:v>
                </c:pt>
                <c:pt idx="3">
                  <c:v>3091.8141536539638</c:v>
                </c:pt>
                <c:pt idx="4">
                  <c:v>151.8183573474179</c:v>
                </c:pt>
                <c:pt idx="5">
                  <c:v>95.66858511145395</c:v>
                </c:pt>
                <c:pt idx="6">
                  <c:v>277.15140113090769</c:v>
                </c:pt>
                <c:pt idx="7">
                  <c:v>1243.597936136485</c:v>
                </c:pt>
                <c:pt idx="8">
                  <c:v>58.576206149068</c:v>
                </c:pt>
                <c:pt idx="9">
                  <c:v>109.7750524437631</c:v>
                </c:pt>
                <c:pt idx="10">
                  <c:v>171.70352170352169</c:v>
                </c:pt>
                <c:pt idx="11">
                  <c:v>747.36054491975847</c:v>
                </c:pt>
                <c:pt idx="12">
                  <c:v>365.72908049146668</c:v>
                </c:pt>
                <c:pt idx="13">
                  <c:v>135.9756828811542</c:v>
                </c:pt>
                <c:pt idx="14">
                  <c:v>114.2965779467681</c:v>
                </c:pt>
                <c:pt idx="15">
                  <c:v>76.689190890570075</c:v>
                </c:pt>
                <c:pt idx="16">
                  <c:v>27.53553573909473</c:v>
                </c:pt>
                <c:pt idx="17">
                  <c:v>66.826475451980926</c:v>
                </c:pt>
                <c:pt idx="18">
                  <c:v>212.30769230769229</c:v>
                </c:pt>
                <c:pt idx="19">
                  <c:v>968.09475806451621</c:v>
                </c:pt>
                <c:pt idx="20">
                  <c:v>743.47826086956525</c:v>
                </c:pt>
                <c:pt idx="21">
                  <c:v>83.193277310924358</c:v>
                </c:pt>
                <c:pt idx="22">
                  <c:v>251.61290322580649</c:v>
                </c:pt>
                <c:pt idx="23">
                  <c:v>304.47343895619758</c:v>
                </c:pt>
                <c:pt idx="24">
                  <c:v>374.99999999999989</c:v>
                </c:pt>
                <c:pt idx="25">
                  <c:v>153.3333333333334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9-0D46-9CF4-D2338D3AC51E}"/>
            </c:ext>
          </c:extLst>
        </c:ser>
        <c:ser>
          <c:idx val="3"/>
          <c:order val="3"/>
          <c:tx>
            <c:strRef>
              <c:f>Sheet1!$O$6</c:f>
              <c:strCache>
                <c:ptCount val="1"/>
                <c:pt idx="0">
                  <c:v>1d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Sheet1!$K$7:$K$32</c:f>
              <c:strCache>
                <c:ptCount val="26"/>
                <c:pt idx="0">
                  <c:v>BETA</c:v>
                </c:pt>
                <c:pt idx="1">
                  <c:v>C98</c:v>
                </c:pt>
                <c:pt idx="2">
                  <c:v>BAR</c:v>
                </c:pt>
                <c:pt idx="3">
                  <c:v>TKO</c:v>
                </c:pt>
                <c:pt idx="4">
                  <c:v>LINA</c:v>
                </c:pt>
                <c:pt idx="5">
                  <c:v>DEGO</c:v>
                </c:pt>
                <c:pt idx="6">
                  <c:v>ACM</c:v>
                </c:pt>
                <c:pt idx="7">
                  <c:v>SFP</c:v>
                </c:pt>
                <c:pt idx="8">
                  <c:v>AXS</c:v>
                </c:pt>
                <c:pt idx="9">
                  <c:v>INJ</c:v>
                </c:pt>
                <c:pt idx="10">
                  <c:v>ALPHA</c:v>
                </c:pt>
                <c:pt idx="11">
                  <c:v>SAND</c:v>
                </c:pt>
                <c:pt idx="12">
                  <c:v>CTSI</c:v>
                </c:pt>
                <c:pt idx="13">
                  <c:v>WRX</c:v>
                </c:pt>
                <c:pt idx="14">
                  <c:v>TROY</c:v>
                </c:pt>
                <c:pt idx="15">
                  <c:v>KAVA</c:v>
                </c:pt>
                <c:pt idx="16">
                  <c:v>BAND</c:v>
                </c:pt>
                <c:pt idx="17">
                  <c:v>PERL</c:v>
                </c:pt>
                <c:pt idx="18">
                  <c:v>WIN</c:v>
                </c:pt>
                <c:pt idx="19">
                  <c:v>ERD</c:v>
                </c:pt>
                <c:pt idx="20">
                  <c:v>ONE</c:v>
                </c:pt>
                <c:pt idx="21">
                  <c:v>MATIC</c:v>
                </c:pt>
                <c:pt idx="22">
                  <c:v>CELR</c:v>
                </c:pt>
                <c:pt idx="23">
                  <c:v>FET</c:v>
                </c:pt>
                <c:pt idx="24">
                  <c:v>BTT</c:v>
                </c:pt>
                <c:pt idx="25">
                  <c:v>BRD</c:v>
                </c:pt>
              </c:strCache>
            </c:strRef>
          </c:cat>
          <c:val>
            <c:numRef>
              <c:f>Sheet1!$O$7:$O$32</c:f>
              <c:numCache>
                <c:formatCode>General</c:formatCode>
                <c:ptCount val="26"/>
                <c:pt idx="0">
                  <c:v>5478.6809372288108</c:v>
                </c:pt>
                <c:pt idx="1">
                  <c:v>891.57381893694333</c:v>
                </c:pt>
                <c:pt idx="2">
                  <c:v>91.034180160558492</c:v>
                </c:pt>
                <c:pt idx="3">
                  <c:v>3127.691088752777</c:v>
                </c:pt>
                <c:pt idx="4">
                  <c:v>153.00260788875241</c:v>
                </c:pt>
                <c:pt idx="5">
                  <c:v>108.6082642445473</c:v>
                </c:pt>
                <c:pt idx="6">
                  <c:v>250.92618079591611</c:v>
                </c:pt>
                <c:pt idx="7">
                  <c:v>1014.47903011201</c:v>
                </c:pt>
                <c:pt idx="8">
                  <c:v>43.047185961341761</c:v>
                </c:pt>
                <c:pt idx="9">
                  <c:v>97.25004931251236</c:v>
                </c:pt>
                <c:pt idx="10">
                  <c:v>149.2082992082992</c:v>
                </c:pt>
                <c:pt idx="11">
                  <c:v>642.11775633417619</c:v>
                </c:pt>
                <c:pt idx="12">
                  <c:v>265.8424487544811</c:v>
                </c:pt>
                <c:pt idx="13">
                  <c:v>212.63549229250651</c:v>
                </c:pt>
                <c:pt idx="14">
                  <c:v>85.551330798479071</c:v>
                </c:pt>
                <c:pt idx="15">
                  <c:v>169.70185200178659</c:v>
                </c:pt>
                <c:pt idx="16">
                  <c:v>26.176909756994409</c:v>
                </c:pt>
                <c:pt idx="17">
                  <c:v>54.007031586553843</c:v>
                </c:pt>
                <c:pt idx="18">
                  <c:v>241.09890109890111</c:v>
                </c:pt>
                <c:pt idx="19">
                  <c:v>933.56854838709683</c:v>
                </c:pt>
                <c:pt idx="20">
                  <c:v>683.695652173913</c:v>
                </c:pt>
                <c:pt idx="21">
                  <c:v>97.478991596638636</c:v>
                </c:pt>
                <c:pt idx="22">
                  <c:v>233.64055299539169</c:v>
                </c:pt>
                <c:pt idx="23">
                  <c:v>303.65796831314071</c:v>
                </c:pt>
                <c:pt idx="24">
                  <c:v>320.01096491228071</c:v>
                </c:pt>
                <c:pt idx="25">
                  <c:v>142.66666666666671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9-0D46-9CF4-D2338D3AC51E}"/>
            </c:ext>
          </c:extLst>
        </c:ser>
        <c:ser>
          <c:idx val="4"/>
          <c:order val="4"/>
          <c:tx>
            <c:strRef>
              <c:f>Sheet1!$P$6</c:f>
              <c:strCache>
                <c:ptCount val="1"/>
                <c:pt idx="0">
                  <c:v>5d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Sheet1!$K$7:$K$32</c:f>
              <c:strCache>
                <c:ptCount val="26"/>
                <c:pt idx="0">
                  <c:v>BETA</c:v>
                </c:pt>
                <c:pt idx="1">
                  <c:v>C98</c:v>
                </c:pt>
                <c:pt idx="2">
                  <c:v>BAR</c:v>
                </c:pt>
                <c:pt idx="3">
                  <c:v>TKO</c:v>
                </c:pt>
                <c:pt idx="4">
                  <c:v>LINA</c:v>
                </c:pt>
                <c:pt idx="5">
                  <c:v>DEGO</c:v>
                </c:pt>
                <c:pt idx="6">
                  <c:v>ACM</c:v>
                </c:pt>
                <c:pt idx="7">
                  <c:v>SFP</c:v>
                </c:pt>
                <c:pt idx="8">
                  <c:v>AXS</c:v>
                </c:pt>
                <c:pt idx="9">
                  <c:v>INJ</c:v>
                </c:pt>
                <c:pt idx="10">
                  <c:v>ALPHA</c:v>
                </c:pt>
                <c:pt idx="11">
                  <c:v>SAND</c:v>
                </c:pt>
                <c:pt idx="12">
                  <c:v>CTSI</c:v>
                </c:pt>
                <c:pt idx="13">
                  <c:v>WRX</c:v>
                </c:pt>
                <c:pt idx="14">
                  <c:v>TROY</c:v>
                </c:pt>
                <c:pt idx="15">
                  <c:v>KAVA</c:v>
                </c:pt>
                <c:pt idx="16">
                  <c:v>BAND</c:v>
                </c:pt>
                <c:pt idx="17">
                  <c:v>PERL</c:v>
                </c:pt>
                <c:pt idx="18">
                  <c:v>WIN</c:v>
                </c:pt>
                <c:pt idx="19">
                  <c:v>ERD</c:v>
                </c:pt>
                <c:pt idx="20">
                  <c:v>ONE</c:v>
                </c:pt>
                <c:pt idx="21">
                  <c:v>MATIC</c:v>
                </c:pt>
                <c:pt idx="22">
                  <c:v>CELR</c:v>
                </c:pt>
                <c:pt idx="23">
                  <c:v>FET</c:v>
                </c:pt>
                <c:pt idx="24">
                  <c:v>BTT</c:v>
                </c:pt>
                <c:pt idx="25">
                  <c:v>BRD</c:v>
                </c:pt>
              </c:strCache>
            </c:strRef>
          </c:cat>
          <c:val>
            <c:numRef>
              <c:f>Sheet1!$P$7:$P$32</c:f>
              <c:numCache>
                <c:formatCode>General</c:formatCode>
                <c:ptCount val="26"/>
                <c:pt idx="0">
                  <c:v>4373.604281168643</c:v>
                </c:pt>
                <c:pt idx="1">
                  <c:v>1521.940018369874</c:v>
                </c:pt>
                <c:pt idx="2">
                  <c:v>75.938969818357748</c:v>
                </c:pt>
                <c:pt idx="3">
                  <c:v>1678.9706711694739</c:v>
                </c:pt>
                <c:pt idx="4">
                  <c:v>77.758023369033367</c:v>
                </c:pt>
                <c:pt idx="5">
                  <c:v>428.52805114888162</c:v>
                </c:pt>
                <c:pt idx="6">
                  <c:v>123.5890629838957</c:v>
                </c:pt>
                <c:pt idx="7">
                  <c:v>1278.9241707677361</c:v>
                </c:pt>
                <c:pt idx="8">
                  <c:v>86.030241839314399</c:v>
                </c:pt>
                <c:pt idx="9">
                  <c:v>125.0000562500141</c:v>
                </c:pt>
                <c:pt idx="10">
                  <c:v>92.246792246792239</c:v>
                </c:pt>
                <c:pt idx="11">
                  <c:v>483.75045151968629</c:v>
                </c:pt>
                <c:pt idx="12">
                  <c:v>158.70433352738709</c:v>
                </c:pt>
                <c:pt idx="13">
                  <c:v>254.05577439322511</c:v>
                </c:pt>
                <c:pt idx="14">
                  <c:v>57.536121673003791</c:v>
                </c:pt>
                <c:pt idx="15">
                  <c:v>62.27823298412585</c:v>
                </c:pt>
                <c:pt idx="16">
                  <c:v>55.146321826939968</c:v>
                </c:pt>
                <c:pt idx="17">
                  <c:v>44.904879031697732</c:v>
                </c:pt>
                <c:pt idx="18">
                  <c:v>189.2307692307692</c:v>
                </c:pt>
                <c:pt idx="19">
                  <c:v>687.39919354838707</c:v>
                </c:pt>
                <c:pt idx="20">
                  <c:v>897.82608695652164</c:v>
                </c:pt>
                <c:pt idx="21">
                  <c:v>68.907563025210081</c:v>
                </c:pt>
                <c:pt idx="22">
                  <c:v>193.31797235023041</c:v>
                </c:pt>
                <c:pt idx="23">
                  <c:v>237.7213420316869</c:v>
                </c:pt>
                <c:pt idx="24">
                  <c:v>568.20175438596493</c:v>
                </c:pt>
                <c:pt idx="25">
                  <c:v>26.466666666666679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9-0D46-9CF4-D2338D3AC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8735055"/>
        <c:axId val="448766575"/>
      </c:barChart>
      <c:catAx>
        <c:axId val="448735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48766575"/>
        <c:crosses val="autoZero"/>
        <c:auto val="1"/>
        <c:lblAlgn val="ctr"/>
        <c:lblOffset val="100"/>
        <c:noMultiLvlLbl val="0"/>
      </c:catAx>
      <c:valAx>
        <c:axId val="4487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487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Pareto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Pareto Returns</a:t>
          </a:r>
        </a:p>
      </cx:txPr>
    </cx:title>
    <cx:plotArea>
      <cx:plotAreaRegion>
        <cx:series layoutId="clusteredColumn" uniqueId="{31F6235F-C870-0040-8F49-32E6BDF261AD}" formatIdx="0">
          <cx:tx>
            <cx:txData>
              <cx:f>_xlchart.v1.1</cx:f>
              <cx:v>1h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DBB7D63-8673-074F-8D5D-04D1C22208DD}" formatIdx="1">
          <cx:axisId val="2"/>
        </cx:series>
        <cx:series layoutId="clusteredColumn" hidden="1" uniqueId="{E0B82E63-4E8D-B241-9678-518CA6A047C3}" formatIdx="2">
          <cx:tx>
            <cx:txData>
              <cx:f>_xlchart.v1.3</cx:f>
              <cx:v>3h %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24BEADF-8ADD-7041-A7E2-3004FD49376F}" formatIdx="3">
          <cx:axisId val="2"/>
        </cx:series>
        <cx:series layoutId="clusteredColumn" hidden="1" uniqueId="{2332126B-DE7E-3D4A-96A8-317E978E92FE}" formatIdx="4">
          <cx:tx>
            <cx:txData>
              <cx:f>_xlchart.v1.5</cx:f>
              <cx:v>5h %</cx:v>
            </cx:txData>
          </cx:tx>
          <cx:dataId val="2"/>
          <cx:layoutPr>
            <cx:aggregation/>
          </cx:layoutPr>
          <cx:axisId val="1"/>
        </cx:series>
        <cx:series layoutId="paretoLine" ownerIdx="4" uniqueId="{0091C16F-619A-5647-80B8-66469131ACCF}" formatIdx="5">
          <cx:axisId val="2"/>
        </cx:series>
        <cx:series layoutId="clusteredColumn" hidden="1" uniqueId="{BF296F93-E723-F947-8AEB-CB02BD1FBA37}" formatIdx="6">
          <cx:tx>
            <cx:txData>
              <cx:f>_xlchart.v1.7</cx:f>
              <cx:v>1d %</cx:v>
            </cx:txData>
          </cx:tx>
          <cx:dataId val="3"/>
          <cx:layoutPr>
            <cx:aggregation/>
          </cx:layoutPr>
          <cx:axisId val="1"/>
        </cx:series>
        <cx:series layoutId="paretoLine" ownerIdx="6" uniqueId="{A7327858-28E6-A742-A5FF-B0FFF32EF7B6}" formatIdx="7">
          <cx:axisId val="2"/>
        </cx:series>
        <cx:series layoutId="clusteredColumn" hidden="1" uniqueId="{1B8629DD-6CD0-D645-9A0D-8A94582CBA35}" formatIdx="8">
          <cx:tx>
            <cx:txData>
              <cx:f>_xlchart.v1.9</cx:f>
              <cx:v>5d %</cx:v>
            </cx:txData>
          </cx:tx>
          <cx:dataId val="4"/>
          <cx:layoutPr>
            <cx:aggregation/>
          </cx:layoutPr>
          <cx:axisId val="1"/>
        </cx:series>
        <cx:series layoutId="paretoLine" ownerIdx="8" uniqueId="{0E60BB3F-1E58-F94F-88E1-10CC7BE7D997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564519</xdr:colOff>
      <xdr:row>4</xdr:row>
      <xdr:rowOff>190772</xdr:rowOff>
    </xdr:from>
    <xdr:to>
      <xdr:col>26</xdr:col>
      <xdr:colOff>407795</xdr:colOff>
      <xdr:row>19</xdr:row>
      <xdr:rowOff>96738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0BF57B-849F-2348-B448-6EF64CE0EA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68019" y="952772"/>
              <a:ext cx="4554976" cy="27634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574654</xdr:colOff>
      <xdr:row>20</xdr:row>
      <xdr:rowOff>9458</xdr:rowOff>
    </xdr:from>
    <xdr:to>
      <xdr:col>26</xdr:col>
      <xdr:colOff>417930</xdr:colOff>
      <xdr:row>34</xdr:row>
      <xdr:rowOff>110158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947F86-0C71-5646-B579-19F044E1A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220133</xdr:colOff>
      <xdr:row>37</xdr:row>
      <xdr:rowOff>50800</xdr:rowOff>
    </xdr:from>
    <xdr:to>
      <xdr:col>28</xdr:col>
      <xdr:colOff>524934</xdr:colOff>
      <xdr:row>56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A71560-336E-7946-9BD3-D19B393DC484}"/>
            </a:ext>
          </a:extLst>
        </xdr:cNvPr>
        <xdr:cNvSpPr txBox="1"/>
      </xdr:nvSpPr>
      <xdr:spPr>
        <a:xfrm>
          <a:off x="14177433" y="7099300"/>
          <a:ext cx="7708901" cy="363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Descricao</a:t>
          </a:r>
          <a:r>
            <a:rPr lang="en-US" sz="1100" b="1" baseline="0"/>
            <a:t> operacional Binance Launchpad:</a:t>
          </a:r>
        </a:p>
        <a:p>
          <a:r>
            <a:rPr lang="en-US" sz="1100" b="0" baseline="0"/>
            <a:t>1. Get BNB in the Spot Wallet: must be on a Spot, Fiat, Sub, Margin, Savings, Launchpad, Futures, Card and BNB vault account. Can't me in a Defi Staking, Locked Staking or a Liquid Swap.</a:t>
          </a:r>
        </a:p>
        <a:p>
          <a:r>
            <a:rPr lang="en-US" sz="1100" b="0" baseline="0"/>
            <a:t>2. BNB Balance Calculation: Daily Average BNB Balance (sum of the daily averages of the accounts above)</a:t>
          </a:r>
        </a:p>
        <a:p>
          <a:r>
            <a:rPr lang="en-US" sz="1100" b="0" baseline="0"/>
            <a:t>3. Launchpad BNB holding calculation</a:t>
          </a:r>
        </a:p>
        <a:p>
          <a:r>
            <a:rPr lang="en-US" sz="1100" b="0" baseline="0"/>
            <a:t>4. Lotery tickets: according to the BNB Balance</a:t>
          </a:r>
        </a:p>
        <a:p>
          <a:r>
            <a:rPr lang="en-US" sz="1100" b="0" baseline="0"/>
            <a:t>5. Hard cap for each user: average daily BNB before the subscription time</a:t>
          </a:r>
        </a:p>
        <a:p>
          <a:r>
            <a:rPr lang="en-US" sz="1100" b="0" baseline="0"/>
            <a:t>6. Participants final token allocation = (commited BNB/ total commited BNB for all participants) * total ABC tokens to be sold on the launchpad</a:t>
          </a:r>
        </a:p>
        <a:p>
          <a:endParaRPr lang="en-US" sz="1100" b="0" baseline="0"/>
        </a:p>
        <a:p>
          <a:r>
            <a:rPr lang="en-US" sz="1100" b="1" baseline="0"/>
            <a:t>Porto Token Rules:</a:t>
          </a:r>
        </a:p>
        <a:p>
          <a:r>
            <a:rPr lang="en-US" sz="1100"/>
            <a:t>1. Time frame record BNB balance: 10 days (2021-11-06 to 2021-11-16); hourly snapshots</a:t>
          </a:r>
        </a:p>
        <a:p>
          <a:r>
            <a:rPr lang="en-US" sz="1100"/>
            <a:t>2.</a:t>
          </a:r>
          <a:r>
            <a:rPr lang="en-US" sz="1100" baseline="0"/>
            <a:t> Subscription period: 3 hours (2021-11-16 06AM (UTC) to 2021-11-16 09AM (UTC); sign the Agreement</a:t>
          </a:r>
        </a:p>
        <a:p>
          <a:r>
            <a:rPr lang="en-US" sz="1100" baseline="0"/>
            <a:t>3. Calculation period: 1 hour (2021-11-16 09AM-10AM (UTC))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4. Final token distribution: 2021-11-16 10AM (UTC)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5. Hard cap: U$10.000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Attention: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1. Check the account verification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R50"/>
  <sheetViews>
    <sheetView showGridLines="0" tabSelected="1" topLeftCell="Q35" zoomScale="163" workbookViewId="0">
      <selection activeCell="L13" sqref="L13"/>
    </sheetView>
  </sheetViews>
  <sheetFormatPr baseColWidth="10" defaultColWidth="8.83203125" defaultRowHeight="15" x14ac:dyDescent="0.2"/>
  <cols>
    <col min="1" max="1" width="20.83203125" bestFit="1" customWidth="1"/>
    <col min="2" max="6" width="9.6640625" bestFit="1" customWidth="1"/>
    <col min="11" max="11" width="22.1640625" bestFit="1" customWidth="1"/>
    <col min="17" max="17" width="12.33203125" customWidth="1"/>
  </cols>
  <sheetData>
    <row r="6" spans="11:18" x14ac:dyDescent="0.2">
      <c r="K6" s="4"/>
      <c r="L6" s="1" t="s">
        <v>0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38</v>
      </c>
      <c r="R6" s="9" t="s">
        <v>70</v>
      </c>
    </row>
    <row r="7" spans="11:18" x14ac:dyDescent="0.2">
      <c r="K7" s="1" t="s">
        <v>5</v>
      </c>
      <c r="L7" s="4">
        <v>4960.3124096037018</v>
      </c>
      <c r="M7" s="4">
        <v>6619.916112236042</v>
      </c>
      <c r="N7" s="4">
        <v>6380.9083019959498</v>
      </c>
      <c r="O7" s="4">
        <v>5478.6809372288108</v>
      </c>
      <c r="P7" s="4">
        <v>4373.604281168643</v>
      </c>
      <c r="Q7" s="4" t="s">
        <v>39</v>
      </c>
      <c r="R7" s="10">
        <f t="shared" ref="R7:R29" si="0">Q7-Q8</f>
        <v>77</v>
      </c>
    </row>
    <row r="8" spans="11:18" x14ac:dyDescent="0.2">
      <c r="K8" s="1" t="s">
        <v>6</v>
      </c>
      <c r="L8" s="4">
        <v>1253.1009145002199</v>
      </c>
      <c r="M8" s="4">
        <v>1059.777964138812</v>
      </c>
      <c r="N8" s="4">
        <v>1154.8620262769059</v>
      </c>
      <c r="O8" s="4">
        <v>891.57381893694333</v>
      </c>
      <c r="P8" s="4">
        <v>1521.940018369874</v>
      </c>
      <c r="Q8" s="4" t="s">
        <v>40</v>
      </c>
      <c r="R8" s="10">
        <f t="shared" si="0"/>
        <v>93</v>
      </c>
    </row>
    <row r="9" spans="11:18" x14ac:dyDescent="0.2">
      <c r="K9" s="1" t="s">
        <v>7</v>
      </c>
      <c r="L9" s="4">
        <v>104.90202937288031</v>
      </c>
      <c r="M9" s="4">
        <v>119.59798304634501</v>
      </c>
      <c r="N9" s="4">
        <v>106.3565383405904</v>
      </c>
      <c r="O9" s="4">
        <v>91.034180160558492</v>
      </c>
      <c r="P9" s="4">
        <v>75.938969818357748</v>
      </c>
      <c r="Q9" s="4" t="s">
        <v>41</v>
      </c>
      <c r="R9" s="10">
        <f t="shared" si="0"/>
        <v>14</v>
      </c>
    </row>
    <row r="10" spans="11:18" x14ac:dyDescent="0.2">
      <c r="K10" s="1" t="s">
        <v>8</v>
      </c>
      <c r="L10" s="4">
        <v>3039.3309336777611</v>
      </c>
      <c r="M10" s="4">
        <v>3592.285952759155</v>
      </c>
      <c r="N10" s="4">
        <v>3091.8141536539638</v>
      </c>
      <c r="O10" s="4">
        <v>3127.691088752777</v>
      </c>
      <c r="P10" s="4">
        <v>1678.9706711694739</v>
      </c>
      <c r="Q10" s="4" t="s">
        <v>42</v>
      </c>
      <c r="R10" s="10">
        <f t="shared" si="0"/>
        <v>20</v>
      </c>
    </row>
    <row r="11" spans="11:18" x14ac:dyDescent="0.2">
      <c r="K11" s="1" t="s">
        <v>9</v>
      </c>
      <c r="L11" s="4">
        <v>230.03484793753319</v>
      </c>
      <c r="M11" s="4">
        <v>164.1760345869528</v>
      </c>
      <c r="N11" s="4">
        <v>151.8183573474179</v>
      </c>
      <c r="O11" s="4">
        <v>153.00260788875241</v>
      </c>
      <c r="P11" s="4">
        <v>77.758023369033367</v>
      </c>
      <c r="Q11" s="4" t="s">
        <v>43</v>
      </c>
      <c r="R11" s="10">
        <f t="shared" si="0"/>
        <v>8</v>
      </c>
    </row>
    <row r="12" spans="11:18" x14ac:dyDescent="0.2">
      <c r="K12" s="1" t="s">
        <v>10</v>
      </c>
      <c r="L12" s="4">
        <v>112.1101167551162</v>
      </c>
      <c r="M12" s="4">
        <v>109.41886033848159</v>
      </c>
      <c r="N12" s="4">
        <v>95.66858511145395</v>
      </c>
      <c r="O12" s="4">
        <v>108.6082642445473</v>
      </c>
      <c r="P12" s="4">
        <v>428.52805114888162</v>
      </c>
      <c r="Q12" s="4" t="s">
        <v>44</v>
      </c>
      <c r="R12" s="10">
        <f t="shared" si="0"/>
        <v>14</v>
      </c>
    </row>
    <row r="13" spans="11:18" x14ac:dyDescent="0.2">
      <c r="K13" s="1" t="s">
        <v>11</v>
      </c>
      <c r="L13" s="4">
        <v>358.35554319381112</v>
      </c>
      <c r="M13" s="4">
        <v>266.0019730001307</v>
      </c>
      <c r="N13" s="4">
        <v>277.15140113090769</v>
      </c>
      <c r="O13" s="4">
        <v>250.92618079591611</v>
      </c>
      <c r="P13" s="4">
        <v>123.5890629838957</v>
      </c>
      <c r="Q13" s="4" t="s">
        <v>45</v>
      </c>
      <c r="R13" s="10">
        <f t="shared" si="0"/>
        <v>16</v>
      </c>
    </row>
    <row r="14" spans="11:18" x14ac:dyDescent="0.2">
      <c r="K14" s="1" t="s">
        <v>12</v>
      </c>
      <c r="L14" s="4">
        <v>1310.766508102437</v>
      </c>
      <c r="M14" s="4">
        <v>1225.679947937612</v>
      </c>
      <c r="N14" s="4">
        <v>1243.597936136485</v>
      </c>
      <c r="O14" s="4">
        <v>1014.47903011201</v>
      </c>
      <c r="P14" s="4">
        <v>1278.9241707677361</v>
      </c>
      <c r="Q14" s="4" t="s">
        <v>46</v>
      </c>
      <c r="R14" s="10">
        <f t="shared" si="0"/>
        <v>96</v>
      </c>
    </row>
    <row r="15" spans="11:18" x14ac:dyDescent="0.2">
      <c r="K15" s="1" t="s">
        <v>13</v>
      </c>
      <c r="L15" s="4">
        <v>69.388220204686263</v>
      </c>
      <c r="M15" s="4">
        <v>56.270703151914113</v>
      </c>
      <c r="N15" s="4">
        <v>58.576206149068</v>
      </c>
      <c r="O15" s="4">
        <v>43.047185961341761</v>
      </c>
      <c r="P15" s="4">
        <v>86.030241839314399</v>
      </c>
      <c r="Q15" s="4" t="s">
        <v>47</v>
      </c>
      <c r="R15" s="10">
        <f t="shared" si="0"/>
        <v>15</v>
      </c>
    </row>
    <row r="16" spans="11:18" x14ac:dyDescent="0.2">
      <c r="K16" s="1" t="s">
        <v>14</v>
      </c>
      <c r="L16" s="4">
        <v>98.375049593762427</v>
      </c>
      <c r="M16" s="4">
        <v>99.875049968762511</v>
      </c>
      <c r="N16" s="4">
        <v>109.7750524437631</v>
      </c>
      <c r="O16" s="4">
        <v>97.25004931251236</v>
      </c>
      <c r="P16" s="4">
        <v>125.0000562500141</v>
      </c>
      <c r="Q16" s="4" t="s">
        <v>48</v>
      </c>
      <c r="R16" s="10">
        <f t="shared" si="0"/>
        <v>11</v>
      </c>
    </row>
    <row r="17" spans="11:18" x14ac:dyDescent="0.2">
      <c r="K17" s="1" t="s">
        <v>15</v>
      </c>
      <c r="L17" s="4">
        <v>209.8416598416598</v>
      </c>
      <c r="M17" s="4">
        <v>159.11820911820911</v>
      </c>
      <c r="N17" s="4">
        <v>171.70352170352169</v>
      </c>
      <c r="O17" s="4">
        <v>149.2082992082992</v>
      </c>
      <c r="P17" s="4">
        <v>92.246792246792239</v>
      </c>
      <c r="Q17" s="4" t="s">
        <v>49</v>
      </c>
      <c r="R17" s="10">
        <f t="shared" si="0"/>
        <v>56</v>
      </c>
    </row>
    <row r="18" spans="11:18" x14ac:dyDescent="0.2">
      <c r="K18" s="1" t="s">
        <v>16</v>
      </c>
      <c r="L18" s="4">
        <v>633.57758398266174</v>
      </c>
      <c r="M18" s="4">
        <v>662.42324165333616</v>
      </c>
      <c r="N18" s="4">
        <v>747.36054491975847</v>
      </c>
      <c r="O18" s="4">
        <v>642.11775633417619</v>
      </c>
      <c r="P18" s="4">
        <v>483.75045151968629</v>
      </c>
      <c r="Q18" s="4" t="s">
        <v>50</v>
      </c>
      <c r="R18" s="10">
        <f t="shared" si="0"/>
        <v>114</v>
      </c>
    </row>
    <row r="19" spans="11:18" x14ac:dyDescent="0.2">
      <c r="K19" s="1" t="s">
        <v>17</v>
      </c>
      <c r="L19" s="4">
        <v>293.11211202009991</v>
      </c>
      <c r="M19" s="4">
        <v>281.06035072668033</v>
      </c>
      <c r="N19" s="4">
        <v>365.72908049146668</v>
      </c>
      <c r="O19" s="4">
        <v>265.8424487544811</v>
      </c>
      <c r="P19" s="4">
        <v>158.70433352738709</v>
      </c>
      <c r="Q19" s="4" t="s">
        <v>51</v>
      </c>
      <c r="R19" s="10">
        <f t="shared" si="0"/>
        <v>78</v>
      </c>
    </row>
    <row r="20" spans="11:18" x14ac:dyDescent="0.2">
      <c r="K20" s="1" t="s">
        <v>18</v>
      </c>
      <c r="L20" s="4">
        <v>182.2852187710445</v>
      </c>
      <c r="M20" s="4">
        <v>160.0529515410374</v>
      </c>
      <c r="N20" s="4">
        <v>135.9756828811542</v>
      </c>
      <c r="O20" s="4">
        <v>212.63549229250651</v>
      </c>
      <c r="P20" s="4">
        <v>254.05577439322511</v>
      </c>
      <c r="Q20" s="4" t="s">
        <v>52</v>
      </c>
      <c r="R20" s="10">
        <f t="shared" si="0"/>
        <v>62</v>
      </c>
    </row>
    <row r="21" spans="11:18" x14ac:dyDescent="0.2">
      <c r="K21" s="1" t="s">
        <v>19</v>
      </c>
      <c r="L21" s="4">
        <v>131.42205323193909</v>
      </c>
      <c r="M21" s="4">
        <v>123.81749049429661</v>
      </c>
      <c r="N21" s="4">
        <v>114.2965779467681</v>
      </c>
      <c r="O21" s="4">
        <v>85.551330798479071</v>
      </c>
      <c r="P21" s="4">
        <v>57.536121673003791</v>
      </c>
      <c r="Q21" s="4" t="s">
        <v>53</v>
      </c>
      <c r="R21" s="10">
        <f t="shared" si="0"/>
        <v>41</v>
      </c>
    </row>
    <row r="22" spans="11:18" x14ac:dyDescent="0.2">
      <c r="K22" s="1" t="s">
        <v>20</v>
      </c>
      <c r="L22" s="4">
        <v>83.97214811210641</v>
      </c>
      <c r="M22" s="4">
        <v>64.68005930186655</v>
      </c>
      <c r="N22" s="4">
        <v>76.689190890570075</v>
      </c>
      <c r="O22" s="4">
        <v>169.70185200178659</v>
      </c>
      <c r="P22" s="4">
        <v>62.27823298412585</v>
      </c>
      <c r="Q22" s="4" t="s">
        <v>54</v>
      </c>
      <c r="R22" s="10">
        <f t="shared" si="0"/>
        <v>37</v>
      </c>
    </row>
    <row r="23" spans="11:18" x14ac:dyDescent="0.2">
      <c r="K23" s="1" t="s">
        <v>21</v>
      </c>
      <c r="L23" s="4">
        <v>34.898412029186773</v>
      </c>
      <c r="M23" s="4">
        <v>23.941750883216439</v>
      </c>
      <c r="N23" s="4">
        <v>27.53553573909473</v>
      </c>
      <c r="O23" s="4">
        <v>26.176909756994409</v>
      </c>
      <c r="P23" s="4">
        <v>55.146321826939968</v>
      </c>
      <c r="Q23" s="4" t="s">
        <v>55</v>
      </c>
      <c r="R23" s="10">
        <f t="shared" si="0"/>
        <v>23</v>
      </c>
    </row>
    <row r="24" spans="11:18" x14ac:dyDescent="0.2">
      <c r="K24" s="1" t="s">
        <v>22</v>
      </c>
      <c r="L24" s="4">
        <v>75.19906616083712</v>
      </c>
      <c r="M24" s="4">
        <v>73.357791025694468</v>
      </c>
      <c r="N24" s="4">
        <v>66.826475451980926</v>
      </c>
      <c r="O24" s="4">
        <v>54.007031586553843</v>
      </c>
      <c r="P24" s="4">
        <v>44.904879031697732</v>
      </c>
      <c r="Q24" s="4" t="s">
        <v>56</v>
      </c>
      <c r="R24" s="10">
        <f t="shared" si="0"/>
        <v>25</v>
      </c>
    </row>
    <row r="25" spans="11:18" x14ac:dyDescent="0.2">
      <c r="K25" s="1" t="s">
        <v>23</v>
      </c>
      <c r="L25" s="4">
        <v>236.26373626373629</v>
      </c>
      <c r="M25" s="4">
        <v>215.16483516483521</v>
      </c>
      <c r="N25" s="4">
        <v>212.30769230769229</v>
      </c>
      <c r="O25" s="4">
        <v>241.09890109890111</v>
      </c>
      <c r="P25" s="4">
        <v>189.2307692307692</v>
      </c>
      <c r="Q25" s="4" t="s">
        <v>57</v>
      </c>
      <c r="R25" s="10">
        <f t="shared" si="0"/>
        <v>29</v>
      </c>
    </row>
    <row r="26" spans="11:18" x14ac:dyDescent="0.2">
      <c r="K26" s="1" t="s">
        <v>24</v>
      </c>
      <c r="L26" s="4">
        <v>1101.814516129032</v>
      </c>
      <c r="M26" s="4">
        <v>1034.072580645161</v>
      </c>
      <c r="N26" s="4">
        <v>968.09475806451621</v>
      </c>
      <c r="O26" s="4">
        <v>933.56854838709683</v>
      </c>
      <c r="P26" s="4">
        <v>687.39919354838707</v>
      </c>
      <c r="Q26" s="4" t="s">
        <v>58</v>
      </c>
      <c r="R26" s="10">
        <f t="shared" si="0"/>
        <v>35</v>
      </c>
    </row>
    <row r="27" spans="11:18" x14ac:dyDescent="0.2">
      <c r="K27" s="1" t="s">
        <v>25</v>
      </c>
      <c r="L27" s="4">
        <v>584.78260869565224</v>
      </c>
      <c r="M27" s="4">
        <v>614.13043478260875</v>
      </c>
      <c r="N27" s="4">
        <v>743.47826086956525</v>
      </c>
      <c r="O27" s="4">
        <v>683.695652173913</v>
      </c>
      <c r="P27" s="4">
        <v>897.82608695652164</v>
      </c>
      <c r="Q27" s="4" t="s">
        <v>59</v>
      </c>
      <c r="R27" s="10">
        <f t="shared" si="0"/>
        <v>33</v>
      </c>
    </row>
    <row r="28" spans="11:18" x14ac:dyDescent="0.2">
      <c r="K28" s="1" t="s">
        <v>26</v>
      </c>
      <c r="L28" s="4">
        <v>134.45378151260499</v>
      </c>
      <c r="M28" s="4">
        <v>95.798319327731079</v>
      </c>
      <c r="N28" s="4">
        <v>83.193277310924358</v>
      </c>
      <c r="O28" s="4">
        <v>97.478991596638636</v>
      </c>
      <c r="P28" s="4">
        <v>68.907563025210081</v>
      </c>
      <c r="Q28" s="4" t="s">
        <v>60</v>
      </c>
      <c r="R28" s="10">
        <f t="shared" si="0"/>
        <v>32</v>
      </c>
    </row>
    <row r="29" spans="11:18" x14ac:dyDescent="0.2">
      <c r="K29" s="1" t="s">
        <v>27</v>
      </c>
      <c r="L29" s="4">
        <v>227.64976958525349</v>
      </c>
      <c r="M29" s="4">
        <v>267.74193548387098</v>
      </c>
      <c r="N29" s="4">
        <v>251.61290322580649</v>
      </c>
      <c r="O29" s="4">
        <v>233.64055299539169</v>
      </c>
      <c r="P29" s="4">
        <v>193.31797235023041</v>
      </c>
      <c r="Q29" s="4" t="s">
        <v>61</v>
      </c>
      <c r="R29" s="10">
        <f t="shared" si="0"/>
        <v>22</v>
      </c>
    </row>
    <row r="30" spans="11:18" x14ac:dyDescent="0.2">
      <c r="K30" s="1" t="s">
        <v>28</v>
      </c>
      <c r="L30" s="4">
        <v>345.0139794967381</v>
      </c>
      <c r="M30" s="4">
        <v>333.24790307548932</v>
      </c>
      <c r="N30" s="4">
        <v>304.47343895619758</v>
      </c>
      <c r="O30" s="4">
        <v>303.65796831314071</v>
      </c>
      <c r="P30" s="4">
        <v>237.7213420316869</v>
      </c>
      <c r="Q30" s="4" t="s">
        <v>62</v>
      </c>
      <c r="R30" s="10">
        <f>Q30-Q31</f>
        <v>27</v>
      </c>
    </row>
    <row r="31" spans="11:18" x14ac:dyDescent="0.2">
      <c r="K31" s="1" t="s">
        <v>29</v>
      </c>
      <c r="L31" s="4">
        <v>397.25877192982449</v>
      </c>
      <c r="M31" s="4">
        <v>348.95833333333331</v>
      </c>
      <c r="N31" s="4">
        <v>374.99999999999989</v>
      </c>
      <c r="O31" s="4">
        <v>320.01096491228071</v>
      </c>
      <c r="P31" s="4">
        <v>568.20175438596493</v>
      </c>
      <c r="Q31" s="4" t="s">
        <v>63</v>
      </c>
      <c r="R31" s="10">
        <f>Q31-Q32</f>
        <v>404</v>
      </c>
    </row>
    <row r="32" spans="11:18" x14ac:dyDescent="0.2">
      <c r="K32" s="1" t="s">
        <v>30</v>
      </c>
      <c r="L32" s="4">
        <v>113.3266666666667</v>
      </c>
      <c r="M32" s="4">
        <v>152.9266666666667</v>
      </c>
      <c r="N32" s="4">
        <v>153.3333333333334</v>
      </c>
      <c r="O32" s="4">
        <v>142.66666666666671</v>
      </c>
      <c r="P32" s="4">
        <v>26.466666666666679</v>
      </c>
      <c r="Q32" s="4" t="s">
        <v>64</v>
      </c>
      <c r="R32" s="4"/>
    </row>
    <row r="35" spans="11:16" x14ac:dyDescent="0.2">
      <c r="K35" s="11" t="s">
        <v>65</v>
      </c>
      <c r="L35" s="11"/>
      <c r="M35" s="11"/>
      <c r="N35" s="11"/>
      <c r="O35" s="11"/>
      <c r="P35" s="11"/>
    </row>
    <row r="36" spans="11:16" x14ac:dyDescent="0.2">
      <c r="K36" s="2"/>
      <c r="L36" s="1" t="str">
        <f>L6</f>
        <v>1h %</v>
      </c>
      <c r="M36" s="1" t="str">
        <f t="shared" ref="M36:P36" si="1">M6</f>
        <v>3h %</v>
      </c>
      <c r="N36" s="1" t="str">
        <f t="shared" si="1"/>
        <v>5h %</v>
      </c>
      <c r="O36" s="1" t="str">
        <f t="shared" si="1"/>
        <v>1d %</v>
      </c>
      <c r="P36" s="1" t="str">
        <f t="shared" si="1"/>
        <v>5d %</v>
      </c>
    </row>
    <row r="37" spans="11:16" x14ac:dyDescent="0.2">
      <c r="K37" s="3" t="s">
        <v>71</v>
      </c>
      <c r="L37" s="5">
        <f>AVERAGE(L7:L32)</f>
        <v>627.75187143734445</v>
      </c>
      <c r="M37" s="7">
        <f>AVERAGE(M7:M32)</f>
        <v>689.36513209185534</v>
      </c>
      <c r="N37" s="5">
        <f>AVERAGE(N7:N32)</f>
        <v>671.85149356457134</v>
      </c>
      <c r="O37" s="5">
        <f>AVERAGE(O7:O32)</f>
        <v>608.35971962582596</v>
      </c>
      <c r="P37" s="5">
        <f>AVERAGE(P7:P32)</f>
        <v>532.61453085705853</v>
      </c>
    </row>
    <row r="38" spans="11:16" x14ac:dyDescent="0.2">
      <c r="K38" s="3" t="s">
        <v>37</v>
      </c>
      <c r="L38" s="5">
        <f>STDEVP(L8:L32)</f>
        <v>637.16149637639001</v>
      </c>
      <c r="M38" s="8">
        <f>STDEVP(M8:M32)</f>
        <v>720.56285813240788</v>
      </c>
      <c r="N38" s="5">
        <f t="shared" ref="N38:P38" si="2">STDEVP(N8:N32)</f>
        <v>641.40020414939818</v>
      </c>
      <c r="O38" s="5">
        <f t="shared" si="2"/>
        <v>623.38196717898552</v>
      </c>
      <c r="P38" s="5">
        <f t="shared" si="2"/>
        <v>468.83666275718025</v>
      </c>
    </row>
    <row r="39" spans="11:16" x14ac:dyDescent="0.2">
      <c r="K39" s="3" t="s">
        <v>31</v>
      </c>
      <c r="L39" s="6">
        <f>COUNTIF($L7:$L$32,"&gt;0")/COUNT($L$7:$L$32)</f>
        <v>1</v>
      </c>
      <c r="M39" s="6">
        <f>COUNTIF($M$7:$M$32,"&gt;0")/COUNT($M$7:$M$32)</f>
        <v>1</v>
      </c>
      <c r="N39" s="6">
        <f>COUNTIF($N$7:$N$32,"&gt;0")/COUNT($N$7:$N$32)</f>
        <v>1</v>
      </c>
      <c r="O39" s="6">
        <f>COUNTIF($O$7:$O$32,"&gt;0")/COUNT($O$7:$O$32)</f>
        <v>1</v>
      </c>
      <c r="P39" s="6">
        <f>COUNTIF($P$7:$P$32,"&gt;0")/COUNT($P$7:$P$32)</f>
        <v>1</v>
      </c>
    </row>
    <row r="40" spans="11:16" x14ac:dyDescent="0.2">
      <c r="K40" s="3" t="s">
        <v>32</v>
      </c>
      <c r="L40" s="6">
        <f>COUNTIF(L7:L32,"&gt;100")/COUNT(L7:L32)</f>
        <v>0.80769230769230771</v>
      </c>
      <c r="M40" s="6">
        <f t="shared" ref="M40:P40" si="3">COUNTIF(M7:M32,"&gt;100")/COUNT(M7:M32)</f>
        <v>0.76923076923076927</v>
      </c>
      <c r="N40" s="6">
        <f t="shared" si="3"/>
        <v>0.76923076923076927</v>
      </c>
      <c r="O40" s="6">
        <f t="shared" si="3"/>
        <v>0.73076923076923073</v>
      </c>
      <c r="P40" s="6">
        <f t="shared" si="3"/>
        <v>0.61538461538461542</v>
      </c>
    </row>
    <row r="41" spans="11:16" x14ac:dyDescent="0.2">
      <c r="K41" s="3" t="s">
        <v>33</v>
      </c>
      <c r="L41" s="6">
        <f>COUNTIF(L7:L32,"&gt;500")/COUNT(L7:L32)</f>
        <v>0.26923076923076922</v>
      </c>
      <c r="M41" s="6">
        <f>COUNTIF(M7:M32,"&gt;500")/COUNT(M7:M32)</f>
        <v>0.26923076923076922</v>
      </c>
      <c r="N41" s="6">
        <f>COUNTIF(N7:N32,"&gt;500")/COUNT(N7:N32)</f>
        <v>0.26923076923076922</v>
      </c>
      <c r="O41" s="6">
        <f t="shared" ref="O41:P41" si="4">COUNTIF(O7:O32,"&gt;500")/COUNT(O7:O32)</f>
        <v>0.26923076923076922</v>
      </c>
      <c r="P41" s="6">
        <f t="shared" si="4"/>
        <v>0.26923076923076922</v>
      </c>
    </row>
    <row r="42" spans="11:16" x14ac:dyDescent="0.2">
      <c r="K42" s="3" t="s">
        <v>34</v>
      </c>
      <c r="L42" s="6">
        <f>COUNTIF(L8:L32,"&gt;1000")/COUNT(L8:L32)</f>
        <v>0.16</v>
      </c>
      <c r="M42" s="6">
        <f t="shared" ref="M42:P42" si="5">COUNTIF(M8:M32,"&gt;1000")/COUNT(M8:M32)</f>
        <v>0.16</v>
      </c>
      <c r="N42" s="6">
        <f t="shared" si="5"/>
        <v>0.12</v>
      </c>
      <c r="O42" s="6">
        <f t="shared" si="5"/>
        <v>0.08</v>
      </c>
      <c r="P42" s="6">
        <f t="shared" si="5"/>
        <v>0.12</v>
      </c>
    </row>
    <row r="43" spans="11:16" x14ac:dyDescent="0.2">
      <c r="K43" s="3" t="s">
        <v>35</v>
      </c>
      <c r="L43" s="5">
        <f>MIN(L8:L32)</f>
        <v>34.898412029186773</v>
      </c>
      <c r="M43" s="5">
        <f t="shared" ref="M43:P43" si="6">MIN(M8:M32)</f>
        <v>23.941750883216439</v>
      </c>
      <c r="N43" s="5">
        <f t="shared" si="6"/>
        <v>27.53553573909473</v>
      </c>
      <c r="O43" s="5">
        <f t="shared" si="6"/>
        <v>26.176909756994409</v>
      </c>
      <c r="P43" s="5">
        <f t="shared" si="6"/>
        <v>26.466666666666679</v>
      </c>
    </row>
    <row r="44" spans="11:16" x14ac:dyDescent="0.2">
      <c r="K44" s="3" t="s">
        <v>36</v>
      </c>
      <c r="L44" s="5">
        <f>MAX(L8:L32)</f>
        <v>3039.3309336777611</v>
      </c>
      <c r="M44" s="5">
        <f t="shared" ref="M44:P44" si="7">MAX(M8:M32)</f>
        <v>3592.285952759155</v>
      </c>
      <c r="N44" s="5">
        <f t="shared" si="7"/>
        <v>3091.8141536539638</v>
      </c>
      <c r="O44" s="5">
        <f t="shared" si="7"/>
        <v>3127.691088752777</v>
      </c>
      <c r="P44" s="5">
        <f t="shared" si="7"/>
        <v>1678.9706711694739</v>
      </c>
    </row>
    <row r="46" spans="11:16" x14ac:dyDescent="0.2">
      <c r="K46" s="11" t="s">
        <v>66</v>
      </c>
      <c r="L46" s="11"/>
      <c r="M46" s="11"/>
      <c r="N46" s="11"/>
      <c r="O46" s="11"/>
      <c r="P46" s="11"/>
    </row>
    <row r="47" spans="11:16" x14ac:dyDescent="0.2">
      <c r="K47" s="3" t="s">
        <v>67</v>
      </c>
      <c r="L47" s="5">
        <f>AVERAGE(R7:R31)</f>
        <v>55.28</v>
      </c>
    </row>
    <row r="48" spans="11:16" x14ac:dyDescent="0.2">
      <c r="K48" s="3" t="s">
        <v>37</v>
      </c>
      <c r="L48" s="5">
        <f>STDEVP(R7:R31)</f>
        <v>76.870550928167546</v>
      </c>
    </row>
    <row r="49" spans="11:12" x14ac:dyDescent="0.2">
      <c r="K49" s="3" t="s">
        <v>68</v>
      </c>
      <c r="L49" s="4">
        <f>MAX(R7:R31)</f>
        <v>404</v>
      </c>
    </row>
    <row r="50" spans="11:12" x14ac:dyDescent="0.2">
      <c r="K50" s="3" t="s">
        <v>69</v>
      </c>
      <c r="L50" s="4">
        <f>MIN(R7:R31)</f>
        <v>8</v>
      </c>
    </row>
  </sheetData>
  <mergeCells count="2">
    <mergeCell ref="K35:P35"/>
    <mergeCell ref="K46:P46"/>
  </mergeCells>
  <pageMargins left="0.75" right="0.75" top="1" bottom="1" header="0.5" footer="0.5"/>
  <ignoredErrors>
    <ignoredError sqref="P44 L44:O44 L43:M43 N43:P43 L42:P42 L38:P3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2021-11-05T10:24:38Z</dcterms:created>
  <dcterms:modified xsi:type="dcterms:W3CDTF">2021-11-05T20:36:39Z</dcterms:modified>
</cp:coreProperties>
</file>