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dm_\Documents\Flotas\excell\"/>
    </mc:Choice>
  </mc:AlternateContent>
  <xr:revisionPtr revIDLastSave="0" documentId="13_ncr:1_{BF1AE582-6B0A-4F3A-89ED-28611B1960D5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DISPONIBILIDAD" sheetId="1" r:id="rId1"/>
    <sheet name="TRANS -6TONS" sheetId="2" r:id="rId2"/>
    <sheet name="TRANS +6TONS" sheetId="3" r:id="rId3"/>
  </sheets>
  <definedNames>
    <definedName name="_xlnm._FilterDatabase" localSheetId="0" hidden="1">DISPONIBILIDAD!$A$12:$S$83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" i="1" l="1"/>
  <c r="P79" i="1"/>
  <c r="P78" i="1"/>
  <c r="P77" i="1"/>
  <c r="P76" i="1"/>
  <c r="P75" i="1"/>
  <c r="P74" i="1"/>
  <c r="P73" i="1"/>
  <c r="P72" i="1"/>
  <c r="T71" i="1"/>
  <c r="P71" i="1"/>
  <c r="T70" i="1"/>
  <c r="P70" i="1"/>
  <c r="T69" i="1"/>
  <c r="P69" i="1"/>
  <c r="P68" i="1"/>
  <c r="T67" i="1"/>
  <c r="P67" i="1"/>
  <c r="T66" i="1"/>
  <c r="P66" i="1"/>
  <c r="T65" i="1"/>
  <c r="P65" i="1"/>
  <c r="T64" i="1"/>
  <c r="T63" i="1"/>
  <c r="P63" i="1"/>
  <c r="T62" i="1"/>
  <c r="P62" i="1"/>
  <c r="P61" i="1"/>
  <c r="P60" i="1"/>
  <c r="P59" i="1"/>
  <c r="P58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P35" i="1"/>
  <c r="T34" i="1"/>
  <c r="P34" i="1"/>
  <c r="T33" i="1"/>
  <c r="P33" i="1"/>
  <c r="T32" i="1"/>
  <c r="P32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U20" i="1"/>
  <c r="T20" i="1"/>
  <c r="P20" i="1"/>
  <c r="U19" i="1"/>
  <c r="T19" i="1"/>
  <c r="P19" i="1"/>
  <c r="U18" i="1"/>
  <c r="T18" i="1"/>
  <c r="P18" i="1"/>
  <c r="U17" i="1"/>
  <c r="T17" i="1"/>
  <c r="P17" i="1"/>
  <c r="U16" i="1"/>
  <c r="T16" i="1"/>
  <c r="P16" i="1"/>
  <c r="U15" i="1"/>
  <c r="T15" i="1"/>
  <c r="P15" i="1"/>
  <c r="U14" i="1"/>
  <c r="T14" i="1"/>
  <c r="P14" i="1"/>
  <c r="U13" i="1"/>
  <c r="T13" i="1"/>
  <c r="P13" i="1"/>
  <c r="I9" i="1"/>
  <c r="K9" i="1" s="1"/>
  <c r="K8" i="1"/>
  <c r="I7" i="1"/>
  <c r="K7" i="1" s="1"/>
  <c r="I6" i="1"/>
  <c r="K6" i="1" s="1"/>
  <c r="I5" i="1"/>
  <c r="K5" i="1" s="1"/>
</calcChain>
</file>

<file path=xl/sharedStrings.xml><?xml version="1.0" encoding="utf-8"?>
<sst xmlns="http://schemas.openxmlformats.org/spreadsheetml/2006/main" count="1279" uniqueCount="539">
  <si>
    <t xml:space="preserve"> </t>
  </si>
  <si>
    <t xml:space="preserve">  </t>
  </si>
  <si>
    <t>TOTAL EQUIPOS</t>
  </si>
  <si>
    <t>Código:</t>
  </si>
  <si>
    <t>GM-FO-006</t>
  </si>
  <si>
    <t>DISPONIBLE</t>
  </si>
  <si>
    <t xml:space="preserve">DISPONIBLES </t>
  </si>
  <si>
    <t>Versión:</t>
  </si>
  <si>
    <t>RENTADA</t>
  </si>
  <si>
    <t>RENTADAS</t>
  </si>
  <si>
    <t>Fecha:</t>
  </si>
  <si>
    <t>RESERVADA RENTA/VENTA</t>
  </si>
  <si>
    <t>NO DISPONIBLE</t>
  </si>
  <si>
    <t>NO DISPONIBLES</t>
  </si>
  <si>
    <t>VENDIDA</t>
  </si>
  <si>
    <t>EQUIPO VENCIDO</t>
  </si>
  <si>
    <t>MARCA</t>
  </si>
  <si>
    <t>TIPO EQUIPO</t>
  </si>
  <si>
    <t>GPS</t>
  </si>
  <si>
    <t>MODELO</t>
  </si>
  <si>
    <t>SERIE</t>
  </si>
  <si>
    <t>AÑO</t>
  </si>
  <si>
    <t>COMBUSTIBLE</t>
  </si>
  <si>
    <t># EQUIPO</t>
  </si>
  <si>
    <t>CÓDIGO SAP</t>
  </si>
  <si>
    <t>ESTADO</t>
  </si>
  <si>
    <t>CLIENTE</t>
  </si>
  <si>
    <t>UBICACIÓN</t>
  </si>
  <si>
    <t>FECHA RENTA</t>
  </si>
  <si>
    <t>FECHA ESTIMADA RETORNO</t>
  </si>
  <si>
    <t>DíAS EN RENTA</t>
  </si>
  <si>
    <t>HORAS</t>
  </si>
  <si>
    <t>FECHA/HRS ULTIMO MANTENIMIENTO</t>
  </si>
  <si>
    <t>OBSERVACIONES</t>
  </si>
  <si>
    <t>RENTA VENCIDA</t>
  </si>
  <si>
    <t>GENIE</t>
  </si>
  <si>
    <t>ELEVADORA</t>
  </si>
  <si>
    <t>Z-60/37 DC</t>
  </si>
  <si>
    <t>Z6016N-211</t>
  </si>
  <si>
    <t>ELÉCTRICO</t>
  </si>
  <si>
    <t>E-01</t>
  </si>
  <si>
    <t>P001</t>
  </si>
  <si>
    <t>SCT</t>
  </si>
  <si>
    <t>HEREDIA</t>
  </si>
  <si>
    <t>MANIPULADOR TELESCOPICO</t>
  </si>
  <si>
    <t>GTH-5519</t>
  </si>
  <si>
    <t>GTH55M-6473</t>
  </si>
  <si>
    <t>DIESEL</t>
  </si>
  <si>
    <t>E-02</t>
  </si>
  <si>
    <t>MT001</t>
  </si>
  <si>
    <t>SALVADOR</t>
  </si>
  <si>
    <t>Z-45/25 DC</t>
  </si>
  <si>
    <t>Z452516N-55687</t>
  </si>
  <si>
    <t>E-03</t>
  </si>
  <si>
    <t>P004</t>
  </si>
  <si>
    <t>VOLIO Y TREJOS</t>
  </si>
  <si>
    <t>ALAJUELA</t>
  </si>
  <si>
    <t>GS-4069 DC</t>
  </si>
  <si>
    <t>GS6916F-8279</t>
  </si>
  <si>
    <t>E-04</t>
  </si>
  <si>
    <t>P005</t>
  </si>
  <si>
    <t>YERIL</t>
  </si>
  <si>
    <t>GRECIA</t>
  </si>
  <si>
    <t>GS-4047</t>
  </si>
  <si>
    <t>GS4716D-2824</t>
  </si>
  <si>
    <t>E-05</t>
  </si>
  <si>
    <t>P003</t>
  </si>
  <si>
    <t>GS-3232</t>
  </si>
  <si>
    <t>GS3216P-142746</t>
  </si>
  <si>
    <t>E-06</t>
  </si>
  <si>
    <t>P006</t>
  </si>
  <si>
    <t>Z452516N-55569</t>
  </si>
  <si>
    <t>E-07</t>
  </si>
  <si>
    <t>SEGAMAC</t>
  </si>
  <si>
    <t>PATIO</t>
  </si>
  <si>
    <t>BATERIAS/STIKER  DE PANEL</t>
  </si>
  <si>
    <t>TORRE ILUMINACIÓN</t>
  </si>
  <si>
    <t>RL4</t>
  </si>
  <si>
    <t>RL4J-5105</t>
  </si>
  <si>
    <t>E-08</t>
  </si>
  <si>
    <t>T001</t>
  </si>
  <si>
    <t>RL4J-5106</t>
  </si>
  <si>
    <t>E-09</t>
  </si>
  <si>
    <t>T002</t>
  </si>
  <si>
    <t>AWP-30S</t>
  </si>
  <si>
    <t>AWPG-90232</t>
  </si>
  <si>
    <t>E-10</t>
  </si>
  <si>
    <t>P020</t>
  </si>
  <si>
    <t>N/A</t>
  </si>
  <si>
    <t>IWP-25S</t>
  </si>
  <si>
    <t>IWP16-9832</t>
  </si>
  <si>
    <t>E-11</t>
  </si>
  <si>
    <t>P021</t>
  </si>
  <si>
    <t>FALLA DE FUNCION 15/7/2023</t>
  </si>
  <si>
    <t>Z4525F-58911</t>
  </si>
  <si>
    <t>E-12</t>
  </si>
  <si>
    <t>P009</t>
  </si>
  <si>
    <t>REPORTE DE COBRO DE DAÑOS VOLIO Y TREJOS</t>
  </si>
  <si>
    <t>Z4525F-58932</t>
  </si>
  <si>
    <t>E-13</t>
  </si>
  <si>
    <t>P008</t>
  </si>
  <si>
    <t>IEM</t>
  </si>
  <si>
    <t>GS-4069 RT</t>
  </si>
  <si>
    <t>GS4069 RT 69F 11003</t>
  </si>
  <si>
    <t>E-14</t>
  </si>
  <si>
    <t>P012</t>
  </si>
  <si>
    <t>INKOA</t>
  </si>
  <si>
    <t>GUATEMALA</t>
  </si>
  <si>
    <t>GS4069 RT 69F 11035</t>
  </si>
  <si>
    <t>E-15</t>
  </si>
  <si>
    <t>P011</t>
  </si>
  <si>
    <t>Z4525F-58895</t>
  </si>
  <si>
    <t>E-16</t>
  </si>
  <si>
    <t>P010</t>
  </si>
  <si>
    <t>CONSTRUCCIONES JIAN JERI S.A</t>
  </si>
  <si>
    <t>Z4525-F58914</t>
  </si>
  <si>
    <t>E-17</t>
  </si>
  <si>
    <t>P007</t>
  </si>
  <si>
    <t>AYR</t>
  </si>
  <si>
    <t>Z4525-F58934</t>
  </si>
  <si>
    <t>E-18</t>
  </si>
  <si>
    <t>P013</t>
  </si>
  <si>
    <t>CEM</t>
  </si>
  <si>
    <t>Z4525F-58906</t>
  </si>
  <si>
    <t>E-19</t>
  </si>
  <si>
    <t>P014</t>
  </si>
  <si>
    <t>CITY MALL</t>
  </si>
  <si>
    <t>VENDIDA A CITY MALL</t>
  </si>
  <si>
    <t>Z-62/40 2WD</t>
  </si>
  <si>
    <t>Z6216N-1627</t>
  </si>
  <si>
    <t>E-20</t>
  </si>
  <si>
    <t>P015</t>
  </si>
  <si>
    <t>ALCO</t>
  </si>
  <si>
    <t xml:space="preserve">HEREDIA </t>
  </si>
  <si>
    <t>SOLO PARA VENTA</t>
  </si>
  <si>
    <t>GS4047P-2682</t>
  </si>
  <si>
    <t>E-21</t>
  </si>
  <si>
    <t>P016</t>
  </si>
  <si>
    <t>GS-3246</t>
  </si>
  <si>
    <t>GS4616P-138442</t>
  </si>
  <si>
    <t>E-22</t>
  </si>
  <si>
    <t>P018</t>
  </si>
  <si>
    <t xml:space="preserve">ODIO </t>
  </si>
  <si>
    <t>GS4616P-138368</t>
  </si>
  <si>
    <t>E-23</t>
  </si>
  <si>
    <t>P017</t>
  </si>
  <si>
    <t>WALMART</t>
  </si>
  <si>
    <t>CORIS CARTAGO</t>
  </si>
  <si>
    <t>Z6016N-229</t>
  </si>
  <si>
    <t>E-24</t>
  </si>
  <si>
    <t>P019</t>
  </si>
  <si>
    <t>Z-62/40 RT 4WD</t>
  </si>
  <si>
    <t>Z62H-3934</t>
  </si>
  <si>
    <t>E-25</t>
  </si>
  <si>
    <t>P024</t>
  </si>
  <si>
    <t>Z62H-3818</t>
  </si>
  <si>
    <t>E-26</t>
  </si>
  <si>
    <t>P025</t>
  </si>
  <si>
    <t>VENDIDO SEGAMAG</t>
  </si>
  <si>
    <t>GS-1930</t>
  </si>
  <si>
    <t>GS30P-173557</t>
  </si>
  <si>
    <t>E-27</t>
  </si>
  <si>
    <t>P026</t>
  </si>
  <si>
    <t xml:space="preserve">ESPERA DE LLANTAS 29/10/2023 BATERIAS </t>
  </si>
  <si>
    <t>Z-33/18</t>
  </si>
  <si>
    <t>Z331816M-1009</t>
  </si>
  <si>
    <t>E-28</t>
  </si>
  <si>
    <t>P027</t>
  </si>
  <si>
    <t>LIBERIA</t>
  </si>
  <si>
    <t>COBRO DE DAÑOS YERIL 15/3/2023</t>
  </si>
  <si>
    <t>GS46P-146731</t>
  </si>
  <si>
    <t>E-29</t>
  </si>
  <si>
    <t>P028</t>
  </si>
  <si>
    <t>GS46P-146736</t>
  </si>
  <si>
    <t>E-30</t>
  </si>
  <si>
    <t>P029</t>
  </si>
  <si>
    <t>TALLER</t>
  </si>
  <si>
    <t>BATERIAS , GCON 2023</t>
  </si>
  <si>
    <t>Z331816M-1025</t>
  </si>
  <si>
    <t>E-31</t>
  </si>
  <si>
    <t>P030</t>
  </si>
  <si>
    <t>CLIMA</t>
  </si>
  <si>
    <t>Z-45/25 J RT 4WD</t>
  </si>
  <si>
    <t>Z4525F-59603</t>
  </si>
  <si>
    <t>E-32</t>
  </si>
  <si>
    <t>P031</t>
  </si>
  <si>
    <t>REPARACION DE MANGUERA 29/6/2023/REPARADA 1/7/2023</t>
  </si>
  <si>
    <t>Z4525F-59626</t>
  </si>
  <si>
    <t>E-33</t>
  </si>
  <si>
    <t>P032</t>
  </si>
  <si>
    <t>COTROSA</t>
  </si>
  <si>
    <t>BUFALO LIMON</t>
  </si>
  <si>
    <t>GS47P-3233</t>
  </si>
  <si>
    <t>E-34</t>
  </si>
  <si>
    <t>P033</t>
  </si>
  <si>
    <t>BATERIAS, GCON</t>
  </si>
  <si>
    <t>GS47P-3235</t>
  </si>
  <si>
    <t>E-35</t>
  </si>
  <si>
    <t>P034</t>
  </si>
  <si>
    <t>ODIO</t>
  </si>
  <si>
    <t>GCON 26/6/2023 / COBRO DE DAÑOS ODIO 19/7/2023</t>
  </si>
  <si>
    <t>GS-3369 RT</t>
  </si>
  <si>
    <t>GS69F-15933</t>
  </si>
  <si>
    <t>COMBUSTIÓN</t>
  </si>
  <si>
    <t>E-36</t>
  </si>
  <si>
    <t>P035</t>
  </si>
  <si>
    <t>ALPHA</t>
  </si>
  <si>
    <t>HONDURAS</t>
  </si>
  <si>
    <t>GS47P-3232</t>
  </si>
  <si>
    <t>E-37</t>
  </si>
  <si>
    <t>P036</t>
  </si>
  <si>
    <t>GS47P-2947</t>
  </si>
  <si>
    <t>E-38</t>
  </si>
  <si>
    <t>P037</t>
  </si>
  <si>
    <t>GS47P-3236</t>
  </si>
  <si>
    <t>E-39</t>
  </si>
  <si>
    <t>P038</t>
  </si>
  <si>
    <t>GTH-1056</t>
  </si>
  <si>
    <t>GTH10E-12553</t>
  </si>
  <si>
    <t>E-40</t>
  </si>
  <si>
    <t>GS69F-11018</t>
  </si>
  <si>
    <t>E-41</t>
  </si>
  <si>
    <t>P039</t>
  </si>
  <si>
    <t>VENDIDA EN HONDURAS</t>
  </si>
  <si>
    <t>GS69F-11021</t>
  </si>
  <si>
    <t>E-42</t>
  </si>
  <si>
    <t>P040</t>
  </si>
  <si>
    <t xml:space="preserve">ALCO </t>
  </si>
  <si>
    <t>S60X</t>
  </si>
  <si>
    <t>S60X15A-30900</t>
  </si>
  <si>
    <t>E-43</t>
  </si>
  <si>
    <t>P041</t>
  </si>
  <si>
    <t>GS-2632 DC</t>
  </si>
  <si>
    <t>GS32P-162371</t>
  </si>
  <si>
    <t>ELECTRICO</t>
  </si>
  <si>
    <t>E-44</t>
  </si>
  <si>
    <t>P042</t>
  </si>
  <si>
    <t xml:space="preserve">EATON </t>
  </si>
  <si>
    <t>MORAVIA</t>
  </si>
  <si>
    <t>GS4716D-1966</t>
  </si>
  <si>
    <t>E-45</t>
  </si>
  <si>
    <t>P043</t>
  </si>
  <si>
    <t>FUGA DE HIDRAULICO 20/10/2023</t>
  </si>
  <si>
    <t>GS47P-2151</t>
  </si>
  <si>
    <t>E-46</t>
  </si>
  <si>
    <t>P044</t>
  </si>
  <si>
    <t>COBRO DE DAÑOS SCT 27/6/2023</t>
  </si>
  <si>
    <t>GS4716D-1968</t>
  </si>
  <si>
    <t>E-47</t>
  </si>
  <si>
    <t>P045</t>
  </si>
  <si>
    <t>GS-4069DC</t>
  </si>
  <si>
    <t>GS6916F-8266</t>
  </si>
  <si>
    <t>E-48</t>
  </si>
  <si>
    <t xml:space="preserve">YERIL </t>
  </si>
  <si>
    <t>GTH10E-12131</t>
  </si>
  <si>
    <t>E-49</t>
  </si>
  <si>
    <t>FALLA EN EL ARRANQUE</t>
  </si>
  <si>
    <t>MITSUBISHI</t>
  </si>
  <si>
    <t>MONTACARGAS</t>
  </si>
  <si>
    <t>FD25HS</t>
  </si>
  <si>
    <t>CF50-51189</t>
  </si>
  <si>
    <t>M-01</t>
  </si>
  <si>
    <t>M003</t>
  </si>
  <si>
    <t>OVERHAUL</t>
  </si>
  <si>
    <t>CARRETILLA ELÉCTRICA</t>
  </si>
  <si>
    <t>PBP20N2</t>
  </si>
  <si>
    <t>RFB03A-0044</t>
  </si>
  <si>
    <t>M-04</t>
  </si>
  <si>
    <t>C001</t>
  </si>
  <si>
    <t>LAS BRISAS</t>
  </si>
  <si>
    <t>UPALA</t>
  </si>
  <si>
    <t>FG30S</t>
  </si>
  <si>
    <t>CF55-10121</t>
  </si>
  <si>
    <t>DUAL</t>
  </si>
  <si>
    <t>M-06</t>
  </si>
  <si>
    <t>M004</t>
  </si>
  <si>
    <t>|</t>
  </si>
  <si>
    <t>RFB03A-00450</t>
  </si>
  <si>
    <t>M-07</t>
  </si>
  <si>
    <t>BAOLI</t>
  </si>
  <si>
    <t>MONTACARGAS/*-*/</t>
  </si>
  <si>
    <t>KBG25</t>
  </si>
  <si>
    <t>B16010H00158</t>
  </si>
  <si>
    <t>M-08</t>
  </si>
  <si>
    <t>M002</t>
  </si>
  <si>
    <t>REPARACION DE ALTERNADOR 23/6/2023</t>
  </si>
  <si>
    <t>B16010H00160</t>
  </si>
  <si>
    <t>M-09</t>
  </si>
  <si>
    <t>M001</t>
  </si>
  <si>
    <t>INTERNATINAL</t>
  </si>
  <si>
    <t>CAMION</t>
  </si>
  <si>
    <t>DT466</t>
  </si>
  <si>
    <t>C-140405</t>
  </si>
  <si>
    <t>M-10</t>
  </si>
  <si>
    <t>GR-001</t>
  </si>
  <si>
    <t>KB50</t>
  </si>
  <si>
    <t>B16012J00038</t>
  </si>
  <si>
    <t>M-11</t>
  </si>
  <si>
    <t>M005</t>
  </si>
  <si>
    <t>B16012J00039</t>
  </si>
  <si>
    <t>M-12</t>
  </si>
  <si>
    <t>M006</t>
  </si>
  <si>
    <t>BATERIA 3/7/2023</t>
  </si>
  <si>
    <t>FG25NM</t>
  </si>
  <si>
    <t>AF17F000111</t>
  </si>
  <si>
    <t>M-13</t>
  </si>
  <si>
    <t>M007</t>
  </si>
  <si>
    <t>ZGS</t>
  </si>
  <si>
    <t>TOYOTA</t>
  </si>
  <si>
    <t>VEHICULO</t>
  </si>
  <si>
    <t>YARIS</t>
  </si>
  <si>
    <t>BJY-776</t>
  </si>
  <si>
    <t>GASOLINA</t>
  </si>
  <si>
    <t>M-14</t>
  </si>
  <si>
    <t>MTV-001</t>
  </si>
  <si>
    <t>PEUGEOT</t>
  </si>
  <si>
    <t>PARTNER</t>
  </si>
  <si>
    <t>CL180677</t>
  </si>
  <si>
    <t>M15</t>
  </si>
  <si>
    <t>MTV-002</t>
  </si>
  <si>
    <t>VARADO A LA ESPERA DE UN MOTOR</t>
  </si>
  <si>
    <t>ES20-N02</t>
  </si>
  <si>
    <t>M-15</t>
  </si>
  <si>
    <t>FD30NM</t>
  </si>
  <si>
    <t>AF14F00109</t>
  </si>
  <si>
    <t>M-16</t>
  </si>
  <si>
    <t>FG35NM</t>
  </si>
  <si>
    <t>AF13H50025</t>
  </si>
  <si>
    <t>M-17</t>
  </si>
  <si>
    <t>EQUIPMENT</t>
  </si>
  <si>
    <t>EFL302</t>
  </si>
  <si>
    <t>M-18</t>
  </si>
  <si>
    <t>CATERPILLAR</t>
  </si>
  <si>
    <t>GP40K</t>
  </si>
  <si>
    <t>AT29000082</t>
  </si>
  <si>
    <t>LPG</t>
  </si>
  <si>
    <t>M-19</t>
  </si>
  <si>
    <t>MARIO ACEVEDO</t>
  </si>
  <si>
    <t>SAN CARLOS</t>
  </si>
  <si>
    <t>EQUIPO VENDIDO AL CLIENTE</t>
  </si>
  <si>
    <t>FD35NM</t>
  </si>
  <si>
    <t>AF14F50063</t>
  </si>
  <si>
    <t>M-20</t>
  </si>
  <si>
    <t>AF1400111</t>
  </si>
  <si>
    <t>M-21</t>
  </si>
  <si>
    <t xml:space="preserve">RENTA CON OPERADOR </t>
  </si>
  <si>
    <t>1 A 3H $30 X HORA</t>
  </si>
  <si>
    <t>4 EN ADELANTE $15 X HORA</t>
  </si>
  <si>
    <t>PRECIO AL CLIENTE DE TRANSPORTE EQUIPOS DE MENOS - 6 TONELADAS</t>
  </si>
  <si>
    <t>***PRECIOS EN COLONES SIN IVA***</t>
  </si>
  <si>
    <t>FUERA DE HORARIO DE 6AM A 8AM Y DE 5PM A 7PM</t>
  </si>
  <si>
    <t>₡3000 X HORA</t>
  </si>
  <si>
    <t>DE 8AM A 5PM</t>
  </si>
  <si>
    <t>menos de 6t</t>
  </si>
  <si>
    <t>Provincia</t>
  </si>
  <si>
    <t>Lugar</t>
  </si>
  <si>
    <t>Km</t>
  </si>
  <si>
    <t>Precio colones</t>
  </si>
  <si>
    <t>Precio dolares</t>
  </si>
  <si>
    <t>Heredia</t>
  </si>
  <si>
    <t>Lagunilla</t>
  </si>
  <si>
    <t>1,2</t>
  </si>
  <si>
    <t>₡65 000,00</t>
  </si>
  <si>
    <t>$100,00</t>
  </si>
  <si>
    <t>De 1 a 10</t>
  </si>
  <si>
    <t>FUERA DE HORARIO ANTES DE LAS 6AM Y DESPUES DE LAS 7PM</t>
  </si>
  <si>
    <t>San Jose</t>
  </si>
  <si>
    <t>Uruca</t>
  </si>
  <si>
    <t>3,3</t>
  </si>
  <si>
    <t>5000 X HORA</t>
  </si>
  <si>
    <t>Valencia</t>
  </si>
  <si>
    <t>Aurora</t>
  </si>
  <si>
    <t>3,5</t>
  </si>
  <si>
    <t>Santo Domingo</t>
  </si>
  <si>
    <t>6,5</t>
  </si>
  <si>
    <t>Belen</t>
  </si>
  <si>
    <t>Pavas</t>
  </si>
  <si>
    <t>Sabana</t>
  </si>
  <si>
    <t>7,5</t>
  </si>
  <si>
    <t>San Joaquin</t>
  </si>
  <si>
    <t>7,8</t>
  </si>
  <si>
    <t>Tibas</t>
  </si>
  <si>
    <t>Calle Blancos</t>
  </si>
  <si>
    <t>Hatillo</t>
  </si>
  <si>
    <t>Escazu</t>
  </si>
  <si>
    <t>₡76 700,00</t>
  </si>
  <si>
    <t>$118,00</t>
  </si>
  <si>
    <t>De 11 a 21</t>
  </si>
  <si>
    <t>Guadalupe</t>
  </si>
  <si>
    <t>San Miguel, Santo Domingo</t>
  </si>
  <si>
    <t>Paso ancho</t>
  </si>
  <si>
    <t>Alajuela</t>
  </si>
  <si>
    <t>Alajuelita</t>
  </si>
  <si>
    <t>San Luis, Santo Domingo</t>
  </si>
  <si>
    <t>Zapote</t>
  </si>
  <si>
    <t>San Fransisco, Dos rios</t>
  </si>
  <si>
    <t>San Pedro</t>
  </si>
  <si>
    <t>Desamparados - centro</t>
  </si>
  <si>
    <t>Curridabat</t>
  </si>
  <si>
    <t>Santa Ana</t>
  </si>
  <si>
    <t>Coyol</t>
  </si>
  <si>
    <t>Moravia</t>
  </si>
  <si>
    <t>Brasil de Mora</t>
  </si>
  <si>
    <t>Coronado</t>
  </si>
  <si>
    <t>₡100 300,00</t>
  </si>
  <si>
    <t>$154,31</t>
  </si>
  <si>
    <t>De 22 a 31</t>
  </si>
  <si>
    <t>Ciudad Colon</t>
  </si>
  <si>
    <t>Cartago</t>
  </si>
  <si>
    <t>Tres Rios</t>
  </si>
  <si>
    <t>Atenas</t>
  </si>
  <si>
    <t>₡118 000,00</t>
  </si>
  <si>
    <t>$181,54</t>
  </si>
  <si>
    <t>De 30 a 45</t>
  </si>
  <si>
    <t>Grecias</t>
  </si>
  <si>
    <t>Naranjo</t>
  </si>
  <si>
    <t>Paraiso</t>
  </si>
  <si>
    <t>Palmares</t>
  </si>
  <si>
    <t>₡147 500,00</t>
  </si>
  <si>
    <t>$226,92</t>
  </si>
  <si>
    <t>De 46 a 65</t>
  </si>
  <si>
    <t>San Ramon</t>
  </si>
  <si>
    <t>Orotina</t>
  </si>
  <si>
    <t>Zarcero</t>
  </si>
  <si>
    <t>Limon</t>
  </si>
  <si>
    <t>Guapiles</t>
  </si>
  <si>
    <t>₡177 000,00</t>
  </si>
  <si>
    <t>$272,31</t>
  </si>
  <si>
    <t>De 66 a 80</t>
  </si>
  <si>
    <t>Puntarenas</t>
  </si>
  <si>
    <t>Esparza</t>
  </si>
  <si>
    <t>₡194 700,00</t>
  </si>
  <si>
    <t>$299,54</t>
  </si>
  <si>
    <t>Caldera</t>
  </si>
  <si>
    <t>Ciudad Quesada</t>
  </si>
  <si>
    <t>₡212 400,00</t>
  </si>
  <si>
    <t>$326,77</t>
  </si>
  <si>
    <t>De 81 a 100</t>
  </si>
  <si>
    <t>Barranca</t>
  </si>
  <si>
    <t>Turrialba</t>
  </si>
  <si>
    <t>Jaco</t>
  </si>
  <si>
    <t>Siquirres</t>
  </si>
  <si>
    <t>₡236 000,00</t>
  </si>
  <si>
    <t>$363,08</t>
  </si>
  <si>
    <t>De 101 a 150</t>
  </si>
  <si>
    <t>Fortuna</t>
  </si>
  <si>
    <t>Monte verde</t>
  </si>
  <si>
    <t>Parrita</t>
  </si>
  <si>
    <t>₡236 000,01</t>
  </si>
  <si>
    <t>San Isidro del General</t>
  </si>
  <si>
    <t>₡236 000,02</t>
  </si>
  <si>
    <t>Guanacaste</t>
  </si>
  <si>
    <t>Cañas</t>
  </si>
  <si>
    <t>₡265 500,01</t>
  </si>
  <si>
    <t>$408,46</t>
  </si>
  <si>
    <t>De 151 a 200</t>
  </si>
  <si>
    <t>Quepos</t>
  </si>
  <si>
    <t>Bagaces</t>
  </si>
  <si>
    <t>Tilaran</t>
  </si>
  <si>
    <t>Nicoya</t>
  </si>
  <si>
    <t>₡295 000,00</t>
  </si>
  <si>
    <t>$453,85</t>
  </si>
  <si>
    <t>De 201 a 230</t>
  </si>
  <si>
    <t>Dominical</t>
  </si>
  <si>
    <t>Liberia</t>
  </si>
  <si>
    <t>Puerto Viejo - Limon</t>
  </si>
  <si>
    <t>Santa Cruz</t>
  </si>
  <si>
    <t>Talamanca</t>
  </si>
  <si>
    <t>₡324 500,00</t>
  </si>
  <si>
    <t>$499,23</t>
  </si>
  <si>
    <t>De 231 a 260</t>
  </si>
  <si>
    <t>Playa Panama</t>
  </si>
  <si>
    <t>₡354 000,00</t>
  </si>
  <si>
    <t>$544,62</t>
  </si>
  <si>
    <t>Filadelfia</t>
  </si>
  <si>
    <t>Coco</t>
  </si>
  <si>
    <t>Palmar Norte</t>
  </si>
  <si>
    <t>₡413 000,00</t>
  </si>
  <si>
    <t>$635,38</t>
  </si>
  <si>
    <t>De 261 a 275</t>
  </si>
  <si>
    <t>La cruz Guanacaste</t>
  </si>
  <si>
    <t>San Vito</t>
  </si>
  <si>
    <t>₡442 500,00</t>
  </si>
  <si>
    <t>$680,77</t>
  </si>
  <si>
    <t>De 276 a 390</t>
  </si>
  <si>
    <t>Frontera Nicaragua</t>
  </si>
  <si>
    <t>Ciudad Neily</t>
  </si>
  <si>
    <t>Frontera Panama</t>
  </si>
  <si>
    <t>PRECIO AL CLIENTE DE TRANSPORTE EQUIPOS DE MAS 6 TONELADAS</t>
  </si>
  <si>
    <t>1,18</t>
  </si>
  <si>
    <t>PROVINCIA</t>
  </si>
  <si>
    <t>LUGAR</t>
  </si>
  <si>
    <t>ZONA</t>
  </si>
  <si>
    <t>RANGO KMS</t>
  </si>
  <si>
    <t>mas de 6t</t>
  </si>
  <si>
    <t>₡75 000,00</t>
  </si>
  <si>
    <t>$ 115,38</t>
  </si>
  <si>
    <t>₡106 200,00</t>
  </si>
  <si>
    <t>$ 163,38</t>
  </si>
  <si>
    <t>De 11 a 20</t>
  </si>
  <si>
    <t>$ 181,54</t>
  </si>
  <si>
    <t>De 21 a 30</t>
  </si>
  <si>
    <t>$ 272,31</t>
  </si>
  <si>
    <t>De 31 a 39</t>
  </si>
  <si>
    <t>Grecia</t>
  </si>
  <si>
    <t>$ 299,54</t>
  </si>
  <si>
    <t>De 40 a 50</t>
  </si>
  <si>
    <t>₡194 700,01</t>
  </si>
  <si>
    <t>₡194 700,02</t>
  </si>
  <si>
    <t>$ 363,08</t>
  </si>
  <si>
    <t>De 51 a 65</t>
  </si>
  <si>
    <t>$ 499,23</t>
  </si>
  <si>
    <t>De 66 a 90</t>
  </si>
  <si>
    <t>Cuiudad Quesada</t>
  </si>
  <si>
    <t>$ 544,62</t>
  </si>
  <si>
    <t>De 91 a 100</t>
  </si>
  <si>
    <t>₡383 500,00</t>
  </si>
  <si>
    <t>$ 590,00</t>
  </si>
  <si>
    <t>De 101 a 140</t>
  </si>
  <si>
    <t>$ 635,38</t>
  </si>
  <si>
    <t>De 141 a 165</t>
  </si>
  <si>
    <t>₡501 500,00</t>
  </si>
  <si>
    <t>$ 771,54</t>
  </si>
  <si>
    <t>De 166 a 210</t>
  </si>
  <si>
    <t>₡531 000,00</t>
  </si>
  <si>
    <t>$ 816,92</t>
  </si>
  <si>
    <t>De 211 a 221</t>
  </si>
  <si>
    <t>₡590 000,00</t>
  </si>
  <si>
    <t>$ 907,69</t>
  </si>
  <si>
    <t>De 22 a 245</t>
  </si>
  <si>
    <t>₡649 000,00</t>
  </si>
  <si>
    <t>$ 998,46</t>
  </si>
  <si>
    <t>De 246 a 270</t>
  </si>
  <si>
    <t>₡708 000,00</t>
  </si>
  <si>
    <t>$ 1 089,23</t>
  </si>
  <si>
    <t>De 270 a 310</t>
  </si>
  <si>
    <t>₡826 000,00</t>
  </si>
  <si>
    <t>$ 1 270,77</t>
  </si>
  <si>
    <t>De 311 a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</si>
</sst>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$&quot;#,##0"/>
  </numFmts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8"/>
      <color theme="1"/>
      <name val="Arial"/>
    </font>
    <font>
      <sz val="11"/>
      <color theme="1"/>
      <name val="Inconsolata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Inconsolata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Arial"/>
      <scheme val="minor"/>
    </font>
    <font>
      <b/>
      <sz val="12"/>
      <color rgb="FFFFFFFF"/>
      <name val="Calibri"/>
    </font>
    <font>
      <b/>
      <sz val="13"/>
      <color rgb="FFFFFFFF"/>
      <name val="Arial"/>
    </font>
    <font>
      <b/>
      <sz val="12"/>
      <color rgb="FFFFFFFF"/>
      <name val="Arial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FF"/>
      <name val="Calibri"/>
    </font>
    <font>
      <sz val="10"/>
      <color rgb="FFFBBC04"/>
      <name val="Arial"/>
    </font>
    <font>
      <sz val="11"/>
      <color rgb="FF6AA84F"/>
      <name val="Calibri"/>
    </font>
    <font>
      <sz val="10"/>
      <color rgb="FF46BDC6"/>
      <name val="Arial"/>
    </font>
    <font>
      <sz val="10"/>
      <color rgb="FF000000"/>
      <name val="Roboto"/>
    </font>
    <font>
      <sz val="10"/>
      <color rgb="FFEA4335"/>
      <name val="Arial"/>
    </font>
    <font>
      <sz val="10"/>
      <color rgb="FFFF00FF"/>
      <name val="Arial"/>
    </font>
    <font>
      <b/>
      <sz val="11"/>
      <color rgb="FFFFFFFF"/>
      <name val="Arial"/>
    </font>
    <font>
      <sz val="11"/>
      <color theme="1"/>
      <name val="Calibri"/>
    </font>
    <font>
      <sz val="10"/>
      <color theme="1"/>
      <name val="Calibri"/>
    </font>
    <font>
      <b/>
      <sz val="12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</fonts>
  <fills count="40">
    <fill>
      <patternFill patternType="none"/>
    </fill>
    <fill>
      <patternFill patternType="gray125"/>
    </fill>
    <fill>
      <patternFill patternType="solid">
        <fgColor rgb="FF80FF80"/>
        <bgColor rgb="FF80FF80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46BDC6"/>
        <bgColor rgb="FF46BDC6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rgb="FF948A54"/>
        <bgColor rgb="FF948A54"/>
      </patternFill>
    </fill>
    <fill>
      <patternFill patternType="solid">
        <fgColor rgb="FF4F81BD"/>
        <bgColor rgb="FF4F81BD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538DD5"/>
        <bgColor rgb="FF538DD5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9AD4A9"/>
        <bgColor rgb="FF9AD4A9"/>
      </patternFill>
    </fill>
    <fill>
      <patternFill patternType="solid">
        <fgColor rgb="FFF1C232"/>
        <bgColor rgb="FFF1C232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EA767"/>
        <bgColor rgb="FFFEA767"/>
      </patternFill>
    </fill>
    <fill>
      <patternFill patternType="solid">
        <fgColor rgb="FFF28E86"/>
        <bgColor rgb="FFF28E86"/>
      </patternFill>
    </fill>
    <fill>
      <patternFill patternType="solid">
        <fgColor rgb="FF9999FF"/>
        <bgColor rgb="FF9999FF"/>
      </patternFill>
    </fill>
    <fill>
      <patternFill patternType="solid">
        <fgColor rgb="FF0070C0"/>
        <bgColor rgb="FF0070C0"/>
      </patternFill>
    </fill>
    <fill>
      <patternFill patternType="solid">
        <fgColor rgb="FFB5E3E8"/>
        <bgColor rgb="FFB5E3E8"/>
      </patternFill>
    </fill>
    <fill>
      <patternFill patternType="solid">
        <fgColor rgb="FFFFC000"/>
        <bgColor rgb="FFFFC000"/>
      </patternFill>
    </fill>
    <fill>
      <patternFill patternType="solid">
        <fgColor rgb="FFBE5201"/>
        <bgColor rgb="FFBE5201"/>
      </patternFill>
    </fill>
    <fill>
      <patternFill patternType="solid">
        <fgColor rgb="FF2F9299"/>
        <bgColor rgb="FF2F9299"/>
      </patternFill>
    </fill>
    <fill>
      <patternFill patternType="solid">
        <fgColor rgb="FF00B050"/>
        <bgColor rgb="FF00B050"/>
      </patternFill>
    </fill>
    <fill>
      <patternFill patternType="solid">
        <fgColor rgb="FFFF5050"/>
        <bgColor rgb="FFFF5050"/>
      </patternFill>
    </fill>
    <fill>
      <patternFill patternType="solid">
        <fgColor rgb="FFCC3399"/>
        <bgColor rgb="FFCC3399"/>
      </patternFill>
    </fill>
    <fill>
      <patternFill patternType="solid">
        <fgColor rgb="FF8ED7DD"/>
        <bgColor rgb="FF8ED7DD"/>
      </patternFill>
    </fill>
    <fill>
      <patternFill patternType="solid">
        <fgColor rgb="FF7030A0"/>
        <bgColor rgb="FF7030A0"/>
      </patternFill>
    </fill>
    <fill>
      <patternFill patternType="solid">
        <fgColor rgb="FF8CB5F9"/>
        <bgColor rgb="FF8CB5F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0" fontId="6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8" fillId="4" borderId="1" xfId="0" applyFont="1" applyFill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4" borderId="0" xfId="0" applyFont="1" applyFill="1"/>
    <xf numFmtId="14" fontId="1" fillId="0" borderId="0" xfId="0" applyNumberFormat="1" applyFont="1"/>
    <xf numFmtId="0" fontId="5" fillId="9" borderId="0" xfId="0" applyFont="1" applyFill="1"/>
    <xf numFmtId="0" fontId="5" fillId="10" borderId="0" xfId="0" applyFont="1" applyFill="1"/>
    <xf numFmtId="0" fontId="12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wrapText="1"/>
    </xf>
    <xf numFmtId="0" fontId="13" fillId="11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wrapText="1"/>
    </xf>
    <xf numFmtId="0" fontId="15" fillId="1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6" fillId="7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right"/>
    </xf>
    <xf numFmtId="0" fontId="1" fillId="4" borderId="1" xfId="0" applyFont="1" applyFill="1" applyBorder="1"/>
    <xf numFmtId="14" fontId="1" fillId="0" borderId="1" xfId="0" applyNumberFormat="1" applyFont="1" applyBorder="1"/>
    <xf numFmtId="14" fontId="1" fillId="9" borderId="1" xfId="0" applyNumberFormat="1" applyFont="1" applyFill="1" applyBorder="1"/>
    <xf numFmtId="0" fontId="1" fillId="1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9" fillId="13" borderId="1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" fillId="9" borderId="1" xfId="0" applyNumberFormat="1" applyFont="1" applyFill="1" applyBorder="1" applyAlignment="1">
      <alignment horizontal="right"/>
    </xf>
    <xf numFmtId="0" fontId="21" fillId="4" borderId="0" xfId="0" applyFont="1" applyFill="1"/>
    <xf numFmtId="14" fontId="1" fillId="4" borderId="1" xfId="0" applyNumberFormat="1" applyFont="1" applyFill="1" applyBorder="1" applyAlignment="1">
      <alignment horizontal="right"/>
    </xf>
    <xf numFmtId="0" fontId="18" fillId="8" borderId="1" xfId="0" applyFont="1" applyFill="1" applyBorder="1" applyAlignment="1">
      <alignment horizontal="right"/>
    </xf>
    <xf numFmtId="14" fontId="1" fillId="4" borderId="1" xfId="0" applyNumberFormat="1" applyFont="1" applyFill="1" applyBorder="1"/>
    <xf numFmtId="0" fontId="22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22" fillId="10" borderId="1" xfId="0" applyFont="1" applyFill="1" applyBorder="1" applyAlignment="1">
      <alignment horizontal="right"/>
    </xf>
    <xf numFmtId="0" fontId="1" fillId="7" borderId="1" xfId="0" applyFont="1" applyFill="1" applyBorder="1"/>
    <xf numFmtId="0" fontId="22" fillId="5" borderId="1" xfId="0" applyFont="1" applyFill="1" applyBorder="1" applyAlignment="1">
      <alignment horizontal="right"/>
    </xf>
    <xf numFmtId="0" fontId="1" fillId="9" borderId="1" xfId="0" applyFont="1" applyFill="1" applyBorder="1"/>
    <xf numFmtId="0" fontId="18" fillId="5" borderId="1" xfId="0" applyFont="1" applyFill="1" applyBorder="1" applyAlignment="1">
      <alignment horizontal="right"/>
    </xf>
    <xf numFmtId="0" fontId="11" fillId="4" borderId="0" xfId="0" applyFont="1" applyFill="1"/>
    <xf numFmtId="14" fontId="11" fillId="0" borderId="1" xfId="0" applyNumberFormat="1" applyFont="1" applyBorder="1"/>
    <xf numFmtId="14" fontId="11" fillId="4" borderId="1" xfId="0" applyNumberFormat="1" applyFont="1" applyFill="1" applyBorder="1"/>
    <xf numFmtId="0" fontId="20" fillId="5" borderId="1" xfId="0" applyFont="1" applyFill="1" applyBorder="1" applyAlignment="1">
      <alignment horizontal="right"/>
    </xf>
    <xf numFmtId="0" fontId="1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8" fillId="10" borderId="1" xfId="0" applyFont="1" applyFill="1" applyBorder="1" applyAlignment="1">
      <alignment horizontal="right"/>
    </xf>
    <xf numFmtId="0" fontId="11" fillId="0" borderId="1" xfId="0" applyFont="1" applyBorder="1"/>
    <xf numFmtId="14" fontId="11" fillId="0" borderId="0" xfId="0" applyNumberFormat="1" applyFont="1"/>
    <xf numFmtId="0" fontId="1" fillId="14" borderId="1" xfId="0" applyFont="1" applyFill="1" applyBorder="1"/>
    <xf numFmtId="0" fontId="15" fillId="15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right"/>
    </xf>
    <xf numFmtId="0" fontId="1" fillId="8" borderId="1" xfId="0" applyFont="1" applyFill="1" applyBorder="1"/>
    <xf numFmtId="14" fontId="1" fillId="10" borderId="0" xfId="0" applyNumberFormat="1" applyFont="1" applyFill="1" applyAlignment="1">
      <alignment horizontal="right"/>
    </xf>
    <xf numFmtId="14" fontId="21" fillId="4" borderId="0" xfId="0" applyNumberFormat="1" applyFont="1" applyFill="1"/>
    <xf numFmtId="0" fontId="1" fillId="4" borderId="0" xfId="0" applyFont="1" applyFill="1"/>
    <xf numFmtId="164" fontId="1" fillId="0" borderId="1" xfId="0" applyNumberFormat="1" applyFont="1" applyBorder="1"/>
    <xf numFmtId="0" fontId="18" fillId="6" borderId="1" xfId="0" applyFont="1" applyFill="1" applyBorder="1" applyAlignment="1">
      <alignment horizontal="right"/>
    </xf>
    <xf numFmtId="0" fontId="22" fillId="6" borderId="1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18" fillId="16" borderId="1" xfId="0" applyFont="1" applyFill="1" applyBorder="1" applyAlignment="1">
      <alignment horizontal="right"/>
    </xf>
    <xf numFmtId="0" fontId="21" fillId="4" borderId="1" xfId="0" applyFont="1" applyFill="1" applyBorder="1"/>
    <xf numFmtId="0" fontId="1" fillId="9" borderId="0" xfId="0" applyFont="1" applyFill="1"/>
    <xf numFmtId="0" fontId="20" fillId="8" borderId="1" xfId="0" applyFont="1" applyFill="1" applyBorder="1" applyAlignment="1">
      <alignment horizontal="right"/>
    </xf>
    <xf numFmtId="0" fontId="1" fillId="17" borderId="1" xfId="0" applyFont="1" applyFill="1" applyBorder="1"/>
    <xf numFmtId="0" fontId="24" fillId="12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right"/>
    </xf>
    <xf numFmtId="0" fontId="15" fillId="19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0" xfId="0" applyFont="1"/>
    <xf numFmtId="0" fontId="28" fillId="0" borderId="0" xfId="0" applyFont="1"/>
    <xf numFmtId="0" fontId="28" fillId="0" borderId="1" xfId="0" applyFont="1" applyBorder="1"/>
    <xf numFmtId="0" fontId="29" fillId="0" borderId="1" xfId="0" applyFont="1" applyBorder="1"/>
    <xf numFmtId="0" fontId="28" fillId="0" borderId="4" xfId="0" applyFont="1" applyBorder="1"/>
    <xf numFmtId="0" fontId="6" fillId="2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6" xfId="0" applyFont="1" applyBorder="1"/>
    <xf numFmtId="0" fontId="16" fillId="0" borderId="5" xfId="0" applyFont="1" applyBorder="1"/>
    <xf numFmtId="0" fontId="16" fillId="0" borderId="5" xfId="0" applyFont="1" applyBorder="1" applyAlignment="1">
      <alignment horizontal="right"/>
    </xf>
    <xf numFmtId="0" fontId="16" fillId="23" borderId="7" xfId="0" applyFont="1" applyFill="1" applyBorder="1" applyAlignment="1">
      <alignment horizontal="right"/>
    </xf>
    <xf numFmtId="0" fontId="16" fillId="23" borderId="8" xfId="0" applyFont="1" applyFill="1" applyBorder="1" applyAlignment="1">
      <alignment horizontal="right"/>
    </xf>
    <xf numFmtId="0" fontId="16" fillId="23" borderId="5" xfId="0" applyFont="1" applyFill="1" applyBorder="1" applyAlignment="1">
      <alignment horizontal="right"/>
    </xf>
    <xf numFmtId="0" fontId="29" fillId="0" borderId="0" xfId="0" applyFont="1"/>
    <xf numFmtId="0" fontId="16" fillId="24" borderId="5" xfId="0" applyFont="1" applyFill="1" applyBorder="1" applyAlignment="1">
      <alignment horizontal="right"/>
    </xf>
    <xf numFmtId="0" fontId="16" fillId="24" borderId="7" xfId="0" applyFont="1" applyFill="1" applyBorder="1" applyAlignment="1">
      <alignment horizontal="right"/>
    </xf>
    <xf numFmtId="0" fontId="16" fillId="24" borderId="11" xfId="0" applyFont="1" applyFill="1" applyBorder="1" applyAlignment="1">
      <alignment horizontal="right"/>
    </xf>
    <xf numFmtId="0" fontId="28" fillId="24" borderId="4" xfId="0" applyFont="1" applyFill="1" applyBorder="1" applyAlignment="1">
      <alignment horizontal="right"/>
    </xf>
    <xf numFmtId="0" fontId="28" fillId="25" borderId="5" xfId="0" applyFont="1" applyFill="1" applyBorder="1" applyAlignment="1">
      <alignment horizontal="right"/>
    </xf>
    <xf numFmtId="0" fontId="16" fillId="25" borderId="7" xfId="0" applyFont="1" applyFill="1" applyBorder="1" applyAlignment="1">
      <alignment horizontal="right"/>
    </xf>
    <xf numFmtId="0" fontId="28" fillId="26" borderId="5" xfId="0" applyFont="1" applyFill="1" applyBorder="1" applyAlignment="1">
      <alignment horizontal="right"/>
    </xf>
    <xf numFmtId="0" fontId="16" fillId="26" borderId="7" xfId="0" applyFont="1" applyFill="1" applyBorder="1" applyAlignment="1">
      <alignment horizontal="right"/>
    </xf>
    <xf numFmtId="0" fontId="28" fillId="27" borderId="5" xfId="0" applyFont="1" applyFill="1" applyBorder="1" applyAlignment="1">
      <alignment horizontal="right"/>
    </xf>
    <xf numFmtId="0" fontId="16" fillId="27" borderId="7" xfId="0" applyFont="1" applyFill="1" applyBorder="1" applyAlignment="1">
      <alignment horizontal="right"/>
    </xf>
    <xf numFmtId="0" fontId="28" fillId="28" borderId="5" xfId="0" applyFont="1" applyFill="1" applyBorder="1" applyAlignment="1">
      <alignment horizontal="right"/>
    </xf>
    <xf numFmtId="0" fontId="16" fillId="28" borderId="7" xfId="0" applyFont="1" applyFill="1" applyBorder="1" applyAlignment="1">
      <alignment horizontal="right"/>
    </xf>
    <xf numFmtId="0" fontId="28" fillId="29" borderId="5" xfId="0" applyFont="1" applyFill="1" applyBorder="1" applyAlignment="1">
      <alignment horizontal="right"/>
    </xf>
    <xf numFmtId="0" fontId="16" fillId="29" borderId="7" xfId="0" applyFont="1" applyFill="1" applyBorder="1" applyAlignment="1">
      <alignment horizontal="right"/>
    </xf>
    <xf numFmtId="0" fontId="28" fillId="30" borderId="5" xfId="0" applyFont="1" applyFill="1" applyBorder="1" applyAlignment="1">
      <alignment horizontal="right"/>
    </xf>
    <xf numFmtId="0" fontId="16" fillId="30" borderId="7" xfId="0" applyFont="1" applyFill="1" applyBorder="1" applyAlignment="1">
      <alignment horizontal="right"/>
    </xf>
    <xf numFmtId="0" fontId="28" fillId="31" borderId="5" xfId="0" applyFont="1" applyFill="1" applyBorder="1" applyAlignment="1">
      <alignment horizontal="right"/>
    </xf>
    <xf numFmtId="0" fontId="16" fillId="31" borderId="7" xfId="0" applyFont="1" applyFill="1" applyBorder="1" applyAlignment="1">
      <alignment horizontal="right"/>
    </xf>
    <xf numFmtId="0" fontId="28" fillId="32" borderId="5" xfId="0" applyFont="1" applyFill="1" applyBorder="1" applyAlignment="1">
      <alignment horizontal="right"/>
    </xf>
    <xf numFmtId="0" fontId="16" fillId="32" borderId="7" xfId="0" applyFont="1" applyFill="1" applyBorder="1" applyAlignment="1">
      <alignment horizontal="right"/>
    </xf>
    <xf numFmtId="0" fontId="28" fillId="33" borderId="5" xfId="0" applyFont="1" applyFill="1" applyBorder="1" applyAlignment="1">
      <alignment horizontal="right"/>
    </xf>
    <xf numFmtId="0" fontId="16" fillId="33" borderId="7" xfId="0" applyFont="1" applyFill="1" applyBorder="1" applyAlignment="1">
      <alignment horizontal="right"/>
    </xf>
    <xf numFmtId="0" fontId="28" fillId="34" borderId="5" xfId="0" applyFont="1" applyFill="1" applyBorder="1" applyAlignment="1">
      <alignment horizontal="right"/>
    </xf>
    <xf numFmtId="0" fontId="16" fillId="34" borderId="7" xfId="0" applyFont="1" applyFill="1" applyBorder="1" applyAlignment="1">
      <alignment horizontal="right"/>
    </xf>
    <xf numFmtId="0" fontId="28" fillId="35" borderId="5" xfId="0" applyFont="1" applyFill="1" applyBorder="1" applyAlignment="1">
      <alignment horizontal="right"/>
    </xf>
    <xf numFmtId="0" fontId="16" fillId="35" borderId="7" xfId="0" applyFont="1" applyFill="1" applyBorder="1" applyAlignment="1">
      <alignment horizontal="right"/>
    </xf>
    <xf numFmtId="0" fontId="11" fillId="9" borderId="0" xfId="0" applyFont="1" applyFill="1"/>
    <xf numFmtId="0" fontId="28" fillId="0" borderId="0" xfId="0" applyFont="1" applyAlignment="1">
      <alignment horizontal="right"/>
    </xf>
    <xf numFmtId="0" fontId="6" fillId="22" borderId="6" xfId="0" applyFont="1" applyFill="1" applyBorder="1" applyAlignment="1">
      <alignment horizontal="center"/>
    </xf>
    <xf numFmtId="0" fontId="6" fillId="22" borderId="5" xfId="0" applyFont="1" applyFill="1" applyBorder="1" applyAlignment="1">
      <alignment horizontal="center"/>
    </xf>
    <xf numFmtId="0" fontId="6" fillId="22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8" xfId="0" applyFont="1" applyBorder="1"/>
    <xf numFmtId="0" fontId="28" fillId="0" borderId="6" xfId="0" applyFont="1" applyBorder="1"/>
    <xf numFmtId="165" fontId="16" fillId="0" borderId="4" xfId="0" applyNumberFormat="1" applyFont="1" applyBorder="1"/>
    <xf numFmtId="0" fontId="16" fillId="0" borderId="3" xfId="0" applyFont="1" applyBorder="1"/>
    <xf numFmtId="165" fontId="16" fillId="0" borderId="5" xfId="0" applyNumberFormat="1" applyFont="1" applyBorder="1"/>
    <xf numFmtId="0" fontId="28" fillId="23" borderId="6" xfId="0" applyFont="1" applyFill="1" applyBorder="1"/>
    <xf numFmtId="0" fontId="28" fillId="24" borderId="6" xfId="0" applyFont="1" applyFill="1" applyBorder="1"/>
    <xf numFmtId="0" fontId="16" fillId="24" borderId="0" xfId="0" applyFont="1" applyFill="1" applyAlignment="1">
      <alignment horizontal="right"/>
    </xf>
    <xf numFmtId="0" fontId="16" fillId="0" borderId="7" xfId="0" applyFont="1" applyBorder="1" applyAlignment="1">
      <alignment horizontal="right"/>
    </xf>
    <xf numFmtId="0" fontId="28" fillId="25" borderId="2" xfId="0" applyFont="1" applyFill="1" applyBorder="1" applyAlignment="1">
      <alignment horizontal="right"/>
    </xf>
    <xf numFmtId="0" fontId="28" fillId="25" borderId="6" xfId="0" applyFont="1" applyFill="1" applyBorder="1"/>
    <xf numFmtId="0" fontId="28" fillId="25" borderId="8" xfId="0" applyFont="1" applyFill="1" applyBorder="1" applyAlignment="1">
      <alignment horizontal="right"/>
    </xf>
    <xf numFmtId="0" fontId="28" fillId="36" borderId="8" xfId="0" applyFont="1" applyFill="1" applyBorder="1" applyAlignment="1">
      <alignment horizontal="right"/>
    </xf>
    <xf numFmtId="0" fontId="28" fillId="36" borderId="6" xfId="0" applyFont="1" applyFill="1" applyBorder="1"/>
    <xf numFmtId="0" fontId="28" fillId="26" borderId="8" xfId="0" applyFont="1" applyFill="1" applyBorder="1" applyAlignment="1">
      <alignment horizontal="right"/>
    </xf>
    <xf numFmtId="0" fontId="28" fillId="26" borderId="6" xfId="0" applyFont="1" applyFill="1" applyBorder="1"/>
    <xf numFmtId="0" fontId="28" fillId="27" borderId="8" xfId="0" applyFont="1" applyFill="1" applyBorder="1" applyAlignment="1">
      <alignment horizontal="right"/>
    </xf>
    <xf numFmtId="0" fontId="28" fillId="27" borderId="6" xfId="0" applyFont="1" applyFill="1" applyBorder="1"/>
    <xf numFmtId="0" fontId="28" fillId="28" borderId="8" xfId="0" applyFont="1" applyFill="1" applyBorder="1" applyAlignment="1">
      <alignment horizontal="right"/>
    </xf>
    <xf numFmtId="0" fontId="28" fillId="28" borderId="6" xfId="0" applyFont="1" applyFill="1" applyBorder="1"/>
    <xf numFmtId="0" fontId="28" fillId="29" borderId="8" xfId="0" applyFont="1" applyFill="1" applyBorder="1" applyAlignment="1">
      <alignment horizontal="right"/>
    </xf>
    <xf numFmtId="0" fontId="28" fillId="29" borderId="6" xfId="0" applyFont="1" applyFill="1" applyBorder="1"/>
    <xf numFmtId="0" fontId="28" fillId="37" borderId="8" xfId="0" applyFont="1" applyFill="1" applyBorder="1" applyAlignment="1">
      <alignment horizontal="right"/>
    </xf>
    <xf numFmtId="0" fontId="28" fillId="37" borderId="6" xfId="0" applyFont="1" applyFill="1" applyBorder="1"/>
    <xf numFmtId="0" fontId="28" fillId="31" borderId="8" xfId="0" applyFont="1" applyFill="1" applyBorder="1" applyAlignment="1">
      <alignment horizontal="right"/>
    </xf>
    <xf numFmtId="0" fontId="28" fillId="31" borderId="6" xfId="0" applyFont="1" applyFill="1" applyBorder="1"/>
    <xf numFmtId="0" fontId="28" fillId="32" borderId="8" xfId="0" applyFont="1" applyFill="1" applyBorder="1" applyAlignment="1">
      <alignment horizontal="right"/>
    </xf>
    <xf numFmtId="0" fontId="28" fillId="32" borderId="6" xfId="0" applyFont="1" applyFill="1" applyBorder="1"/>
    <xf numFmtId="0" fontId="28" fillId="24" borderId="8" xfId="0" applyFont="1" applyFill="1" applyBorder="1" applyAlignment="1">
      <alignment horizontal="right"/>
    </xf>
    <xf numFmtId="0" fontId="28" fillId="34" borderId="8" xfId="0" applyFont="1" applyFill="1" applyBorder="1" applyAlignment="1">
      <alignment horizontal="right"/>
    </xf>
    <xf numFmtId="0" fontId="28" fillId="34" borderId="6" xfId="0" applyFont="1" applyFill="1" applyBorder="1"/>
    <xf numFmtId="0" fontId="28" fillId="35" borderId="8" xfId="0" applyFont="1" applyFill="1" applyBorder="1" applyAlignment="1">
      <alignment horizontal="right"/>
    </xf>
    <xf numFmtId="0" fontId="28" fillId="35" borderId="6" xfId="0" applyFont="1" applyFill="1" applyBorder="1"/>
    <xf numFmtId="0" fontId="28" fillId="38" borderId="8" xfId="0" applyFont="1" applyFill="1" applyBorder="1" applyAlignment="1">
      <alignment horizontal="right"/>
    </xf>
    <xf numFmtId="0" fontId="28" fillId="38" borderId="6" xfId="0" applyFont="1" applyFill="1" applyBorder="1"/>
    <xf numFmtId="0" fontId="28" fillId="39" borderId="8" xfId="0" applyFont="1" applyFill="1" applyBorder="1" applyAlignment="1">
      <alignment horizontal="right"/>
    </xf>
    <xf numFmtId="0" fontId="28" fillId="39" borderId="6" xfId="0" applyFont="1" applyFill="1" applyBorder="1"/>
    <xf numFmtId="0" fontId="2" fillId="0" borderId="0" xfId="0" applyFont="1" applyAlignment="1">
      <alignment horizontal="center"/>
    </xf>
    <xf numFmtId="0" fontId="0" fillId="0" borderId="0" xfId="0"/>
    <xf numFmtId="0" fontId="6" fillId="2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9" fillId="2" borderId="2" xfId="0" applyFont="1" applyFill="1" applyBorder="1" applyAlignment="1">
      <alignment horizontal="center"/>
    </xf>
    <xf numFmtId="15" fontId="9" fillId="2" borderId="2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7" fillId="0" borderId="10" xfId="0" applyFont="1" applyBorder="1"/>
    <xf numFmtId="0" fontId="7" fillId="0" borderId="6" xfId="0" applyFont="1" applyBorder="1"/>
    <xf numFmtId="0" fontId="27" fillId="21" borderId="2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7" fillId="10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C27BA0"/>
          <bgColor rgb="FFC27BA0"/>
        </patternFill>
      </fill>
    </dxf>
    <dxf>
      <font>
        <color theme="9"/>
      </font>
      <fill>
        <patternFill patternType="solid">
          <fgColor theme="9"/>
          <bgColor theme="9"/>
        </patternFill>
      </fill>
    </dxf>
    <dxf>
      <font>
        <color theme="5"/>
      </font>
      <fill>
        <patternFill patternType="solid">
          <fgColor rgb="FFEA4335"/>
          <bgColor rgb="FFEA4335"/>
        </patternFill>
      </fill>
    </dxf>
    <dxf>
      <font>
        <color theme="6"/>
      </font>
      <fill>
        <patternFill patternType="solid">
          <fgColor theme="6"/>
          <bgColor theme="6"/>
        </patternFill>
      </fill>
    </dxf>
    <dxf>
      <font>
        <color rgb="FF34A853"/>
      </font>
      <fill>
        <patternFill patternType="solid">
          <fgColor theme="7"/>
          <bgColor theme="7"/>
        </patternFill>
      </fill>
    </dxf>
    <dxf>
      <font>
        <color rgb="FFFBBC04"/>
      </font>
      <fill>
        <patternFill patternType="solid">
          <fgColor rgb="FFFBBC04"/>
          <bgColor rgb="FFFBBC04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ont>
        <color rgb="FFEA4335"/>
      </font>
      <fill>
        <patternFill patternType="solid">
          <fgColor rgb="FFEA4335"/>
          <bgColor rgb="FFEA4335"/>
        </patternFill>
      </fill>
    </dxf>
    <dxf>
      <font>
        <color rgb="FF34A853"/>
      </font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3</xdr:row>
      <xdr:rowOff>104775</xdr:rowOff>
    </xdr:from>
    <xdr:ext cx="4333875" cy="7620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17"/>
  <sheetViews>
    <sheetView tabSelected="1" topLeftCell="A33" workbookViewId="0">
      <selection activeCell="M13" sqref="M13:M80"/>
    </sheetView>
  </sheetViews>
  <sheetFormatPr baseColWidth="10" defaultColWidth="12.6328125" defaultRowHeight="15.75" customHeight="1" x14ac:dyDescent="0.25"/>
  <cols>
    <col min="2" max="2" width="13.26953125" customWidth="1"/>
    <col min="3" max="3" width="12.90625" customWidth="1"/>
    <col min="4" max="4" width="14.26953125" customWidth="1"/>
    <col min="5" max="5" width="20.26953125" customWidth="1"/>
    <col min="6" max="6" width="9.453125" customWidth="1"/>
    <col min="7" max="7" width="17" customWidth="1"/>
    <col min="8" max="8" width="12.6328125" hidden="1"/>
    <col min="12" max="12" width="28.08984375" customWidth="1"/>
    <col min="13" max="13" width="22.7265625" customWidth="1"/>
    <col min="15" max="15" width="15.453125" customWidth="1"/>
    <col min="18" max="18" width="41.08984375" customWidth="1"/>
    <col min="19" max="19" width="59.26953125" customWidth="1"/>
    <col min="20" max="21" width="12.6328125" hidden="1"/>
  </cols>
  <sheetData>
    <row r="1" spans="1:31" ht="12.5" x14ac:dyDescent="0.25">
      <c r="E1" s="1"/>
      <c r="W1" s="1"/>
      <c r="X1" s="1"/>
      <c r="Y1" s="1"/>
      <c r="Z1" s="1"/>
      <c r="AA1" s="1"/>
      <c r="AB1" s="1"/>
      <c r="AC1" s="1"/>
      <c r="AD1" s="1"/>
      <c r="AE1" s="1"/>
    </row>
    <row r="2" spans="1:31" ht="12.5" x14ac:dyDescent="0.25">
      <c r="A2" s="1" t="s">
        <v>0</v>
      </c>
      <c r="B2" s="1"/>
      <c r="C2" s="1"/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3" x14ac:dyDescent="0.5">
      <c r="A3" s="182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"/>
      <c r="V3" s="2" t="s">
        <v>1</v>
      </c>
      <c r="W3" s="1"/>
      <c r="X3" s="1"/>
      <c r="Y3" s="1"/>
      <c r="Z3" s="1"/>
      <c r="AA3" s="1"/>
      <c r="AB3" s="1"/>
      <c r="AC3" s="1"/>
      <c r="AD3" s="1"/>
      <c r="AE3" s="1"/>
    </row>
    <row r="4" spans="1:31" ht="14.5" x14ac:dyDescent="0.35">
      <c r="A4" s="1"/>
      <c r="B4" s="1"/>
      <c r="C4" s="1"/>
      <c r="D4" s="1"/>
      <c r="E4" s="1"/>
      <c r="F4" s="3"/>
      <c r="G4" s="4" t="s">
        <v>2</v>
      </c>
      <c r="H4" s="4"/>
      <c r="I4" s="5">
        <v>39</v>
      </c>
      <c r="J4" s="5"/>
      <c r="K4" s="6"/>
      <c r="L4" s="1"/>
      <c r="M4" s="1"/>
      <c r="N4" s="1"/>
      <c r="O4" s="1"/>
      <c r="P4" s="7" t="s">
        <v>3</v>
      </c>
      <c r="Q4" s="184" t="s">
        <v>4</v>
      </c>
      <c r="R4" s="185"/>
      <c r="S4" s="185"/>
      <c r="T4" s="186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5" x14ac:dyDescent="0.35">
      <c r="A5" s="1"/>
      <c r="B5" s="1"/>
      <c r="C5" s="1"/>
      <c r="D5" s="1"/>
      <c r="E5" s="1"/>
      <c r="F5" s="1">
        <v>1</v>
      </c>
      <c r="G5" s="8" t="s">
        <v>5</v>
      </c>
      <c r="H5" s="9" t="s">
        <v>6</v>
      </c>
      <c r="I5" s="10">
        <f>COUNTIFS(K13:K70,"=1")</f>
        <v>12</v>
      </c>
      <c r="J5" s="10"/>
      <c r="K5" s="11">
        <f>I5/I4</f>
        <v>0.30769230769230771</v>
      </c>
      <c r="L5" s="1"/>
      <c r="M5" s="1"/>
      <c r="N5" s="1"/>
      <c r="O5" s="1"/>
      <c r="P5" s="7" t="s">
        <v>7</v>
      </c>
      <c r="Q5" s="187">
        <v>1</v>
      </c>
      <c r="R5" s="185"/>
      <c r="S5" s="185"/>
      <c r="T5" s="186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5" x14ac:dyDescent="0.35">
      <c r="A6" s="1"/>
      <c r="B6" s="1"/>
      <c r="C6" s="1"/>
      <c r="D6" s="1"/>
      <c r="E6" s="1"/>
      <c r="F6" s="1">
        <v>2</v>
      </c>
      <c r="G6" s="12" t="s">
        <v>8</v>
      </c>
      <c r="H6" s="9" t="s">
        <v>9</v>
      </c>
      <c r="I6" s="13">
        <f>COUNTIFS(K13:K70,"=2")</f>
        <v>13</v>
      </c>
      <c r="J6" s="13"/>
      <c r="K6" s="11">
        <f>I6/I4</f>
        <v>0.33333333333333331</v>
      </c>
      <c r="L6" s="1"/>
      <c r="M6" s="1"/>
      <c r="N6" s="1"/>
      <c r="O6" s="1"/>
      <c r="P6" s="7" t="s">
        <v>10</v>
      </c>
      <c r="Q6" s="188">
        <v>43986</v>
      </c>
      <c r="R6" s="185"/>
      <c r="S6" s="185"/>
      <c r="T6" s="186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5" x14ac:dyDescent="0.25">
      <c r="A7" s="1"/>
      <c r="B7" s="1"/>
      <c r="C7" s="1"/>
      <c r="D7" s="1"/>
      <c r="E7" s="1"/>
      <c r="F7" s="1">
        <v>4</v>
      </c>
      <c r="G7" s="14" t="s">
        <v>11</v>
      </c>
      <c r="H7" s="9"/>
      <c r="I7" s="13">
        <f>COUNTIFS(K13:K70,"=4")</f>
        <v>1</v>
      </c>
      <c r="J7" s="13"/>
      <c r="K7" s="11">
        <f>I7/I4</f>
        <v>2.564102564102564E-2</v>
      </c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5" x14ac:dyDescent="0.35">
      <c r="A8" s="1"/>
      <c r="B8" s="1"/>
      <c r="C8" s="1"/>
      <c r="D8" s="1"/>
      <c r="E8" s="15"/>
      <c r="F8" s="16">
        <v>3</v>
      </c>
      <c r="G8" s="17" t="s">
        <v>12</v>
      </c>
      <c r="H8" s="9" t="s">
        <v>13</v>
      </c>
      <c r="I8" s="10">
        <v>8</v>
      </c>
      <c r="J8" s="10"/>
      <c r="K8" s="11">
        <f>I8/I4</f>
        <v>0.20512820512820512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5" x14ac:dyDescent="0.35">
      <c r="A9" s="1"/>
      <c r="C9" s="1"/>
      <c r="D9" s="1"/>
      <c r="E9" s="1"/>
      <c r="F9" s="1">
        <v>5</v>
      </c>
      <c r="G9" s="18" t="s">
        <v>14</v>
      </c>
      <c r="H9" s="9"/>
      <c r="I9" s="10">
        <f>COUNTIFS(K13:K70,"=5")</f>
        <v>25</v>
      </c>
      <c r="J9" s="10"/>
      <c r="K9" s="11">
        <f>I9/I4</f>
        <v>0.64102564102564108</v>
      </c>
      <c r="L9" s="1"/>
      <c r="M9" s="1"/>
      <c r="N9" s="1"/>
      <c r="O9" s="19"/>
      <c r="P9" s="1"/>
      <c r="Q9" s="1"/>
      <c r="R9" s="1"/>
      <c r="S9" s="1"/>
      <c r="T9" s="1"/>
      <c r="U9" s="1"/>
      <c r="W9" s="1"/>
      <c r="X9" s="1"/>
      <c r="Y9" s="1"/>
      <c r="Z9" s="1"/>
      <c r="AA9" s="1"/>
      <c r="AB9" s="1"/>
      <c r="AC9" s="1"/>
      <c r="AD9" s="1"/>
      <c r="AE9" s="1"/>
    </row>
    <row r="10" spans="1:31" ht="13" x14ac:dyDescent="0.3">
      <c r="A10" s="1"/>
      <c r="B10" s="1"/>
      <c r="C10" s="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2" t="s">
        <v>15</v>
      </c>
      <c r="P11" s="9"/>
      <c r="Q11" s="9"/>
      <c r="R11" s="9"/>
      <c r="S11" s="9"/>
      <c r="T11" s="9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46.5" x14ac:dyDescent="0.35">
      <c r="A12" s="23" t="s">
        <v>16</v>
      </c>
      <c r="B12" s="24" t="s">
        <v>17</v>
      </c>
      <c r="C12" s="24" t="s">
        <v>18</v>
      </c>
      <c r="D12" s="23" t="s">
        <v>19</v>
      </c>
      <c r="E12" s="23" t="s">
        <v>20</v>
      </c>
      <c r="F12" s="23" t="s">
        <v>21</v>
      </c>
      <c r="G12" s="23" t="s">
        <v>22</v>
      </c>
      <c r="H12" s="23" t="s">
        <v>18</v>
      </c>
      <c r="I12" s="23" t="s">
        <v>23</v>
      </c>
      <c r="J12" s="23" t="s">
        <v>24</v>
      </c>
      <c r="K12" s="25" t="s">
        <v>25</v>
      </c>
      <c r="L12" s="26" t="s">
        <v>26</v>
      </c>
      <c r="M12" s="23" t="s">
        <v>27</v>
      </c>
      <c r="N12" s="24" t="s">
        <v>28</v>
      </c>
      <c r="O12" s="24" t="s">
        <v>29</v>
      </c>
      <c r="P12" s="27" t="s">
        <v>30</v>
      </c>
      <c r="Q12" s="26" t="s">
        <v>31</v>
      </c>
      <c r="R12" s="26" t="s">
        <v>32</v>
      </c>
      <c r="S12" s="23" t="s">
        <v>33</v>
      </c>
      <c r="T12" s="27" t="s">
        <v>34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4.5" x14ac:dyDescent="0.35">
      <c r="A13" s="28" t="s">
        <v>35</v>
      </c>
      <c r="B13" s="29" t="s">
        <v>36</v>
      </c>
      <c r="C13" s="30">
        <v>1</v>
      </c>
      <c r="D13" s="31" t="s">
        <v>37</v>
      </c>
      <c r="E13" s="32" t="s">
        <v>38</v>
      </c>
      <c r="G13" s="32" t="s">
        <v>39</v>
      </c>
      <c r="H13" s="9"/>
      <c r="I13" s="33" t="s">
        <v>40</v>
      </c>
      <c r="J13" s="33" t="s">
        <v>41</v>
      </c>
      <c r="K13" s="34">
        <v>2</v>
      </c>
      <c r="L13" s="35" t="s">
        <v>42</v>
      </c>
      <c r="M13" s="35" t="s">
        <v>43</v>
      </c>
      <c r="N13" s="36">
        <v>45308</v>
      </c>
      <c r="O13" s="37">
        <v>45338</v>
      </c>
      <c r="P13" s="13">
        <f t="shared" ref="P13:P63" si="0">O13-N13</f>
        <v>30</v>
      </c>
      <c r="Q13" s="13">
        <v>416</v>
      </c>
      <c r="R13" s="13"/>
      <c r="S13" s="35"/>
      <c r="T13" s="38">
        <f t="shared" ref="T13:T23" ca="1" si="1">TODAY()-O13</f>
        <v>-10</v>
      </c>
      <c r="U13" s="39">
        <f t="shared" ref="U13:U20" ca="1" si="2">SUMIF(T13,"&gt;0")</f>
        <v>0</v>
      </c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43.5" x14ac:dyDescent="0.35">
      <c r="A14" s="28" t="s">
        <v>35</v>
      </c>
      <c r="B14" s="29" t="s">
        <v>44</v>
      </c>
      <c r="C14" s="40">
        <v>1</v>
      </c>
      <c r="D14" s="32" t="s">
        <v>45</v>
      </c>
      <c r="E14" s="32" t="s">
        <v>46</v>
      </c>
      <c r="F14" s="32">
        <v>2016</v>
      </c>
      <c r="G14" s="32" t="s">
        <v>47</v>
      </c>
      <c r="H14" s="9"/>
      <c r="I14" s="33" t="s">
        <v>48</v>
      </c>
      <c r="J14" s="33" t="s">
        <v>49</v>
      </c>
      <c r="K14" s="41">
        <v>5</v>
      </c>
      <c r="L14" s="35"/>
      <c r="M14" s="35" t="s">
        <v>50</v>
      </c>
      <c r="N14" s="42"/>
      <c r="O14" s="43"/>
      <c r="P14" s="13">
        <f t="shared" si="0"/>
        <v>0</v>
      </c>
      <c r="Q14" s="13">
        <v>1343</v>
      </c>
      <c r="R14" s="13"/>
      <c r="S14" s="35"/>
      <c r="T14" s="38">
        <f t="shared" ca="1" si="1"/>
        <v>45328</v>
      </c>
      <c r="U14" s="39">
        <f t="shared" ca="1" si="2"/>
        <v>45328</v>
      </c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4.5" x14ac:dyDescent="0.35">
      <c r="A15" s="28" t="s">
        <v>35</v>
      </c>
      <c r="B15" s="29" t="s">
        <v>36</v>
      </c>
      <c r="C15" s="40">
        <v>1</v>
      </c>
      <c r="D15" s="31" t="s">
        <v>51</v>
      </c>
      <c r="E15" s="32" t="s">
        <v>52</v>
      </c>
      <c r="F15" s="32">
        <v>2016</v>
      </c>
      <c r="G15" s="32" t="s">
        <v>39</v>
      </c>
      <c r="H15" s="9"/>
      <c r="I15" s="33" t="s">
        <v>53</v>
      </c>
      <c r="J15" s="33" t="s">
        <v>54</v>
      </c>
      <c r="K15" s="34">
        <v>2</v>
      </c>
      <c r="L15" s="44" t="s">
        <v>55</v>
      </c>
      <c r="M15" s="35" t="s">
        <v>56</v>
      </c>
      <c r="N15" s="42">
        <v>45232</v>
      </c>
      <c r="O15" s="45">
        <v>45355</v>
      </c>
      <c r="P15" s="13">
        <f t="shared" si="0"/>
        <v>123</v>
      </c>
      <c r="Q15" s="13"/>
      <c r="R15" s="13"/>
      <c r="S15" s="35"/>
      <c r="T15" s="38">
        <f t="shared" ca="1" si="1"/>
        <v>-27</v>
      </c>
      <c r="U15" s="39">
        <f t="shared" ca="1" si="2"/>
        <v>0</v>
      </c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5" x14ac:dyDescent="0.35">
      <c r="A16" s="28" t="s">
        <v>35</v>
      </c>
      <c r="B16" s="29" t="s">
        <v>36</v>
      </c>
      <c r="C16" s="40">
        <v>1</v>
      </c>
      <c r="D16" s="32" t="s">
        <v>57</v>
      </c>
      <c r="E16" s="31" t="s">
        <v>58</v>
      </c>
      <c r="F16" s="32">
        <v>2016</v>
      </c>
      <c r="G16" s="32" t="s">
        <v>39</v>
      </c>
      <c r="H16" s="9"/>
      <c r="I16" s="33" t="s">
        <v>59</v>
      </c>
      <c r="J16" s="33" t="s">
        <v>60</v>
      </c>
      <c r="K16" s="46">
        <v>2</v>
      </c>
      <c r="L16" s="35" t="s">
        <v>61</v>
      </c>
      <c r="M16" s="35" t="s">
        <v>62</v>
      </c>
      <c r="N16" s="36">
        <v>45304</v>
      </c>
      <c r="O16" s="47">
        <v>45334</v>
      </c>
      <c r="P16" s="13">
        <f t="shared" si="0"/>
        <v>30</v>
      </c>
      <c r="Q16" s="13"/>
      <c r="R16" s="13"/>
      <c r="S16" s="35"/>
      <c r="T16" s="38">
        <f t="shared" ca="1" si="1"/>
        <v>-6</v>
      </c>
      <c r="U16" s="39">
        <f t="shared" ca="1" si="2"/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5" x14ac:dyDescent="0.35">
      <c r="A17" s="28" t="s">
        <v>35</v>
      </c>
      <c r="B17" s="29" t="s">
        <v>36</v>
      </c>
      <c r="C17" s="40">
        <v>1</v>
      </c>
      <c r="D17" s="32" t="s">
        <v>63</v>
      </c>
      <c r="E17" s="32" t="s">
        <v>64</v>
      </c>
      <c r="F17" s="31">
        <v>2016</v>
      </c>
      <c r="G17" s="32" t="s">
        <v>39</v>
      </c>
      <c r="H17" s="9"/>
      <c r="I17" s="33" t="s">
        <v>65</v>
      </c>
      <c r="J17" s="33" t="s">
        <v>66</v>
      </c>
      <c r="K17" s="46">
        <v>1</v>
      </c>
      <c r="L17" s="35"/>
      <c r="M17" s="35"/>
      <c r="N17" s="42"/>
      <c r="O17" s="45"/>
      <c r="P17" s="13">
        <f t="shared" si="0"/>
        <v>0</v>
      </c>
      <c r="Q17" s="13">
        <v>431</v>
      </c>
      <c r="R17" s="13"/>
      <c r="S17" s="35"/>
      <c r="T17" s="38">
        <f t="shared" ca="1" si="1"/>
        <v>45328</v>
      </c>
      <c r="U17" s="39">
        <f t="shared" ca="1" si="2"/>
        <v>45328</v>
      </c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5" x14ac:dyDescent="0.35">
      <c r="A18" s="28" t="s">
        <v>35</v>
      </c>
      <c r="B18" s="29" t="s">
        <v>36</v>
      </c>
      <c r="C18" s="40">
        <v>1</v>
      </c>
      <c r="D18" s="32" t="s">
        <v>67</v>
      </c>
      <c r="E18" s="32" t="s">
        <v>68</v>
      </c>
      <c r="F18" s="32">
        <v>2016</v>
      </c>
      <c r="G18" s="32" t="s">
        <v>39</v>
      </c>
      <c r="H18" s="9"/>
      <c r="I18" s="33" t="s">
        <v>69</v>
      </c>
      <c r="J18" s="33" t="s">
        <v>70</v>
      </c>
      <c r="K18" s="48">
        <v>1</v>
      </c>
      <c r="L18" s="35"/>
      <c r="M18" s="35"/>
      <c r="N18" s="36"/>
      <c r="O18" s="47"/>
      <c r="P18" s="13">
        <f t="shared" si="0"/>
        <v>0</v>
      </c>
      <c r="Q18" s="13">
        <v>205</v>
      </c>
      <c r="R18" s="13"/>
      <c r="S18" s="49"/>
      <c r="T18" s="38">
        <f t="shared" ca="1" si="1"/>
        <v>45328</v>
      </c>
      <c r="U18" s="39">
        <f t="shared" ca="1" si="2"/>
        <v>45328</v>
      </c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5" x14ac:dyDescent="0.35">
      <c r="A19" s="28" t="s">
        <v>35</v>
      </c>
      <c r="B19" s="29" t="s">
        <v>36</v>
      </c>
      <c r="C19" s="40">
        <v>2</v>
      </c>
      <c r="D19" s="31" t="s">
        <v>51</v>
      </c>
      <c r="E19" s="32" t="s">
        <v>71</v>
      </c>
      <c r="F19" s="32">
        <v>2016</v>
      </c>
      <c r="G19" s="32" t="s">
        <v>39</v>
      </c>
      <c r="H19" s="9"/>
      <c r="I19" s="33" t="s">
        <v>72</v>
      </c>
      <c r="J19" s="33" t="s">
        <v>54</v>
      </c>
      <c r="K19" s="50">
        <v>5</v>
      </c>
      <c r="L19" s="35" t="s">
        <v>73</v>
      </c>
      <c r="M19" s="35" t="s">
        <v>74</v>
      </c>
      <c r="N19" s="36"/>
      <c r="O19" s="36"/>
      <c r="P19" s="13">
        <f t="shared" si="0"/>
        <v>0</v>
      </c>
      <c r="Q19" s="9">
        <v>1705</v>
      </c>
      <c r="R19" s="9"/>
      <c r="S19" s="51" t="s">
        <v>75</v>
      </c>
      <c r="T19" s="38">
        <f t="shared" ca="1" si="1"/>
        <v>45328</v>
      </c>
      <c r="U19" s="39">
        <f t="shared" ca="1" si="2"/>
        <v>45328</v>
      </c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29" x14ac:dyDescent="0.35">
      <c r="A20" s="28" t="s">
        <v>35</v>
      </c>
      <c r="B20" s="29" t="s">
        <v>76</v>
      </c>
      <c r="C20" s="40">
        <v>1</v>
      </c>
      <c r="D20" s="32" t="s">
        <v>77</v>
      </c>
      <c r="E20" s="32" t="s">
        <v>78</v>
      </c>
      <c r="F20" s="32">
        <v>2017</v>
      </c>
      <c r="G20" s="32" t="s">
        <v>47</v>
      </c>
      <c r="H20" s="9"/>
      <c r="I20" s="33" t="s">
        <v>79</v>
      </c>
      <c r="J20" s="33" t="s">
        <v>80</v>
      </c>
      <c r="K20" s="52">
        <v>5</v>
      </c>
      <c r="L20" s="35" t="s">
        <v>73</v>
      </c>
      <c r="M20" s="35" t="s">
        <v>74</v>
      </c>
      <c r="N20" s="42"/>
      <c r="O20" s="45"/>
      <c r="P20" s="13">
        <f t="shared" si="0"/>
        <v>0</v>
      </c>
      <c r="Q20" s="13">
        <v>1705</v>
      </c>
      <c r="R20" s="13"/>
      <c r="S20" s="53"/>
      <c r="T20" s="38">
        <f t="shared" ca="1" si="1"/>
        <v>45328</v>
      </c>
      <c r="U20" s="39">
        <f t="shared" ca="1" si="2"/>
        <v>45328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29" x14ac:dyDescent="0.35">
      <c r="A21" s="28" t="s">
        <v>35</v>
      </c>
      <c r="B21" s="29" t="s">
        <v>76</v>
      </c>
      <c r="C21" s="40">
        <v>1</v>
      </c>
      <c r="D21" s="32" t="s">
        <v>77</v>
      </c>
      <c r="E21" s="32" t="s">
        <v>81</v>
      </c>
      <c r="F21" s="32">
        <v>2017</v>
      </c>
      <c r="G21" s="32" t="s">
        <v>47</v>
      </c>
      <c r="H21" s="9"/>
      <c r="I21" s="33" t="s">
        <v>82</v>
      </c>
      <c r="J21" s="33" t="s">
        <v>83</v>
      </c>
      <c r="K21" s="52">
        <v>5</v>
      </c>
      <c r="L21" s="35" t="s">
        <v>73</v>
      </c>
      <c r="M21" s="35" t="s">
        <v>74</v>
      </c>
      <c r="N21" s="42"/>
      <c r="O21" s="45"/>
      <c r="P21" s="13">
        <f t="shared" si="0"/>
        <v>0</v>
      </c>
      <c r="Q21" s="13">
        <v>2153</v>
      </c>
      <c r="R21" s="13"/>
      <c r="S21" s="35"/>
      <c r="T21" s="38">
        <f t="shared" ca="1" si="1"/>
        <v>45328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4.5" x14ac:dyDescent="0.35">
      <c r="A22" s="28" t="s">
        <v>35</v>
      </c>
      <c r="B22" s="29" t="s">
        <v>36</v>
      </c>
      <c r="C22" s="40">
        <v>2</v>
      </c>
      <c r="D22" s="32" t="s">
        <v>84</v>
      </c>
      <c r="E22" s="32" t="s">
        <v>85</v>
      </c>
      <c r="F22" s="32">
        <v>2017</v>
      </c>
      <c r="G22" s="32" t="s">
        <v>39</v>
      </c>
      <c r="H22" s="9"/>
      <c r="I22" s="33" t="s">
        <v>86</v>
      </c>
      <c r="J22" s="33" t="s">
        <v>87</v>
      </c>
      <c r="K22" s="34">
        <v>1</v>
      </c>
      <c r="L22" s="35"/>
      <c r="M22" s="35"/>
      <c r="N22" s="36"/>
      <c r="O22" s="47"/>
      <c r="P22" s="13">
        <f t="shared" si="0"/>
        <v>0</v>
      </c>
      <c r="Q22" s="35" t="s">
        <v>88</v>
      </c>
      <c r="R22" s="35"/>
      <c r="S22" s="35"/>
      <c r="T22" s="38">
        <f t="shared" ca="1" si="1"/>
        <v>45328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4.5" x14ac:dyDescent="0.35">
      <c r="A23" s="28" t="s">
        <v>35</v>
      </c>
      <c r="B23" s="29" t="s">
        <v>36</v>
      </c>
      <c r="C23" s="40">
        <v>2</v>
      </c>
      <c r="D23" s="32" t="s">
        <v>89</v>
      </c>
      <c r="E23" s="32" t="s">
        <v>90</v>
      </c>
      <c r="F23" s="31">
        <v>2016</v>
      </c>
      <c r="G23" s="32" t="s">
        <v>39</v>
      </c>
      <c r="H23" s="9"/>
      <c r="I23" s="33" t="s">
        <v>91</v>
      </c>
      <c r="J23" s="33" t="s">
        <v>92</v>
      </c>
      <c r="K23" s="54">
        <v>1</v>
      </c>
      <c r="L23" s="35"/>
      <c r="M23" s="35"/>
      <c r="N23" s="42"/>
      <c r="O23" s="43"/>
      <c r="P23" s="13">
        <f t="shared" si="0"/>
        <v>0</v>
      </c>
      <c r="Q23" s="35" t="s">
        <v>88</v>
      </c>
      <c r="R23" s="35"/>
      <c r="S23" s="51" t="s">
        <v>93</v>
      </c>
      <c r="T23" s="38">
        <f t="shared" ca="1" si="1"/>
        <v>45328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4.5" x14ac:dyDescent="0.35">
      <c r="A24" s="28" t="s">
        <v>35</v>
      </c>
      <c r="B24" s="29" t="s">
        <v>36</v>
      </c>
      <c r="C24" s="40">
        <v>1</v>
      </c>
      <c r="D24" s="31" t="s">
        <v>51</v>
      </c>
      <c r="E24" s="32" t="s">
        <v>94</v>
      </c>
      <c r="F24" s="32">
        <v>2017</v>
      </c>
      <c r="G24" s="32" t="s">
        <v>39</v>
      </c>
      <c r="H24" s="9"/>
      <c r="I24" s="33" t="s">
        <v>95</v>
      </c>
      <c r="J24" s="33" t="s">
        <v>96</v>
      </c>
      <c r="K24" s="54">
        <v>3</v>
      </c>
      <c r="L24" s="55"/>
      <c r="M24" s="35"/>
      <c r="N24" s="56"/>
      <c r="O24" s="57"/>
      <c r="P24" s="13">
        <f t="shared" si="0"/>
        <v>0</v>
      </c>
      <c r="Q24" s="13">
        <v>1254</v>
      </c>
      <c r="R24" s="13"/>
      <c r="S24" s="51" t="s">
        <v>97</v>
      </c>
      <c r="T24" s="38">
        <f ca="1">TODAY()-O29</f>
        <v>-25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5" x14ac:dyDescent="0.35">
      <c r="A25" s="28" t="s">
        <v>35</v>
      </c>
      <c r="B25" s="29" t="s">
        <v>36</v>
      </c>
      <c r="C25" s="40">
        <v>1</v>
      </c>
      <c r="D25" s="31" t="s">
        <v>51</v>
      </c>
      <c r="E25" s="32" t="s">
        <v>98</v>
      </c>
      <c r="F25" s="31">
        <v>2017</v>
      </c>
      <c r="G25" s="32" t="s">
        <v>39</v>
      </c>
      <c r="H25" s="9"/>
      <c r="I25" s="33" t="s">
        <v>99</v>
      </c>
      <c r="J25" s="33" t="s">
        <v>100</v>
      </c>
      <c r="K25" s="58">
        <v>2</v>
      </c>
      <c r="L25" s="59" t="s">
        <v>101</v>
      </c>
      <c r="M25" s="35" t="s">
        <v>56</v>
      </c>
      <c r="N25" s="42">
        <v>45271</v>
      </c>
      <c r="O25" s="45">
        <v>45332</v>
      </c>
      <c r="P25" s="13">
        <f t="shared" si="0"/>
        <v>61</v>
      </c>
      <c r="Q25" s="35">
        <v>896</v>
      </c>
      <c r="R25" s="35"/>
      <c r="S25" s="35"/>
      <c r="T25" s="38">
        <f t="shared" ref="T25:T28" ca="1" si="3">TODAY()-O25</f>
        <v>-4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5" x14ac:dyDescent="0.35">
      <c r="A26" s="28" t="s">
        <v>35</v>
      </c>
      <c r="B26" s="29" t="s">
        <v>36</v>
      </c>
      <c r="C26" s="40">
        <v>2</v>
      </c>
      <c r="D26" s="32" t="s">
        <v>102</v>
      </c>
      <c r="E26" s="32" t="s">
        <v>103</v>
      </c>
      <c r="F26" s="32">
        <v>2016</v>
      </c>
      <c r="G26" s="32" t="s">
        <v>47</v>
      </c>
      <c r="H26" s="9"/>
      <c r="I26" s="33" t="s">
        <v>104</v>
      </c>
      <c r="J26" s="33" t="s">
        <v>105</v>
      </c>
      <c r="K26" s="34">
        <v>5</v>
      </c>
      <c r="L26" s="35" t="s">
        <v>106</v>
      </c>
      <c r="M26" s="35" t="s">
        <v>107</v>
      </c>
      <c r="N26" s="36"/>
      <c r="O26" s="36"/>
      <c r="P26" s="13">
        <f t="shared" si="0"/>
        <v>0</v>
      </c>
      <c r="Q26" s="60"/>
      <c r="R26" s="60"/>
      <c r="S26" s="9"/>
      <c r="T26" s="38">
        <f t="shared" ca="1" si="3"/>
        <v>45328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5" x14ac:dyDescent="0.35">
      <c r="A27" s="28" t="s">
        <v>35</v>
      </c>
      <c r="B27" s="29" t="s">
        <v>36</v>
      </c>
      <c r="C27" s="40">
        <v>2</v>
      </c>
      <c r="D27" s="32" t="s">
        <v>102</v>
      </c>
      <c r="E27" s="32" t="s">
        <v>108</v>
      </c>
      <c r="F27" s="32">
        <v>2016</v>
      </c>
      <c r="G27" s="32" t="s">
        <v>47</v>
      </c>
      <c r="H27" s="9"/>
      <c r="I27" s="33" t="s">
        <v>109</v>
      </c>
      <c r="J27" s="33" t="s">
        <v>110</v>
      </c>
      <c r="K27" s="34">
        <v>5</v>
      </c>
      <c r="L27" s="35" t="s">
        <v>106</v>
      </c>
      <c r="M27" s="35" t="s">
        <v>107</v>
      </c>
      <c r="N27" s="36"/>
      <c r="O27" s="36"/>
      <c r="P27" s="13">
        <f t="shared" si="0"/>
        <v>0</v>
      </c>
      <c r="Q27" s="13"/>
      <c r="R27" s="13"/>
      <c r="S27" s="9"/>
      <c r="T27" s="38">
        <f t="shared" ca="1" si="3"/>
        <v>45328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4.5" x14ac:dyDescent="0.35">
      <c r="A28" s="28" t="s">
        <v>35</v>
      </c>
      <c r="B28" s="29" t="s">
        <v>36</v>
      </c>
      <c r="C28" s="40">
        <v>1</v>
      </c>
      <c r="D28" s="31" t="s">
        <v>51</v>
      </c>
      <c r="E28" s="32" t="s">
        <v>111</v>
      </c>
      <c r="F28" s="32">
        <v>2017</v>
      </c>
      <c r="G28" s="32" t="s">
        <v>39</v>
      </c>
      <c r="H28" s="9"/>
      <c r="I28" s="33" t="s">
        <v>112</v>
      </c>
      <c r="J28" s="33" t="s">
        <v>113</v>
      </c>
      <c r="K28" s="61">
        <v>5</v>
      </c>
      <c r="L28" s="35" t="s">
        <v>114</v>
      </c>
      <c r="M28" s="35"/>
      <c r="N28" s="36">
        <v>45211</v>
      </c>
      <c r="O28" s="47"/>
      <c r="P28" s="13">
        <f t="shared" si="0"/>
        <v>-45211</v>
      </c>
      <c r="Q28" s="13">
        <v>742</v>
      </c>
      <c r="R28" s="13"/>
      <c r="S28" s="35"/>
      <c r="T28" s="38">
        <f t="shared" ca="1" si="3"/>
        <v>45328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4.5" x14ac:dyDescent="0.35">
      <c r="A29" s="28" t="s">
        <v>35</v>
      </c>
      <c r="B29" s="29" t="s">
        <v>36</v>
      </c>
      <c r="C29" s="40">
        <v>2</v>
      </c>
      <c r="D29" s="31" t="s">
        <v>51</v>
      </c>
      <c r="E29" s="32" t="s">
        <v>115</v>
      </c>
      <c r="F29" s="32">
        <v>2017</v>
      </c>
      <c r="G29" s="32" t="s">
        <v>39</v>
      </c>
      <c r="H29" s="9"/>
      <c r="I29" s="33" t="s">
        <v>116</v>
      </c>
      <c r="J29" s="33" t="s">
        <v>117</v>
      </c>
      <c r="K29" s="48">
        <v>2</v>
      </c>
      <c r="L29" s="35" t="s">
        <v>118</v>
      </c>
      <c r="M29" s="35" t="s">
        <v>56</v>
      </c>
      <c r="N29" s="36">
        <v>44929</v>
      </c>
      <c r="O29" s="47">
        <v>45353</v>
      </c>
      <c r="P29" s="13">
        <f t="shared" si="0"/>
        <v>424</v>
      </c>
      <c r="Q29" s="13">
        <v>867</v>
      </c>
      <c r="R29" s="13"/>
      <c r="S29" s="35"/>
      <c r="T29" s="38" t="e">
        <f ca="1">TODAY()-#REF!</f>
        <v>#REF!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4.5" x14ac:dyDescent="0.35">
      <c r="A30" s="28" t="s">
        <v>35</v>
      </c>
      <c r="B30" s="29" t="s">
        <v>36</v>
      </c>
      <c r="C30" s="40">
        <v>1</v>
      </c>
      <c r="D30" s="31" t="s">
        <v>51</v>
      </c>
      <c r="E30" s="32" t="s">
        <v>119</v>
      </c>
      <c r="F30" s="32">
        <v>2017</v>
      </c>
      <c r="G30" s="32" t="s">
        <v>39</v>
      </c>
      <c r="H30" s="9"/>
      <c r="I30" s="33" t="s">
        <v>120</v>
      </c>
      <c r="J30" s="33" t="s">
        <v>121</v>
      </c>
      <c r="K30" s="54">
        <v>2</v>
      </c>
      <c r="L30" s="35" t="s">
        <v>122</v>
      </c>
      <c r="M30" s="35" t="s">
        <v>56</v>
      </c>
      <c r="N30" s="36">
        <v>45177</v>
      </c>
      <c r="O30" s="47">
        <v>45358</v>
      </c>
      <c r="P30" s="13">
        <f t="shared" si="0"/>
        <v>181</v>
      </c>
      <c r="Q30" s="13">
        <v>1055</v>
      </c>
      <c r="R30" s="13"/>
      <c r="S30" s="35"/>
      <c r="T30" s="38">
        <f t="shared" ref="T30:T39" ca="1" si="4">TODAY()-O30</f>
        <v>-30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5" x14ac:dyDescent="0.35">
      <c r="A31" s="28" t="s">
        <v>35</v>
      </c>
      <c r="B31" s="29" t="s">
        <v>36</v>
      </c>
      <c r="C31" s="40">
        <v>2</v>
      </c>
      <c r="D31" s="31" t="s">
        <v>51</v>
      </c>
      <c r="E31" s="32" t="s">
        <v>123</v>
      </c>
      <c r="F31" s="32">
        <v>2017</v>
      </c>
      <c r="G31" s="32" t="s">
        <v>39</v>
      </c>
      <c r="H31" s="9"/>
      <c r="I31" s="33" t="s">
        <v>124</v>
      </c>
      <c r="J31" s="33" t="s">
        <v>125</v>
      </c>
      <c r="K31" s="58">
        <v>5</v>
      </c>
      <c r="L31" s="62" t="s">
        <v>126</v>
      </c>
      <c r="M31" s="35" t="s">
        <v>56</v>
      </c>
      <c r="N31" s="63">
        <v>44490</v>
      </c>
      <c r="O31" s="42"/>
      <c r="P31" s="13">
        <f t="shared" si="0"/>
        <v>-44490</v>
      </c>
      <c r="Q31" s="13"/>
      <c r="R31" s="13"/>
      <c r="S31" s="64" t="s">
        <v>127</v>
      </c>
      <c r="T31" s="38">
        <f t="shared" ca="1" si="4"/>
        <v>45328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5" x14ac:dyDescent="0.35">
      <c r="A32" s="28" t="s">
        <v>35</v>
      </c>
      <c r="B32" s="29" t="s">
        <v>36</v>
      </c>
      <c r="C32" s="40">
        <v>2</v>
      </c>
      <c r="D32" s="31" t="s">
        <v>128</v>
      </c>
      <c r="E32" s="32" t="s">
        <v>129</v>
      </c>
      <c r="F32" s="32">
        <v>2016</v>
      </c>
      <c r="G32" s="32" t="s">
        <v>47</v>
      </c>
      <c r="H32" s="9"/>
      <c r="I32" s="33" t="s">
        <v>130</v>
      </c>
      <c r="J32" s="33" t="s">
        <v>131</v>
      </c>
      <c r="K32" s="58">
        <v>5</v>
      </c>
      <c r="L32" s="35" t="s">
        <v>132</v>
      </c>
      <c r="M32" s="16" t="s">
        <v>133</v>
      </c>
      <c r="N32" s="42"/>
      <c r="O32" s="42"/>
      <c r="P32" s="13">
        <f t="shared" si="0"/>
        <v>0</v>
      </c>
      <c r="Q32" s="13"/>
      <c r="R32" s="13"/>
      <c r="S32" s="64" t="s">
        <v>134</v>
      </c>
      <c r="T32" s="38">
        <f t="shared" ca="1" si="4"/>
        <v>45328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4.5" x14ac:dyDescent="0.35">
      <c r="A33" s="65" t="s">
        <v>35</v>
      </c>
      <c r="B33" s="66" t="s">
        <v>36</v>
      </c>
      <c r="C33" s="40">
        <v>1</v>
      </c>
      <c r="D33" s="32" t="s">
        <v>63</v>
      </c>
      <c r="E33" s="31" t="s">
        <v>135</v>
      </c>
      <c r="F33" s="31">
        <v>2018</v>
      </c>
      <c r="G33" s="31" t="s">
        <v>39</v>
      </c>
      <c r="H33" s="9"/>
      <c r="I33" s="67" t="s">
        <v>136</v>
      </c>
      <c r="J33" s="67" t="s">
        <v>137</v>
      </c>
      <c r="K33" s="34">
        <v>5</v>
      </c>
      <c r="L33" s="35" t="s">
        <v>73</v>
      </c>
      <c r="M33" s="35"/>
      <c r="N33" s="42"/>
      <c r="O33" s="43"/>
      <c r="P33" s="13">
        <f t="shared" si="0"/>
        <v>0</v>
      </c>
      <c r="Q33" s="13">
        <v>677</v>
      </c>
      <c r="R33" s="13"/>
      <c r="S33" s="13"/>
      <c r="T33" s="38">
        <f t="shared" ca="1" si="4"/>
        <v>45328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4.5" x14ac:dyDescent="0.35">
      <c r="A34" s="65" t="s">
        <v>35</v>
      </c>
      <c r="B34" s="66" t="s">
        <v>36</v>
      </c>
      <c r="C34" s="40">
        <v>1</v>
      </c>
      <c r="D34" s="31" t="s">
        <v>138</v>
      </c>
      <c r="E34" s="31" t="s">
        <v>139</v>
      </c>
      <c r="F34" s="31">
        <v>2016</v>
      </c>
      <c r="G34" s="31" t="s">
        <v>39</v>
      </c>
      <c r="H34" s="9"/>
      <c r="I34" s="67" t="s">
        <v>140</v>
      </c>
      <c r="J34" s="67" t="s">
        <v>141</v>
      </c>
      <c r="K34" s="54">
        <v>2</v>
      </c>
      <c r="L34" s="62" t="s">
        <v>142</v>
      </c>
      <c r="M34" s="35" t="s">
        <v>56</v>
      </c>
      <c r="N34" s="63">
        <v>45320</v>
      </c>
      <c r="O34" s="45">
        <v>45328</v>
      </c>
      <c r="P34" s="13">
        <f t="shared" si="0"/>
        <v>8</v>
      </c>
      <c r="Q34" s="13">
        <v>344</v>
      </c>
      <c r="R34" s="13"/>
      <c r="S34" s="35"/>
      <c r="T34" s="38">
        <f t="shared" ca="1" si="4"/>
        <v>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4.5" x14ac:dyDescent="0.35">
      <c r="A35" s="65" t="s">
        <v>35</v>
      </c>
      <c r="B35" s="66" t="s">
        <v>36</v>
      </c>
      <c r="C35" s="40">
        <v>2</v>
      </c>
      <c r="D35" s="31" t="s">
        <v>138</v>
      </c>
      <c r="E35" s="31" t="s">
        <v>143</v>
      </c>
      <c r="F35" s="31">
        <v>2016</v>
      </c>
      <c r="G35" s="31" t="s">
        <v>39</v>
      </c>
      <c r="H35" s="9"/>
      <c r="I35" s="67" t="s">
        <v>144</v>
      </c>
      <c r="J35" s="67" t="s">
        <v>145</v>
      </c>
      <c r="K35" s="68">
        <v>5</v>
      </c>
      <c r="L35" s="35" t="s">
        <v>146</v>
      </c>
      <c r="M35" s="35" t="s">
        <v>147</v>
      </c>
      <c r="N35" s="42">
        <v>43748</v>
      </c>
      <c r="O35" s="13">
        <v>0</v>
      </c>
      <c r="P35" s="42">
        <f t="shared" si="0"/>
        <v>-43748</v>
      </c>
      <c r="Q35" s="35"/>
      <c r="R35" s="35"/>
      <c r="S35" s="69" t="s">
        <v>14</v>
      </c>
      <c r="T35" s="70">
        <f t="shared" ca="1" si="4"/>
        <v>45328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4.5" x14ac:dyDescent="0.35">
      <c r="A36" s="28" t="s">
        <v>35</v>
      </c>
      <c r="B36" s="29" t="s">
        <v>36</v>
      </c>
      <c r="C36" s="40">
        <v>2</v>
      </c>
      <c r="D36" s="31" t="s">
        <v>37</v>
      </c>
      <c r="E36" s="32" t="s">
        <v>148</v>
      </c>
      <c r="F36" s="32">
        <v>2016</v>
      </c>
      <c r="G36" s="32" t="s">
        <v>39</v>
      </c>
      <c r="H36" s="9"/>
      <c r="I36" s="33" t="s">
        <v>149</v>
      </c>
      <c r="J36" s="33" t="s">
        <v>150</v>
      </c>
      <c r="K36" s="58">
        <v>5</v>
      </c>
      <c r="L36" s="35" t="s">
        <v>132</v>
      </c>
      <c r="M36" s="35" t="s">
        <v>43</v>
      </c>
      <c r="N36" s="71"/>
      <c r="O36" s="42"/>
      <c r="P36" s="13">
        <f t="shared" si="0"/>
        <v>0</v>
      </c>
      <c r="Q36" s="13"/>
      <c r="R36" s="13"/>
      <c r="S36" s="64" t="s">
        <v>134</v>
      </c>
      <c r="T36" s="38">
        <f t="shared" ca="1" si="4"/>
        <v>45328</v>
      </c>
      <c r="U36" s="1"/>
      <c r="V36" s="72"/>
      <c r="W36" s="72"/>
      <c r="X36" s="72"/>
      <c r="Y36" s="1"/>
      <c r="Z36" s="1"/>
      <c r="AA36" s="1"/>
      <c r="AB36" s="1"/>
      <c r="AC36" s="1"/>
      <c r="AD36" s="1"/>
      <c r="AE36" s="1"/>
    </row>
    <row r="37" spans="1:31" ht="14.5" x14ac:dyDescent="0.35">
      <c r="A37" s="28" t="s">
        <v>35</v>
      </c>
      <c r="B37" s="29" t="s">
        <v>36</v>
      </c>
      <c r="C37" s="40">
        <v>2</v>
      </c>
      <c r="D37" s="31" t="s">
        <v>151</v>
      </c>
      <c r="E37" s="32" t="s">
        <v>152</v>
      </c>
      <c r="F37" s="32">
        <v>2018</v>
      </c>
      <c r="G37" s="32" t="s">
        <v>47</v>
      </c>
      <c r="H37" s="9"/>
      <c r="I37" s="33" t="s">
        <v>153</v>
      </c>
      <c r="J37" s="33" t="s">
        <v>154</v>
      </c>
      <c r="K37" s="41">
        <v>5</v>
      </c>
      <c r="L37" s="35" t="s">
        <v>132</v>
      </c>
      <c r="M37" s="35" t="s">
        <v>43</v>
      </c>
      <c r="N37" s="73"/>
      <c r="O37" s="45"/>
      <c r="P37" s="13">
        <f t="shared" si="0"/>
        <v>0</v>
      </c>
      <c r="Q37" s="60"/>
      <c r="R37" s="60"/>
      <c r="S37" s="64" t="s">
        <v>134</v>
      </c>
      <c r="T37" s="38">
        <f t="shared" ca="1" si="4"/>
        <v>45328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4.5" x14ac:dyDescent="0.35">
      <c r="A38" s="28" t="s">
        <v>35</v>
      </c>
      <c r="B38" s="29" t="s">
        <v>36</v>
      </c>
      <c r="C38" s="40">
        <v>2</v>
      </c>
      <c r="D38" s="31" t="s">
        <v>151</v>
      </c>
      <c r="E38" s="32" t="s">
        <v>155</v>
      </c>
      <c r="F38" s="32">
        <v>2018</v>
      </c>
      <c r="G38" s="32" t="s">
        <v>47</v>
      </c>
      <c r="H38" s="9"/>
      <c r="I38" s="33" t="s">
        <v>156</v>
      </c>
      <c r="J38" s="33" t="s">
        <v>157</v>
      </c>
      <c r="K38" s="41">
        <v>5</v>
      </c>
      <c r="L38" s="35"/>
      <c r="M38" s="35" t="s">
        <v>43</v>
      </c>
      <c r="N38" s="36"/>
      <c r="O38" s="35"/>
      <c r="P38" s="42">
        <f t="shared" si="0"/>
        <v>0</v>
      </c>
      <c r="Q38" s="60"/>
      <c r="R38" s="60"/>
      <c r="S38" s="69" t="s">
        <v>158</v>
      </c>
      <c r="T38" s="70">
        <f t="shared" ca="1" si="4"/>
        <v>45328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4.5" x14ac:dyDescent="0.35">
      <c r="A39" s="65" t="s">
        <v>35</v>
      </c>
      <c r="B39" s="66" t="s">
        <v>36</v>
      </c>
      <c r="C39" s="40">
        <v>2</v>
      </c>
      <c r="D39" s="31" t="s">
        <v>159</v>
      </c>
      <c r="E39" s="31" t="s">
        <v>160</v>
      </c>
      <c r="F39" s="31">
        <v>2017</v>
      </c>
      <c r="G39" s="31" t="s">
        <v>39</v>
      </c>
      <c r="H39" s="9"/>
      <c r="I39" s="67" t="s">
        <v>161</v>
      </c>
      <c r="J39" s="67" t="s">
        <v>162</v>
      </c>
      <c r="K39" s="74">
        <v>3</v>
      </c>
      <c r="L39" s="35"/>
      <c r="M39" s="35"/>
      <c r="N39" s="42"/>
      <c r="O39" s="43"/>
      <c r="P39" s="13">
        <f t="shared" si="0"/>
        <v>0</v>
      </c>
      <c r="Q39" s="60">
        <v>116</v>
      </c>
      <c r="R39" s="60"/>
      <c r="S39" s="51" t="s">
        <v>163</v>
      </c>
      <c r="T39" s="38">
        <f t="shared" ca="1" si="4"/>
        <v>45328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4.5" x14ac:dyDescent="0.35">
      <c r="A40" s="28" t="s">
        <v>35</v>
      </c>
      <c r="B40" s="29" t="s">
        <v>36</v>
      </c>
      <c r="C40" s="40">
        <v>1</v>
      </c>
      <c r="D40" s="31" t="s">
        <v>164</v>
      </c>
      <c r="E40" s="32" t="s">
        <v>165</v>
      </c>
      <c r="F40" s="32">
        <v>2016</v>
      </c>
      <c r="G40" s="32" t="s">
        <v>39</v>
      </c>
      <c r="H40" s="9"/>
      <c r="I40" s="33" t="s">
        <v>166</v>
      </c>
      <c r="J40" s="33" t="s">
        <v>167</v>
      </c>
      <c r="K40" s="75">
        <v>2</v>
      </c>
      <c r="L40" s="62" t="s">
        <v>122</v>
      </c>
      <c r="M40" s="35" t="s">
        <v>168</v>
      </c>
      <c r="N40" s="56">
        <v>45180</v>
      </c>
      <c r="O40" s="45">
        <v>45347</v>
      </c>
      <c r="P40" s="13">
        <f t="shared" si="0"/>
        <v>167</v>
      </c>
      <c r="Q40" s="13">
        <v>520</v>
      </c>
      <c r="R40" s="13"/>
      <c r="S40" s="35" t="s">
        <v>169</v>
      </c>
      <c r="T40" s="38" t="e">
        <f ca="1">TODAY()-#REF!</f>
        <v>#REF!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4.5" x14ac:dyDescent="0.35">
      <c r="A41" s="65" t="s">
        <v>35</v>
      </c>
      <c r="B41" s="66" t="s">
        <v>36</v>
      </c>
      <c r="C41" s="40">
        <v>1</v>
      </c>
      <c r="D41" s="31" t="s">
        <v>138</v>
      </c>
      <c r="E41" s="31" t="s">
        <v>170</v>
      </c>
      <c r="F41" s="31">
        <v>2018</v>
      </c>
      <c r="G41" s="31" t="s">
        <v>39</v>
      </c>
      <c r="H41" s="9"/>
      <c r="I41" s="67" t="s">
        <v>171</v>
      </c>
      <c r="J41" s="67" t="s">
        <v>172</v>
      </c>
      <c r="K41" s="54">
        <v>1</v>
      </c>
      <c r="L41" s="35"/>
      <c r="M41" s="35"/>
      <c r="N41" s="42"/>
      <c r="O41" s="45"/>
      <c r="P41" s="13">
        <f t="shared" si="0"/>
        <v>0</v>
      </c>
      <c r="Q41" s="35">
        <v>302</v>
      </c>
      <c r="R41" s="35"/>
      <c r="S41" s="53"/>
      <c r="T41" s="38">
        <f ca="1">TODAY()-O40</f>
        <v>-19</v>
      </c>
      <c r="U41" s="1"/>
      <c r="V41" s="72"/>
      <c r="W41" s="72"/>
      <c r="X41" s="1"/>
      <c r="Y41" s="1"/>
      <c r="Z41" s="1"/>
      <c r="AA41" s="1"/>
      <c r="AB41" s="1"/>
      <c r="AC41" s="1"/>
      <c r="AD41" s="1"/>
      <c r="AE41" s="1"/>
    </row>
    <row r="42" spans="1:31" ht="14.5" x14ac:dyDescent="0.35">
      <c r="A42" s="65" t="s">
        <v>35</v>
      </c>
      <c r="B42" s="66" t="s">
        <v>36</v>
      </c>
      <c r="C42" s="40">
        <v>1</v>
      </c>
      <c r="D42" s="31" t="s">
        <v>138</v>
      </c>
      <c r="E42" s="31" t="s">
        <v>173</v>
      </c>
      <c r="F42" s="31">
        <v>2018</v>
      </c>
      <c r="G42" s="31" t="s">
        <v>39</v>
      </c>
      <c r="H42" s="9"/>
      <c r="I42" s="67" t="s">
        <v>174</v>
      </c>
      <c r="J42" s="67" t="s">
        <v>175</v>
      </c>
      <c r="K42" s="54">
        <v>3</v>
      </c>
      <c r="L42" s="35"/>
      <c r="M42" s="35" t="s">
        <v>176</v>
      </c>
      <c r="N42" s="42"/>
      <c r="O42" s="43"/>
      <c r="P42" s="13">
        <f t="shared" si="0"/>
        <v>0</v>
      </c>
      <c r="Q42" s="13">
        <v>205</v>
      </c>
      <c r="R42" s="13"/>
      <c r="S42" s="51" t="s">
        <v>177</v>
      </c>
      <c r="T42" s="76">
        <f t="shared" ref="T42:T56" ca="1" si="5">TODAY()-O42</f>
        <v>45328</v>
      </c>
      <c r="U42" s="77"/>
      <c r="V42" s="72"/>
      <c r="W42" s="72"/>
      <c r="X42" s="1"/>
      <c r="Y42" s="1"/>
      <c r="Z42" s="1"/>
      <c r="AA42" s="1"/>
      <c r="AB42" s="1"/>
      <c r="AC42" s="1"/>
      <c r="AD42" s="1"/>
      <c r="AE42" s="1"/>
    </row>
    <row r="43" spans="1:31" ht="14.5" x14ac:dyDescent="0.35">
      <c r="A43" s="28" t="s">
        <v>35</v>
      </c>
      <c r="B43" s="29" t="s">
        <v>36</v>
      </c>
      <c r="C43" s="40">
        <v>1</v>
      </c>
      <c r="D43" s="31" t="s">
        <v>164</v>
      </c>
      <c r="E43" s="32" t="s">
        <v>178</v>
      </c>
      <c r="F43" s="32">
        <v>2016</v>
      </c>
      <c r="G43" s="32" t="s">
        <v>39</v>
      </c>
      <c r="H43" s="9"/>
      <c r="I43" s="33" t="s">
        <v>179</v>
      </c>
      <c r="J43" s="33" t="s">
        <v>180</v>
      </c>
      <c r="K43" s="78">
        <v>2</v>
      </c>
      <c r="L43" s="79" t="s">
        <v>181</v>
      </c>
      <c r="M43" s="35" t="s">
        <v>56</v>
      </c>
      <c r="N43" s="56">
        <v>45306</v>
      </c>
      <c r="O43" s="45">
        <v>45327</v>
      </c>
      <c r="P43" s="13">
        <f t="shared" si="0"/>
        <v>21</v>
      </c>
      <c r="Q43" s="13">
        <v>455</v>
      </c>
      <c r="R43" s="13"/>
      <c r="T43" s="38">
        <f t="shared" ca="1" si="5"/>
        <v>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4.5" x14ac:dyDescent="0.35">
      <c r="A44" s="28" t="s">
        <v>35</v>
      </c>
      <c r="B44" s="29" t="s">
        <v>36</v>
      </c>
      <c r="C44" s="40">
        <v>1</v>
      </c>
      <c r="D44" s="31" t="s">
        <v>182</v>
      </c>
      <c r="E44" s="32" t="s">
        <v>183</v>
      </c>
      <c r="F44" s="32">
        <v>2018</v>
      </c>
      <c r="G44" s="32" t="s">
        <v>47</v>
      </c>
      <c r="H44" s="9"/>
      <c r="I44" s="33" t="s">
        <v>184</v>
      </c>
      <c r="J44" s="33" t="s">
        <v>185</v>
      </c>
      <c r="K44" s="48">
        <v>5</v>
      </c>
      <c r="L44" s="79" t="s">
        <v>73</v>
      </c>
      <c r="M44" s="35"/>
      <c r="N44" s="56"/>
      <c r="O44" s="45"/>
      <c r="P44" s="13">
        <f t="shared" si="0"/>
        <v>0</v>
      </c>
      <c r="Q44" s="60">
        <v>1821</v>
      </c>
      <c r="R44" s="60"/>
      <c r="S44" s="35" t="s">
        <v>186</v>
      </c>
      <c r="T44" s="38">
        <f t="shared" ca="1" si="5"/>
        <v>45328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4.5" x14ac:dyDescent="0.35">
      <c r="A45" s="28" t="s">
        <v>35</v>
      </c>
      <c r="B45" s="29" t="s">
        <v>36</v>
      </c>
      <c r="C45" s="40">
        <v>2</v>
      </c>
      <c r="D45" s="31" t="s">
        <v>182</v>
      </c>
      <c r="E45" s="32" t="s">
        <v>187</v>
      </c>
      <c r="F45" s="32">
        <v>2018</v>
      </c>
      <c r="G45" s="32" t="s">
        <v>47</v>
      </c>
      <c r="H45" s="9"/>
      <c r="I45" s="33" t="s">
        <v>188</v>
      </c>
      <c r="J45" s="33" t="s">
        <v>189</v>
      </c>
      <c r="K45" s="68">
        <v>5</v>
      </c>
      <c r="L45" s="35" t="s">
        <v>190</v>
      </c>
      <c r="M45" s="35" t="s">
        <v>191</v>
      </c>
      <c r="N45" s="42">
        <v>43774</v>
      </c>
      <c r="O45" s="42"/>
      <c r="P45" s="13">
        <f t="shared" si="0"/>
        <v>-43774</v>
      </c>
      <c r="Q45" s="13"/>
      <c r="R45" s="13"/>
      <c r="S45" s="69" t="s">
        <v>14</v>
      </c>
      <c r="T45" s="38">
        <f t="shared" ca="1" si="5"/>
        <v>45328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4.5" x14ac:dyDescent="0.35">
      <c r="A46" s="65" t="s">
        <v>35</v>
      </c>
      <c r="B46" s="66" t="s">
        <v>36</v>
      </c>
      <c r="C46" s="40">
        <v>1</v>
      </c>
      <c r="D46" s="32" t="s">
        <v>63</v>
      </c>
      <c r="E46" s="31" t="s">
        <v>192</v>
      </c>
      <c r="F46" s="31">
        <v>2018</v>
      </c>
      <c r="G46" s="31" t="s">
        <v>39</v>
      </c>
      <c r="H46" s="9"/>
      <c r="I46" s="67" t="s">
        <v>193</v>
      </c>
      <c r="J46" s="67" t="s">
        <v>194</v>
      </c>
      <c r="K46" s="34">
        <v>3</v>
      </c>
      <c r="L46" s="35"/>
      <c r="M46" s="35" t="s">
        <v>176</v>
      </c>
      <c r="N46" s="36"/>
      <c r="O46" s="43"/>
      <c r="P46" s="13">
        <f t="shared" si="0"/>
        <v>0</v>
      </c>
      <c r="Q46" s="13">
        <v>300</v>
      </c>
      <c r="R46" s="13"/>
      <c r="S46" s="51" t="s">
        <v>195</v>
      </c>
      <c r="T46" s="38">
        <f t="shared" ca="1" si="5"/>
        <v>45328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4.5" x14ac:dyDescent="0.35">
      <c r="A47" s="65" t="s">
        <v>35</v>
      </c>
      <c r="B47" s="66" t="s">
        <v>36</v>
      </c>
      <c r="C47" s="40">
        <v>1</v>
      </c>
      <c r="D47" s="32" t="s">
        <v>63</v>
      </c>
      <c r="E47" s="31" t="s">
        <v>196</v>
      </c>
      <c r="F47" s="31">
        <v>2018</v>
      </c>
      <c r="G47" s="31" t="s">
        <v>39</v>
      </c>
      <c r="H47" s="9"/>
      <c r="I47" s="67" t="s">
        <v>197</v>
      </c>
      <c r="J47" s="67" t="s">
        <v>198</v>
      </c>
      <c r="K47" s="34">
        <v>2</v>
      </c>
      <c r="L47" s="55" t="s">
        <v>199</v>
      </c>
      <c r="M47" s="35"/>
      <c r="N47" s="36"/>
      <c r="O47" s="45"/>
      <c r="P47" s="13">
        <f t="shared" si="0"/>
        <v>0</v>
      </c>
      <c r="Q47" s="13">
        <v>550</v>
      </c>
      <c r="R47" s="13"/>
      <c r="S47" s="51" t="s">
        <v>200</v>
      </c>
      <c r="T47" s="38">
        <f t="shared" ca="1" si="5"/>
        <v>45328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4.5" x14ac:dyDescent="0.35">
      <c r="A48" s="28" t="s">
        <v>35</v>
      </c>
      <c r="B48" s="29" t="s">
        <v>36</v>
      </c>
      <c r="C48" s="40">
        <v>2</v>
      </c>
      <c r="D48" s="31" t="s">
        <v>201</v>
      </c>
      <c r="E48" s="32" t="s">
        <v>202</v>
      </c>
      <c r="F48" s="32">
        <v>2018</v>
      </c>
      <c r="G48" s="32" t="s">
        <v>203</v>
      </c>
      <c r="H48" s="9"/>
      <c r="I48" s="33" t="s">
        <v>204</v>
      </c>
      <c r="J48" s="33" t="s">
        <v>205</v>
      </c>
      <c r="K48" s="41">
        <v>5</v>
      </c>
      <c r="L48" s="35" t="s">
        <v>206</v>
      </c>
      <c r="M48" s="35" t="s">
        <v>207</v>
      </c>
      <c r="N48" s="36"/>
      <c r="O48" s="42"/>
      <c r="P48" s="13">
        <f t="shared" si="0"/>
        <v>0</v>
      </c>
      <c r="Q48" s="13"/>
      <c r="R48" s="13"/>
      <c r="S48" s="53"/>
      <c r="T48" s="38">
        <f t="shared" ca="1" si="5"/>
        <v>45328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4.5" x14ac:dyDescent="0.35">
      <c r="A49" s="65" t="s">
        <v>35</v>
      </c>
      <c r="B49" s="66" t="s">
        <v>36</v>
      </c>
      <c r="C49" s="40">
        <v>1</v>
      </c>
      <c r="D49" s="32" t="s">
        <v>63</v>
      </c>
      <c r="E49" s="31" t="s">
        <v>208</v>
      </c>
      <c r="F49" s="31">
        <v>2018</v>
      </c>
      <c r="G49" s="31" t="s">
        <v>39</v>
      </c>
      <c r="H49" s="9"/>
      <c r="I49" s="67" t="s">
        <v>209</v>
      </c>
      <c r="J49" s="67" t="s">
        <v>210</v>
      </c>
      <c r="K49" s="34">
        <v>2</v>
      </c>
      <c r="L49" s="55" t="s">
        <v>199</v>
      </c>
      <c r="M49" s="35"/>
      <c r="N49" s="36"/>
      <c r="O49" s="36"/>
      <c r="P49" s="13">
        <f t="shared" si="0"/>
        <v>0</v>
      </c>
      <c r="Q49" s="13">
        <v>358</v>
      </c>
      <c r="R49" s="13"/>
      <c r="S49" s="13"/>
      <c r="T49" s="38">
        <f t="shared" ca="1" si="5"/>
        <v>45328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4.5" x14ac:dyDescent="0.35">
      <c r="A50" s="65" t="s">
        <v>35</v>
      </c>
      <c r="B50" s="66" t="s">
        <v>36</v>
      </c>
      <c r="C50" s="40">
        <v>1</v>
      </c>
      <c r="D50" s="32" t="s">
        <v>63</v>
      </c>
      <c r="E50" s="31" t="s">
        <v>211</v>
      </c>
      <c r="F50" s="31">
        <v>2018</v>
      </c>
      <c r="G50" s="31" t="s">
        <v>39</v>
      </c>
      <c r="H50" s="9"/>
      <c r="I50" s="67" t="s">
        <v>212</v>
      </c>
      <c r="J50" s="67" t="s">
        <v>213</v>
      </c>
      <c r="K50" s="54">
        <v>5</v>
      </c>
      <c r="L50" s="35" t="s">
        <v>73</v>
      </c>
      <c r="M50" s="35" t="s">
        <v>176</v>
      </c>
      <c r="N50" s="42"/>
      <c r="O50" s="45"/>
      <c r="P50" s="13">
        <f t="shared" si="0"/>
        <v>0</v>
      </c>
      <c r="Q50" s="13">
        <v>367</v>
      </c>
      <c r="R50" s="13"/>
      <c r="S50" s="13"/>
      <c r="T50" s="38">
        <f t="shared" ca="1" si="5"/>
        <v>45328</v>
      </c>
      <c r="U50" s="1"/>
      <c r="V50" s="72"/>
      <c r="W50" s="1"/>
      <c r="X50" s="1"/>
      <c r="Y50" s="1"/>
      <c r="Z50" s="1"/>
      <c r="AA50" s="1"/>
      <c r="AB50" s="1"/>
      <c r="AC50" s="1"/>
      <c r="AD50" s="1"/>
      <c r="AE50" s="1"/>
    </row>
    <row r="51" spans="1:31" ht="14.5" x14ac:dyDescent="0.35">
      <c r="A51" s="65" t="s">
        <v>35</v>
      </c>
      <c r="B51" s="66" t="s">
        <v>36</v>
      </c>
      <c r="C51" s="40">
        <v>1</v>
      </c>
      <c r="D51" s="32" t="s">
        <v>63</v>
      </c>
      <c r="E51" s="31" t="s">
        <v>214</v>
      </c>
      <c r="F51" s="31">
        <v>2018</v>
      </c>
      <c r="G51" s="31" t="s">
        <v>39</v>
      </c>
      <c r="H51" s="9"/>
      <c r="I51" s="67" t="s">
        <v>215</v>
      </c>
      <c r="J51" s="67" t="s">
        <v>216</v>
      </c>
      <c r="K51" s="54">
        <v>5</v>
      </c>
      <c r="L51" s="35" t="s">
        <v>73</v>
      </c>
      <c r="M51" s="35"/>
      <c r="N51" s="42"/>
      <c r="O51" s="45"/>
      <c r="P51" s="13">
        <f t="shared" si="0"/>
        <v>0</v>
      </c>
      <c r="Q51" s="13">
        <v>344</v>
      </c>
      <c r="R51" s="13"/>
      <c r="S51" s="13"/>
      <c r="T51" s="38">
        <f t="shared" ca="1" si="5"/>
        <v>45328</v>
      </c>
      <c r="U51" s="1"/>
      <c r="V51" s="80"/>
      <c r="W51" s="1"/>
      <c r="X51" s="1"/>
      <c r="Y51" s="1"/>
      <c r="Z51" s="1"/>
      <c r="AA51" s="1"/>
      <c r="AB51" s="1"/>
      <c r="AC51" s="1"/>
      <c r="AD51" s="1"/>
      <c r="AE51" s="1"/>
    </row>
    <row r="52" spans="1:31" ht="43.5" x14ac:dyDescent="0.35">
      <c r="A52" s="28" t="s">
        <v>35</v>
      </c>
      <c r="B52" s="29" t="s">
        <v>44</v>
      </c>
      <c r="C52" s="40">
        <v>2</v>
      </c>
      <c r="D52" s="31" t="s">
        <v>217</v>
      </c>
      <c r="E52" s="32" t="s">
        <v>218</v>
      </c>
      <c r="F52" s="32">
        <v>2018</v>
      </c>
      <c r="G52" s="31" t="s">
        <v>47</v>
      </c>
      <c r="H52" s="9"/>
      <c r="I52" s="33" t="s">
        <v>219</v>
      </c>
      <c r="J52" s="33"/>
      <c r="K52" s="81">
        <v>5</v>
      </c>
      <c r="L52" s="35"/>
      <c r="M52" s="35" t="s">
        <v>207</v>
      </c>
      <c r="N52" s="42">
        <v>44519</v>
      </c>
      <c r="O52" s="42"/>
      <c r="P52" s="13">
        <f t="shared" si="0"/>
        <v>-44519</v>
      </c>
      <c r="Q52" s="13"/>
      <c r="R52" s="13"/>
      <c r="S52" s="35"/>
      <c r="T52" s="38">
        <f t="shared" ca="1" si="5"/>
        <v>45328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4.5" x14ac:dyDescent="0.35">
      <c r="A53" s="28" t="s">
        <v>35</v>
      </c>
      <c r="B53" s="29" t="s">
        <v>36</v>
      </c>
      <c r="C53" s="40">
        <v>2</v>
      </c>
      <c r="D53" s="31" t="s">
        <v>102</v>
      </c>
      <c r="E53" s="32" t="s">
        <v>220</v>
      </c>
      <c r="F53" s="31">
        <v>2017</v>
      </c>
      <c r="G53" s="31" t="s">
        <v>47</v>
      </c>
      <c r="H53" s="9"/>
      <c r="I53" s="33" t="s">
        <v>221</v>
      </c>
      <c r="J53" s="33" t="s">
        <v>222</v>
      </c>
      <c r="K53" s="41">
        <v>5</v>
      </c>
      <c r="L53" s="35" t="s">
        <v>206</v>
      </c>
      <c r="M53" s="35" t="s">
        <v>207</v>
      </c>
      <c r="N53" s="36"/>
      <c r="O53" s="42"/>
      <c r="P53" s="13">
        <f t="shared" si="0"/>
        <v>0</v>
      </c>
      <c r="Q53" s="60"/>
      <c r="R53" s="60"/>
      <c r="S53" s="82" t="s">
        <v>223</v>
      </c>
      <c r="T53" s="38">
        <f t="shared" ca="1" si="5"/>
        <v>45328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4.5" x14ac:dyDescent="0.35">
      <c r="A54" s="28" t="s">
        <v>35</v>
      </c>
      <c r="B54" s="29" t="s">
        <v>36</v>
      </c>
      <c r="C54" s="40">
        <v>2</v>
      </c>
      <c r="D54" s="31" t="s">
        <v>102</v>
      </c>
      <c r="E54" s="32" t="s">
        <v>224</v>
      </c>
      <c r="F54" s="31">
        <v>2017</v>
      </c>
      <c r="G54" s="31" t="s">
        <v>47</v>
      </c>
      <c r="H54" s="9"/>
      <c r="I54" s="33" t="s">
        <v>225</v>
      </c>
      <c r="J54" s="33" t="s">
        <v>226</v>
      </c>
      <c r="K54" s="52">
        <v>5</v>
      </c>
      <c r="L54" s="35" t="s">
        <v>227</v>
      </c>
      <c r="M54" s="35" t="s">
        <v>43</v>
      </c>
      <c r="N54" s="36"/>
      <c r="O54" s="45"/>
      <c r="P54" s="13">
        <f t="shared" si="0"/>
        <v>0</v>
      </c>
      <c r="Q54" s="13"/>
      <c r="R54" s="13"/>
      <c r="S54" s="82" t="s">
        <v>223</v>
      </c>
      <c r="T54" s="38">
        <f t="shared" ca="1" si="5"/>
        <v>45328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4.5" x14ac:dyDescent="0.35">
      <c r="A55" s="28" t="s">
        <v>35</v>
      </c>
      <c r="B55" s="29" t="s">
        <v>36</v>
      </c>
      <c r="C55" s="40">
        <v>2</v>
      </c>
      <c r="D55" s="31" t="s">
        <v>228</v>
      </c>
      <c r="E55" s="32" t="s">
        <v>229</v>
      </c>
      <c r="F55" s="31">
        <v>2015</v>
      </c>
      <c r="G55" s="31" t="s">
        <v>47</v>
      </c>
      <c r="H55" s="9"/>
      <c r="I55" s="33" t="s">
        <v>230</v>
      </c>
      <c r="J55" s="33" t="s">
        <v>231</v>
      </c>
      <c r="K55" s="41">
        <v>5</v>
      </c>
      <c r="L55" s="35"/>
      <c r="M55" s="35" t="s">
        <v>207</v>
      </c>
      <c r="N55" s="36">
        <v>44519</v>
      </c>
      <c r="O55" s="36"/>
      <c r="P55" s="13">
        <f t="shared" si="0"/>
        <v>-44519</v>
      </c>
      <c r="Q55" s="13"/>
      <c r="R55" s="13"/>
      <c r="S55" s="9"/>
      <c r="T55" s="38">
        <f t="shared" ca="1" si="5"/>
        <v>45328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4.5" x14ac:dyDescent="0.35">
      <c r="A56" s="83" t="s">
        <v>35</v>
      </c>
      <c r="B56" s="29" t="s">
        <v>36</v>
      </c>
      <c r="C56" s="40">
        <v>2</v>
      </c>
      <c r="D56" s="31" t="s">
        <v>232</v>
      </c>
      <c r="E56" s="32" t="s">
        <v>233</v>
      </c>
      <c r="F56" s="84">
        <v>2019</v>
      </c>
      <c r="G56" s="31" t="s">
        <v>234</v>
      </c>
      <c r="H56" s="9"/>
      <c r="I56" s="33" t="s">
        <v>235</v>
      </c>
      <c r="J56" s="33" t="s">
        <v>236</v>
      </c>
      <c r="K56" s="34">
        <v>2</v>
      </c>
      <c r="L56" s="35" t="s">
        <v>237</v>
      </c>
      <c r="M56" s="35" t="s">
        <v>238</v>
      </c>
      <c r="N56" s="42">
        <v>45228</v>
      </c>
      <c r="O56" s="43">
        <v>45350</v>
      </c>
      <c r="P56" s="13">
        <f t="shared" si="0"/>
        <v>122</v>
      </c>
      <c r="Q56" s="13">
        <v>350</v>
      </c>
      <c r="R56" s="13"/>
      <c r="S56" s="35"/>
      <c r="T56" s="38">
        <f t="shared" ca="1" si="5"/>
        <v>-22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4.5" x14ac:dyDescent="0.35">
      <c r="A57" s="83" t="s">
        <v>35</v>
      </c>
      <c r="B57" s="29" t="s">
        <v>36</v>
      </c>
      <c r="C57" s="40">
        <v>1</v>
      </c>
      <c r="D57" s="31" t="s">
        <v>63</v>
      </c>
      <c r="E57" s="31" t="s">
        <v>239</v>
      </c>
      <c r="F57" s="84">
        <v>2016</v>
      </c>
      <c r="G57" s="31" t="s">
        <v>39</v>
      </c>
      <c r="H57" s="9"/>
      <c r="I57" s="33" t="s">
        <v>240</v>
      </c>
      <c r="J57" s="33" t="s">
        <v>241</v>
      </c>
      <c r="K57" s="54">
        <v>1</v>
      </c>
      <c r="L57" s="35"/>
      <c r="M57" s="35"/>
      <c r="N57" s="36"/>
      <c r="O57" s="45"/>
      <c r="P57" s="13">
        <f t="shared" si="0"/>
        <v>0</v>
      </c>
      <c r="Q57" s="13">
        <v>356</v>
      </c>
      <c r="R57" s="13"/>
      <c r="S57" s="51" t="s">
        <v>242</v>
      </c>
      <c r="T57" s="3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4.5" x14ac:dyDescent="0.35">
      <c r="A58" s="83" t="s">
        <v>35</v>
      </c>
      <c r="B58" s="29" t="s">
        <v>36</v>
      </c>
      <c r="C58" s="40">
        <v>1</v>
      </c>
      <c r="D58" s="31" t="s">
        <v>63</v>
      </c>
      <c r="E58" s="32" t="s">
        <v>243</v>
      </c>
      <c r="F58" s="84">
        <v>2017</v>
      </c>
      <c r="G58" s="31" t="s">
        <v>39</v>
      </c>
      <c r="H58" s="9"/>
      <c r="I58" s="33" t="s">
        <v>244</v>
      </c>
      <c r="J58" s="33" t="s">
        <v>245</v>
      </c>
      <c r="K58" s="54">
        <v>1</v>
      </c>
      <c r="L58" s="35"/>
      <c r="M58" s="35"/>
      <c r="N58" s="36"/>
      <c r="O58" s="45"/>
      <c r="P58" s="13">
        <f t="shared" si="0"/>
        <v>0</v>
      </c>
      <c r="Q58" s="13">
        <v>307</v>
      </c>
      <c r="R58" s="13"/>
      <c r="S58" s="35" t="s">
        <v>246</v>
      </c>
      <c r="T58" s="3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4.5" x14ac:dyDescent="0.35">
      <c r="A59" s="83" t="s">
        <v>35</v>
      </c>
      <c r="B59" s="29" t="s">
        <v>36</v>
      </c>
      <c r="C59" s="40">
        <v>1</v>
      </c>
      <c r="D59" s="31" t="s">
        <v>63</v>
      </c>
      <c r="E59" s="31" t="s">
        <v>247</v>
      </c>
      <c r="F59" s="84">
        <v>2016</v>
      </c>
      <c r="G59" s="31" t="s">
        <v>39</v>
      </c>
      <c r="H59" s="9"/>
      <c r="I59" s="33" t="s">
        <v>248</v>
      </c>
      <c r="J59" s="33" t="s">
        <v>249</v>
      </c>
      <c r="K59" s="54">
        <v>1</v>
      </c>
      <c r="L59" s="35"/>
      <c r="M59" s="35"/>
      <c r="N59" s="36"/>
      <c r="O59" s="45"/>
      <c r="P59" s="13">
        <f t="shared" si="0"/>
        <v>0</v>
      </c>
      <c r="Q59" s="13">
        <v>441</v>
      </c>
      <c r="R59" s="13"/>
      <c r="S59" s="35"/>
      <c r="T59" s="3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4.5" x14ac:dyDescent="0.35">
      <c r="A60" s="83" t="s">
        <v>35</v>
      </c>
      <c r="B60" s="29" t="s">
        <v>36</v>
      </c>
      <c r="C60" s="40">
        <v>2</v>
      </c>
      <c r="D60" s="31" t="s">
        <v>250</v>
      </c>
      <c r="E60" s="31" t="s">
        <v>251</v>
      </c>
      <c r="F60" s="84">
        <v>2016</v>
      </c>
      <c r="G60" s="31" t="s">
        <v>39</v>
      </c>
      <c r="H60" s="9"/>
      <c r="I60" s="33" t="s">
        <v>252</v>
      </c>
      <c r="J60" s="33"/>
      <c r="K60" s="54">
        <v>2</v>
      </c>
      <c r="L60" s="35" t="s">
        <v>253</v>
      </c>
      <c r="M60" s="35" t="s">
        <v>62</v>
      </c>
      <c r="N60" s="36">
        <v>45304</v>
      </c>
      <c r="O60" s="47">
        <v>45334</v>
      </c>
      <c r="P60" s="13">
        <f t="shared" si="0"/>
        <v>30</v>
      </c>
      <c r="Q60" s="13"/>
      <c r="R60" s="13"/>
      <c r="S60" s="35"/>
      <c r="T60" s="3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43.5" x14ac:dyDescent="0.35">
      <c r="A61" s="83" t="s">
        <v>35</v>
      </c>
      <c r="B61" s="29" t="s">
        <v>44</v>
      </c>
      <c r="C61" s="40">
        <v>1</v>
      </c>
      <c r="D61" s="31" t="s">
        <v>217</v>
      </c>
      <c r="E61" s="31" t="s">
        <v>254</v>
      </c>
      <c r="F61" s="84">
        <v>2017</v>
      </c>
      <c r="G61" s="31" t="s">
        <v>47</v>
      </c>
      <c r="H61" s="9"/>
      <c r="I61" s="33" t="s">
        <v>255</v>
      </c>
      <c r="J61" s="33"/>
      <c r="K61" s="52">
        <v>3</v>
      </c>
      <c r="L61" s="35"/>
      <c r="M61" s="35"/>
      <c r="N61" s="36"/>
      <c r="O61" s="37"/>
      <c r="P61" s="13">
        <f t="shared" si="0"/>
        <v>0</v>
      </c>
      <c r="Q61" s="13"/>
      <c r="R61" s="13"/>
      <c r="S61" s="51" t="s">
        <v>256</v>
      </c>
      <c r="T61" s="3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8.75" customHeight="1" x14ac:dyDescent="0.35">
      <c r="A62" s="85" t="s">
        <v>257</v>
      </c>
      <c r="B62" s="29" t="s">
        <v>258</v>
      </c>
      <c r="C62" s="86">
        <v>1</v>
      </c>
      <c r="D62" s="31" t="s">
        <v>259</v>
      </c>
      <c r="E62" s="32" t="s">
        <v>260</v>
      </c>
      <c r="F62" s="32">
        <v>2017</v>
      </c>
      <c r="G62" s="31" t="s">
        <v>47</v>
      </c>
      <c r="H62" s="9"/>
      <c r="I62" s="33" t="s">
        <v>261</v>
      </c>
      <c r="J62" s="33" t="s">
        <v>262</v>
      </c>
      <c r="K62" s="50">
        <v>3</v>
      </c>
      <c r="L62" s="35"/>
      <c r="M62" s="35" t="s">
        <v>176</v>
      </c>
      <c r="N62" s="42"/>
      <c r="O62" s="42"/>
      <c r="P62" s="13">
        <f t="shared" si="0"/>
        <v>0</v>
      </c>
      <c r="Q62" s="9">
        <v>1231</v>
      </c>
      <c r="R62" s="9"/>
      <c r="S62" s="51" t="s">
        <v>263</v>
      </c>
      <c r="T62" s="38">
        <f t="shared" ref="T62:T67" ca="1" si="6">TODAY()-O62</f>
        <v>45328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8" customHeight="1" x14ac:dyDescent="0.35">
      <c r="A63" s="85" t="s">
        <v>257</v>
      </c>
      <c r="B63" s="29" t="s">
        <v>264</v>
      </c>
      <c r="C63" s="86">
        <v>2</v>
      </c>
      <c r="D63" s="31" t="s">
        <v>265</v>
      </c>
      <c r="E63" s="32" t="s">
        <v>266</v>
      </c>
      <c r="F63" s="32">
        <v>2015</v>
      </c>
      <c r="G63" s="31" t="s">
        <v>39</v>
      </c>
      <c r="H63" s="9"/>
      <c r="I63" s="33" t="s">
        <v>267</v>
      </c>
      <c r="J63" s="33" t="s">
        <v>268</v>
      </c>
      <c r="K63" s="41">
        <v>5</v>
      </c>
      <c r="L63" s="35" t="s">
        <v>269</v>
      </c>
      <c r="M63" s="35" t="s">
        <v>270</v>
      </c>
      <c r="N63" s="36"/>
      <c r="O63" s="36"/>
      <c r="P63" s="13">
        <f t="shared" si="0"/>
        <v>0</v>
      </c>
      <c r="Q63" s="35"/>
      <c r="R63" s="35"/>
      <c r="S63" s="64" t="s">
        <v>207</v>
      </c>
      <c r="T63" s="38">
        <f t="shared" ca="1" si="6"/>
        <v>45328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8.75" customHeight="1" x14ac:dyDescent="0.35">
      <c r="A64" s="85" t="s">
        <v>257</v>
      </c>
      <c r="B64" s="29" t="s">
        <v>258</v>
      </c>
      <c r="C64" s="30">
        <v>2</v>
      </c>
      <c r="D64" s="31" t="s">
        <v>271</v>
      </c>
      <c r="E64" s="32" t="s">
        <v>272</v>
      </c>
      <c r="F64" s="31">
        <v>2017</v>
      </c>
      <c r="G64" s="31" t="s">
        <v>273</v>
      </c>
      <c r="H64" s="9"/>
      <c r="I64" s="33" t="s">
        <v>274</v>
      </c>
      <c r="J64" s="33" t="s">
        <v>275</v>
      </c>
      <c r="K64" s="34">
        <v>1</v>
      </c>
      <c r="M64" s="35"/>
      <c r="N64" s="87"/>
      <c r="O64" s="47"/>
      <c r="P64" s="13" t="s">
        <v>276</v>
      </c>
      <c r="Q64" s="35">
        <v>4183</v>
      </c>
      <c r="R64" s="35"/>
      <c r="S64" s="35"/>
      <c r="T64" s="38">
        <f t="shared" ca="1" si="6"/>
        <v>45328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9.5" customHeight="1" x14ac:dyDescent="0.35">
      <c r="A65" s="85" t="s">
        <v>257</v>
      </c>
      <c r="B65" s="29" t="s">
        <v>264</v>
      </c>
      <c r="C65" s="30">
        <v>2</v>
      </c>
      <c r="D65" s="31" t="s">
        <v>265</v>
      </c>
      <c r="E65" s="32" t="s">
        <v>277</v>
      </c>
      <c r="F65" s="32">
        <v>2015</v>
      </c>
      <c r="G65" s="31" t="s">
        <v>39</v>
      </c>
      <c r="H65" s="9"/>
      <c r="I65" s="33" t="s">
        <v>278</v>
      </c>
      <c r="J65" s="33"/>
      <c r="K65" s="41">
        <v>5</v>
      </c>
      <c r="L65" s="35" t="s">
        <v>269</v>
      </c>
      <c r="M65" s="35" t="s">
        <v>270</v>
      </c>
      <c r="N65" s="42">
        <v>44158</v>
      </c>
      <c r="O65" s="45"/>
      <c r="P65" s="13">
        <f t="shared" ref="P65:P80" si="7">O65-N65</f>
        <v>-44158</v>
      </c>
      <c r="Q65" s="35"/>
      <c r="R65" s="35"/>
      <c r="S65" s="9"/>
      <c r="T65" s="38">
        <f t="shared" ca="1" si="6"/>
        <v>45328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8.75" customHeight="1" x14ac:dyDescent="0.35">
      <c r="A66" s="88" t="s">
        <v>279</v>
      </c>
      <c r="B66" s="29" t="s">
        <v>280</v>
      </c>
      <c r="C66" s="30">
        <v>2</v>
      </c>
      <c r="D66" s="31" t="s">
        <v>281</v>
      </c>
      <c r="E66" s="32" t="s">
        <v>282</v>
      </c>
      <c r="F66" s="31">
        <v>2017</v>
      </c>
      <c r="G66" s="31" t="s">
        <v>273</v>
      </c>
      <c r="H66" s="9"/>
      <c r="I66" s="33" t="s">
        <v>283</v>
      </c>
      <c r="J66" s="33" t="s">
        <v>284</v>
      </c>
      <c r="K66" s="34">
        <v>1</v>
      </c>
      <c r="M66" s="35"/>
      <c r="N66" s="87"/>
      <c r="O66" s="36"/>
      <c r="P66" s="13">
        <f t="shared" si="7"/>
        <v>0</v>
      </c>
      <c r="Q66" s="13">
        <v>2389</v>
      </c>
      <c r="R66" s="13"/>
      <c r="S66" s="51" t="s">
        <v>285</v>
      </c>
      <c r="T66" s="38">
        <f t="shared" ca="1" si="6"/>
        <v>45328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7.25" customHeight="1" x14ac:dyDescent="0.35">
      <c r="A67" s="88" t="s">
        <v>279</v>
      </c>
      <c r="B67" s="29" t="s">
        <v>258</v>
      </c>
      <c r="C67" s="30">
        <v>1</v>
      </c>
      <c r="D67" s="31" t="s">
        <v>281</v>
      </c>
      <c r="E67" s="32" t="s">
        <v>286</v>
      </c>
      <c r="F67" s="31">
        <v>2017</v>
      </c>
      <c r="G67" s="31" t="s">
        <v>273</v>
      </c>
      <c r="H67" s="9"/>
      <c r="I67" s="33" t="s">
        <v>287</v>
      </c>
      <c r="J67" s="33" t="s">
        <v>288</v>
      </c>
      <c r="K67" s="34">
        <v>1</v>
      </c>
      <c r="L67" s="35"/>
      <c r="M67" s="35"/>
      <c r="N67" s="42"/>
      <c r="O67" s="43"/>
      <c r="P67" s="13">
        <f t="shared" si="7"/>
        <v>0</v>
      </c>
      <c r="Q67" s="13">
        <v>2282</v>
      </c>
      <c r="R67" s="13"/>
      <c r="S67" s="35"/>
      <c r="T67" s="38">
        <f t="shared" ca="1" si="6"/>
        <v>45328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7.25" customHeight="1" x14ac:dyDescent="0.35">
      <c r="A68" s="89" t="s">
        <v>289</v>
      </c>
      <c r="B68" s="29" t="s">
        <v>290</v>
      </c>
      <c r="C68" s="30">
        <v>2</v>
      </c>
      <c r="D68" s="31" t="s">
        <v>291</v>
      </c>
      <c r="E68" s="32" t="s">
        <v>292</v>
      </c>
      <c r="F68" s="31">
        <v>2005</v>
      </c>
      <c r="G68" s="31" t="s">
        <v>47</v>
      </c>
      <c r="H68" s="9"/>
      <c r="I68" s="33" t="s">
        <v>293</v>
      </c>
      <c r="J68" s="33" t="s">
        <v>294</v>
      </c>
      <c r="K68" s="41">
        <v>4</v>
      </c>
      <c r="L68" s="35"/>
      <c r="M68" s="35" t="s">
        <v>74</v>
      </c>
      <c r="N68" s="42"/>
      <c r="O68" s="42"/>
      <c r="P68" s="13">
        <f t="shared" si="7"/>
        <v>0</v>
      </c>
      <c r="Q68" s="13">
        <v>411515</v>
      </c>
      <c r="R68" s="13"/>
      <c r="S68" s="9"/>
      <c r="T68" s="3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8" customHeight="1" x14ac:dyDescent="0.35">
      <c r="A69" s="88" t="s">
        <v>279</v>
      </c>
      <c r="B69" s="29" t="s">
        <v>258</v>
      </c>
      <c r="C69" s="30">
        <v>2</v>
      </c>
      <c r="D69" s="31" t="s">
        <v>295</v>
      </c>
      <c r="E69" s="32" t="s">
        <v>296</v>
      </c>
      <c r="F69" s="32">
        <v>2018</v>
      </c>
      <c r="G69" s="31" t="s">
        <v>47</v>
      </c>
      <c r="H69" s="9"/>
      <c r="I69" s="33" t="s">
        <v>297</v>
      </c>
      <c r="J69" s="33" t="s">
        <v>298</v>
      </c>
      <c r="K69" s="34">
        <v>1</v>
      </c>
      <c r="L69" s="35"/>
      <c r="M69" s="35"/>
      <c r="N69" s="42"/>
      <c r="O69" s="45"/>
      <c r="P69" s="13">
        <f t="shared" si="7"/>
        <v>0</v>
      </c>
      <c r="Q69" s="13">
        <v>1395</v>
      </c>
      <c r="R69" s="13"/>
      <c r="S69" s="9"/>
      <c r="T69" s="38">
        <f t="shared" ref="T69:T71" ca="1" si="8">TODAY()-O69</f>
        <v>45328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7.25" customHeight="1" x14ac:dyDescent="0.35">
      <c r="A70" s="88" t="s">
        <v>279</v>
      </c>
      <c r="B70" s="29" t="s">
        <v>258</v>
      </c>
      <c r="C70" s="30">
        <v>2</v>
      </c>
      <c r="D70" s="31" t="s">
        <v>295</v>
      </c>
      <c r="E70" s="32" t="s">
        <v>299</v>
      </c>
      <c r="F70" s="32">
        <v>2018</v>
      </c>
      <c r="G70" s="31" t="s">
        <v>47</v>
      </c>
      <c r="H70" s="9"/>
      <c r="I70" s="33" t="s">
        <v>300</v>
      </c>
      <c r="J70" s="33" t="s">
        <v>301</v>
      </c>
      <c r="K70" s="34">
        <v>3</v>
      </c>
      <c r="L70" s="35"/>
      <c r="M70" s="35" t="s">
        <v>176</v>
      </c>
      <c r="N70" s="42"/>
      <c r="O70" s="45"/>
      <c r="P70" s="13">
        <f t="shared" si="7"/>
        <v>0</v>
      </c>
      <c r="Q70" s="13">
        <v>6</v>
      </c>
      <c r="R70" s="13"/>
      <c r="S70" s="51" t="s">
        <v>302</v>
      </c>
      <c r="T70" s="38">
        <f t="shared" ca="1" si="8"/>
        <v>45328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8" customHeight="1" x14ac:dyDescent="0.35">
      <c r="A71" s="85" t="s">
        <v>257</v>
      </c>
      <c r="B71" s="29" t="s">
        <v>258</v>
      </c>
      <c r="C71" s="30">
        <v>2</v>
      </c>
      <c r="D71" s="31" t="s">
        <v>303</v>
      </c>
      <c r="E71" s="31" t="s">
        <v>304</v>
      </c>
      <c r="F71" s="90">
        <v>2018</v>
      </c>
      <c r="G71" s="31" t="s">
        <v>273</v>
      </c>
      <c r="H71" s="9"/>
      <c r="I71" s="33" t="s">
        <v>305</v>
      </c>
      <c r="J71" s="33" t="s">
        <v>306</v>
      </c>
      <c r="K71" s="34">
        <v>5</v>
      </c>
      <c r="L71" s="9" t="s">
        <v>307</v>
      </c>
      <c r="M71" s="35" t="s">
        <v>43</v>
      </c>
      <c r="N71" s="36">
        <v>44685</v>
      </c>
      <c r="O71" s="36"/>
      <c r="P71" s="13">
        <f t="shared" si="7"/>
        <v>-44685</v>
      </c>
      <c r="Q71" s="9">
        <v>643</v>
      </c>
      <c r="R71" s="9"/>
      <c r="S71" s="35"/>
      <c r="T71" s="38">
        <f t="shared" ca="1" si="8"/>
        <v>45328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8" customHeight="1" x14ac:dyDescent="0.35">
      <c r="A72" s="91" t="s">
        <v>308</v>
      </c>
      <c r="B72" s="29" t="s">
        <v>309</v>
      </c>
      <c r="C72" s="30">
        <v>2</v>
      </c>
      <c r="D72" s="31" t="s">
        <v>310</v>
      </c>
      <c r="E72" s="32" t="s">
        <v>311</v>
      </c>
      <c r="F72" s="90">
        <v>2008</v>
      </c>
      <c r="G72" s="31" t="s">
        <v>312</v>
      </c>
      <c r="H72" s="9"/>
      <c r="I72" s="33" t="s">
        <v>313</v>
      </c>
      <c r="J72" s="33" t="s">
        <v>314</v>
      </c>
      <c r="K72" s="41">
        <v>4</v>
      </c>
      <c r="L72" s="9"/>
      <c r="M72" s="35" t="s">
        <v>74</v>
      </c>
      <c r="N72" s="36"/>
      <c r="O72" s="36"/>
      <c r="P72" s="13">
        <f t="shared" si="7"/>
        <v>0</v>
      </c>
      <c r="Q72" s="9"/>
      <c r="R72" s="9"/>
      <c r="S72" s="35"/>
      <c r="T72" s="3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6.5" customHeight="1" x14ac:dyDescent="0.35">
      <c r="A73" s="88" t="s">
        <v>315</v>
      </c>
      <c r="B73" s="29" t="s">
        <v>309</v>
      </c>
      <c r="C73" s="30"/>
      <c r="D73" s="31" t="s">
        <v>316</v>
      </c>
      <c r="E73" s="32" t="s">
        <v>317</v>
      </c>
      <c r="F73" s="90">
        <v>2001</v>
      </c>
      <c r="G73" s="31" t="s">
        <v>47</v>
      </c>
      <c r="H73" s="9"/>
      <c r="I73" s="33" t="s">
        <v>318</v>
      </c>
      <c r="J73" s="33" t="s">
        <v>319</v>
      </c>
      <c r="K73" s="41">
        <v>3</v>
      </c>
      <c r="L73" s="9"/>
      <c r="M73" s="35"/>
      <c r="N73" s="36"/>
      <c r="O73" s="36"/>
      <c r="P73" s="13">
        <f t="shared" si="7"/>
        <v>0</v>
      </c>
      <c r="Q73" s="9"/>
      <c r="R73" s="9"/>
      <c r="S73" s="51" t="s">
        <v>320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6.5" customHeight="1" x14ac:dyDescent="0.35">
      <c r="A74" s="88" t="s">
        <v>279</v>
      </c>
      <c r="B74" s="29" t="s">
        <v>264</v>
      </c>
      <c r="C74" s="30">
        <v>2</v>
      </c>
      <c r="D74" s="31" t="s">
        <v>321</v>
      </c>
      <c r="E74" s="32">
        <v>2016040078</v>
      </c>
      <c r="F74" s="90">
        <v>2016</v>
      </c>
      <c r="G74" s="31" t="s">
        <v>39</v>
      </c>
      <c r="H74" s="9"/>
      <c r="I74" s="33" t="s">
        <v>322</v>
      </c>
      <c r="J74" s="33"/>
      <c r="K74" s="41">
        <v>5</v>
      </c>
      <c r="L74" s="9"/>
      <c r="M74" s="35" t="s">
        <v>207</v>
      </c>
      <c r="N74" s="36"/>
      <c r="O74" s="36"/>
      <c r="P74" s="13">
        <f t="shared" si="7"/>
        <v>0</v>
      </c>
      <c r="Q74" s="9"/>
      <c r="R74" s="9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8" customHeight="1" x14ac:dyDescent="0.35">
      <c r="A75" s="85" t="s">
        <v>257</v>
      </c>
      <c r="B75" s="29" t="s">
        <v>258</v>
      </c>
      <c r="C75" s="30">
        <v>2</v>
      </c>
      <c r="D75" s="92" t="s">
        <v>323</v>
      </c>
      <c r="E75" s="92" t="s">
        <v>324</v>
      </c>
      <c r="F75" s="90">
        <v>2018</v>
      </c>
      <c r="G75" s="90" t="s">
        <v>47</v>
      </c>
      <c r="H75" s="1"/>
      <c r="I75" s="33" t="s">
        <v>325</v>
      </c>
      <c r="J75" s="33"/>
      <c r="K75" s="41">
        <v>5</v>
      </c>
      <c r="L75" s="9"/>
      <c r="M75" s="35" t="s">
        <v>207</v>
      </c>
      <c r="N75" s="36"/>
      <c r="O75" s="36"/>
      <c r="P75" s="13">
        <f t="shared" si="7"/>
        <v>0</v>
      </c>
      <c r="Q75" s="9"/>
      <c r="R75" s="9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29" x14ac:dyDescent="0.35">
      <c r="A76" s="85" t="s">
        <v>257</v>
      </c>
      <c r="B76" s="29" t="s">
        <v>258</v>
      </c>
      <c r="C76" s="30">
        <v>2</v>
      </c>
      <c r="D76" s="92" t="s">
        <v>326</v>
      </c>
      <c r="E76" s="92" t="s">
        <v>327</v>
      </c>
      <c r="F76" s="90">
        <v>2018</v>
      </c>
      <c r="G76" s="90" t="s">
        <v>273</v>
      </c>
      <c r="H76" s="1"/>
      <c r="I76" s="33" t="s">
        <v>328</v>
      </c>
      <c r="J76" s="33"/>
      <c r="K76" s="41">
        <v>5</v>
      </c>
      <c r="L76" s="9"/>
      <c r="M76" s="35" t="s">
        <v>207</v>
      </c>
      <c r="N76" s="36"/>
      <c r="O76" s="36"/>
      <c r="P76" s="13">
        <f t="shared" si="7"/>
        <v>0</v>
      </c>
      <c r="Q76" s="9"/>
      <c r="R76" s="9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29" x14ac:dyDescent="0.35">
      <c r="A77" s="93" t="s">
        <v>329</v>
      </c>
      <c r="B77" s="29" t="s">
        <v>258</v>
      </c>
      <c r="C77" s="30">
        <v>2</v>
      </c>
      <c r="D77" s="92" t="s">
        <v>330</v>
      </c>
      <c r="E77" s="92">
        <v>129200192</v>
      </c>
      <c r="F77" s="90">
        <v>2020</v>
      </c>
      <c r="G77" s="90" t="s">
        <v>234</v>
      </c>
      <c r="H77" s="9"/>
      <c r="I77" s="33" t="s">
        <v>331</v>
      </c>
      <c r="J77" s="33"/>
      <c r="K77" s="41">
        <v>5</v>
      </c>
      <c r="L77" s="9"/>
      <c r="M77" s="35" t="s">
        <v>207</v>
      </c>
      <c r="N77" s="36"/>
      <c r="O77" s="36"/>
      <c r="P77" s="13">
        <f t="shared" si="7"/>
        <v>0</v>
      </c>
      <c r="Q77" s="9"/>
      <c r="R77" s="9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29" x14ac:dyDescent="0.35">
      <c r="A78" s="94" t="s">
        <v>332</v>
      </c>
      <c r="B78" s="29" t="s">
        <v>258</v>
      </c>
      <c r="C78" s="30">
        <v>2</v>
      </c>
      <c r="D78" s="92" t="s">
        <v>333</v>
      </c>
      <c r="E78" s="92" t="s">
        <v>334</v>
      </c>
      <c r="F78" s="90">
        <v>0</v>
      </c>
      <c r="G78" s="90" t="s">
        <v>335</v>
      </c>
      <c r="H78" s="1"/>
      <c r="I78" s="33" t="s">
        <v>336</v>
      </c>
      <c r="J78" s="33"/>
      <c r="K78" s="41">
        <v>5</v>
      </c>
      <c r="L78" s="9" t="s">
        <v>337</v>
      </c>
      <c r="M78" s="9" t="s">
        <v>338</v>
      </c>
      <c r="N78" s="36"/>
      <c r="O78" s="36"/>
      <c r="P78" s="13">
        <f t="shared" si="7"/>
        <v>0</v>
      </c>
      <c r="Q78" s="9"/>
      <c r="R78" s="9"/>
      <c r="S78" s="64" t="s">
        <v>339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29" x14ac:dyDescent="0.35">
      <c r="A79" s="85" t="s">
        <v>257</v>
      </c>
      <c r="B79" s="29" t="s">
        <v>258</v>
      </c>
      <c r="C79" s="30">
        <v>2</v>
      </c>
      <c r="D79" s="95" t="s">
        <v>340</v>
      </c>
      <c r="E79" s="92" t="s">
        <v>341</v>
      </c>
      <c r="F79" s="90"/>
      <c r="G79" s="90" t="s">
        <v>47</v>
      </c>
      <c r="H79" s="9"/>
      <c r="I79" s="33" t="s">
        <v>342</v>
      </c>
      <c r="J79" s="33"/>
      <c r="K79" s="41">
        <v>5</v>
      </c>
      <c r="L79" s="9"/>
      <c r="M79" s="9" t="s">
        <v>207</v>
      </c>
      <c r="N79" s="36"/>
      <c r="O79" s="36"/>
      <c r="P79" s="13">
        <f t="shared" si="7"/>
        <v>0</v>
      </c>
      <c r="Q79" s="9"/>
      <c r="R79" s="9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29" x14ac:dyDescent="0.35">
      <c r="A80" s="85" t="s">
        <v>257</v>
      </c>
      <c r="B80" s="29" t="s">
        <v>258</v>
      </c>
      <c r="C80" s="30">
        <v>2</v>
      </c>
      <c r="D80" s="92" t="s">
        <v>323</v>
      </c>
      <c r="E80" s="92" t="s">
        <v>343</v>
      </c>
      <c r="F80" s="90"/>
      <c r="G80" s="90" t="s">
        <v>47</v>
      </c>
      <c r="H80" s="9"/>
      <c r="I80" s="33" t="s">
        <v>344</v>
      </c>
      <c r="J80" s="33"/>
      <c r="K80" s="41">
        <v>5</v>
      </c>
      <c r="L80" s="9"/>
      <c r="M80" s="9" t="s">
        <v>207</v>
      </c>
      <c r="N80" s="36"/>
      <c r="O80" s="36"/>
      <c r="P80" s="13">
        <f t="shared" si="7"/>
        <v>0</v>
      </c>
      <c r="Q80" s="9"/>
      <c r="R80" s="9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" x14ac:dyDescent="0.3">
      <c r="A81" s="9" t="s">
        <v>345</v>
      </c>
      <c r="B81" s="9"/>
      <c r="C81" s="1"/>
      <c r="D81" s="1"/>
      <c r="E81" s="1"/>
      <c r="F81" s="9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" x14ac:dyDescent="0.3">
      <c r="A82" s="9" t="s">
        <v>346</v>
      </c>
      <c r="B82" s="9"/>
      <c r="C82" s="1"/>
      <c r="D82" s="1"/>
      <c r="E82" s="1"/>
      <c r="F82" s="96" t="s">
        <v>0</v>
      </c>
      <c r="G82" s="1" t="s"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" x14ac:dyDescent="0.3">
      <c r="A83" s="9" t="s">
        <v>347</v>
      </c>
      <c r="B83" s="9"/>
      <c r="C83" s="1"/>
      <c r="D83" s="1"/>
      <c r="E83" s="1"/>
      <c r="F83" s="9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" x14ac:dyDescent="0.3">
      <c r="A84" s="1"/>
      <c r="B84" s="1"/>
      <c r="C84" s="1"/>
      <c r="D84" s="1"/>
      <c r="E84" s="1"/>
      <c r="F84" s="9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12.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12.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12.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12.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12.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12.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12.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12.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</sheetData>
  <autoFilter ref="A12:S83" xr:uid="{00000000-0009-0000-0000-000000000000}"/>
  <mergeCells count="4">
    <mergeCell ref="A3:T3"/>
    <mergeCell ref="Q4:T4"/>
    <mergeCell ref="Q5:T5"/>
    <mergeCell ref="Q6:T6"/>
  </mergeCells>
  <conditionalFormatting sqref="C13:C80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</conditionalFormatting>
  <conditionalFormatting sqref="K13:K80">
    <cfRule type="cellIs" dxfId="5" priority="1" operator="equal">
      <formula>1</formula>
    </cfRule>
    <cfRule type="cellIs" dxfId="4" priority="2" operator="equal">
      <formula>2</formula>
    </cfRule>
    <cfRule type="cellIs" dxfId="3" priority="3" operator="equal">
      <formula>3</formula>
    </cfRule>
    <cfRule type="cellIs" dxfId="2" priority="4" operator="equal">
      <formula>4</formula>
    </cfRule>
    <cfRule type="cellIs" dxfId="1" priority="5" operator="equal">
      <formula>5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80"/>
  <sheetViews>
    <sheetView workbookViewId="0">
      <selection sqref="A1:F1"/>
    </sheetView>
  </sheetViews>
  <sheetFormatPr baseColWidth="10" defaultColWidth="12.6328125" defaultRowHeight="15.75" customHeight="1" x14ac:dyDescent="0.25"/>
  <sheetData>
    <row r="1" spans="1:13" ht="15.75" customHeight="1" x14ac:dyDescent="0.35">
      <c r="A1" s="192" t="s">
        <v>348</v>
      </c>
      <c r="B1" s="185"/>
      <c r="C1" s="185"/>
      <c r="D1" s="185"/>
      <c r="E1" s="185"/>
      <c r="F1" s="186"/>
      <c r="G1" s="97"/>
      <c r="H1" s="97"/>
      <c r="I1" s="97"/>
      <c r="J1" s="97"/>
      <c r="K1" s="97"/>
      <c r="L1" s="97"/>
      <c r="M1" s="97"/>
    </row>
    <row r="2" spans="1:13" x14ac:dyDescent="0.3">
      <c r="A2" s="193" t="s">
        <v>349</v>
      </c>
      <c r="B2" s="185"/>
      <c r="C2" s="185"/>
      <c r="D2" s="186"/>
      <c r="E2" s="9"/>
      <c r="F2" s="98"/>
      <c r="G2" s="97"/>
      <c r="H2" s="97"/>
      <c r="I2" s="99" t="s">
        <v>350</v>
      </c>
      <c r="J2" s="100"/>
      <c r="K2" s="100"/>
      <c r="L2" s="100"/>
      <c r="M2" s="97"/>
    </row>
    <row r="3" spans="1:13" ht="15.75" customHeight="1" x14ac:dyDescent="0.35">
      <c r="A3" s="101"/>
      <c r="B3" s="101"/>
      <c r="C3" s="101"/>
      <c r="D3" s="101"/>
      <c r="E3" s="101"/>
      <c r="F3" s="98"/>
      <c r="G3" s="97"/>
      <c r="H3" s="97"/>
      <c r="I3" s="97"/>
      <c r="J3" s="102" t="s">
        <v>351</v>
      </c>
      <c r="K3" s="97"/>
      <c r="L3" s="97"/>
      <c r="M3" s="97"/>
    </row>
    <row r="4" spans="1:13" ht="15.75" customHeight="1" x14ac:dyDescent="0.35">
      <c r="A4" s="32"/>
      <c r="B4" s="103" t="s">
        <v>352</v>
      </c>
      <c r="C4" s="32"/>
      <c r="D4" s="104" t="s">
        <v>353</v>
      </c>
      <c r="E4" s="104"/>
      <c r="F4" s="98"/>
      <c r="G4" s="97"/>
      <c r="H4" s="97"/>
      <c r="I4" s="97"/>
      <c r="J4" s="97"/>
      <c r="K4" s="97"/>
      <c r="L4" s="97"/>
      <c r="M4" s="97"/>
    </row>
    <row r="5" spans="1:13" ht="15.75" customHeight="1" x14ac:dyDescent="0.35">
      <c r="A5" s="104" t="s">
        <v>354</v>
      </c>
      <c r="B5" s="104" t="s">
        <v>355</v>
      </c>
      <c r="C5" s="104" t="s">
        <v>356</v>
      </c>
      <c r="D5" s="32" t="s">
        <v>357</v>
      </c>
      <c r="E5" s="32" t="s">
        <v>358</v>
      </c>
      <c r="F5" s="98"/>
      <c r="G5" s="97"/>
      <c r="H5" s="97"/>
      <c r="I5" s="97"/>
      <c r="J5" s="97"/>
      <c r="K5" s="97"/>
      <c r="L5" s="97"/>
      <c r="M5" s="97"/>
    </row>
    <row r="6" spans="1:13" ht="15.75" customHeight="1" x14ac:dyDescent="0.35">
      <c r="A6" s="105" t="s">
        <v>359</v>
      </c>
      <c r="B6" s="106" t="s">
        <v>360</v>
      </c>
      <c r="C6" s="107" t="s">
        <v>361</v>
      </c>
      <c r="D6" s="108" t="s">
        <v>362</v>
      </c>
      <c r="E6" s="109" t="s">
        <v>363</v>
      </c>
      <c r="F6" s="194" t="s">
        <v>364</v>
      </c>
      <c r="G6" s="97"/>
      <c r="H6" s="97"/>
      <c r="I6" s="99" t="s">
        <v>365</v>
      </c>
      <c r="J6" s="100"/>
      <c r="K6" s="100"/>
      <c r="L6" s="100"/>
      <c r="M6" s="100"/>
    </row>
    <row r="7" spans="1:13" ht="15.75" customHeight="1" x14ac:dyDescent="0.35">
      <c r="A7" s="105" t="s">
        <v>366</v>
      </c>
      <c r="B7" s="106" t="s">
        <v>367</v>
      </c>
      <c r="C7" s="107" t="s">
        <v>368</v>
      </c>
      <c r="D7" s="110" t="s">
        <v>362</v>
      </c>
      <c r="E7" s="108" t="s">
        <v>363</v>
      </c>
      <c r="F7" s="190"/>
      <c r="G7" s="97"/>
      <c r="H7" s="97"/>
      <c r="I7" s="97"/>
      <c r="J7" s="97"/>
      <c r="K7" s="111" t="s">
        <v>369</v>
      </c>
      <c r="L7" s="97"/>
      <c r="M7" s="97"/>
    </row>
    <row r="8" spans="1:13" ht="15.75" customHeight="1" x14ac:dyDescent="0.35">
      <c r="A8" s="105" t="s">
        <v>359</v>
      </c>
      <c r="B8" s="106" t="s">
        <v>370</v>
      </c>
      <c r="C8" s="107" t="s">
        <v>368</v>
      </c>
      <c r="D8" s="110" t="s">
        <v>362</v>
      </c>
      <c r="E8" s="108" t="s">
        <v>363</v>
      </c>
      <c r="F8" s="190"/>
      <c r="G8" s="97"/>
      <c r="H8" s="97"/>
      <c r="I8" s="97"/>
      <c r="J8" s="97"/>
      <c r="K8" s="97"/>
      <c r="L8" s="97"/>
      <c r="M8" s="97"/>
    </row>
    <row r="9" spans="1:13" ht="15.75" customHeight="1" x14ac:dyDescent="0.35">
      <c r="A9" s="105" t="s">
        <v>359</v>
      </c>
      <c r="B9" s="106" t="s">
        <v>371</v>
      </c>
      <c r="C9" s="107" t="s">
        <v>372</v>
      </c>
      <c r="D9" s="110" t="s">
        <v>362</v>
      </c>
      <c r="E9" s="108" t="s">
        <v>363</v>
      </c>
      <c r="F9" s="190"/>
      <c r="G9" s="97"/>
      <c r="H9" s="97"/>
      <c r="I9" s="97"/>
      <c r="J9" s="97"/>
      <c r="K9" s="97"/>
      <c r="L9" s="97"/>
      <c r="M9" s="97"/>
    </row>
    <row r="10" spans="1:13" ht="15.75" customHeight="1" x14ac:dyDescent="0.35">
      <c r="A10" s="105" t="s">
        <v>359</v>
      </c>
      <c r="B10" s="106" t="s">
        <v>359</v>
      </c>
      <c r="C10" s="107">
        <v>5</v>
      </c>
      <c r="D10" s="110" t="s">
        <v>362</v>
      </c>
      <c r="E10" s="108" t="s">
        <v>363</v>
      </c>
      <c r="F10" s="190"/>
      <c r="G10" s="97"/>
      <c r="H10" s="97"/>
      <c r="I10" s="97"/>
      <c r="J10" s="97"/>
      <c r="K10" s="97"/>
      <c r="L10" s="97"/>
      <c r="M10" s="97"/>
    </row>
    <row r="11" spans="1:13" ht="15.75" customHeight="1" x14ac:dyDescent="0.35">
      <c r="A11" s="105" t="s">
        <v>359</v>
      </c>
      <c r="B11" s="106" t="s">
        <v>373</v>
      </c>
      <c r="C11" s="107" t="s">
        <v>374</v>
      </c>
      <c r="D11" s="110" t="s">
        <v>362</v>
      </c>
      <c r="E11" s="108" t="s">
        <v>363</v>
      </c>
      <c r="F11" s="190"/>
      <c r="G11" s="97"/>
      <c r="H11" s="97"/>
      <c r="I11" s="97"/>
      <c r="J11" s="97"/>
      <c r="K11" s="97"/>
      <c r="L11" s="97"/>
      <c r="M11" s="97"/>
    </row>
    <row r="12" spans="1:13" ht="15.75" customHeight="1" x14ac:dyDescent="0.35">
      <c r="A12" s="105" t="s">
        <v>359</v>
      </c>
      <c r="B12" s="106" t="s">
        <v>375</v>
      </c>
      <c r="C12" s="107" t="s">
        <v>374</v>
      </c>
      <c r="D12" s="110" t="s">
        <v>362</v>
      </c>
      <c r="E12" s="108" t="s">
        <v>363</v>
      </c>
      <c r="F12" s="190"/>
      <c r="G12" s="97"/>
      <c r="H12" s="97"/>
      <c r="I12" s="97"/>
      <c r="J12" s="97"/>
      <c r="K12" s="97"/>
      <c r="L12" s="97"/>
      <c r="M12" s="97"/>
    </row>
    <row r="13" spans="1:13" ht="15.75" customHeight="1" x14ac:dyDescent="0.35">
      <c r="A13" s="105" t="s">
        <v>366</v>
      </c>
      <c r="B13" s="106" t="s">
        <v>376</v>
      </c>
      <c r="C13" s="107">
        <v>7</v>
      </c>
      <c r="D13" s="110" t="s">
        <v>362</v>
      </c>
      <c r="E13" s="108" t="s">
        <v>363</v>
      </c>
      <c r="F13" s="190"/>
      <c r="G13" s="97"/>
      <c r="H13" s="97"/>
      <c r="I13" s="97"/>
      <c r="J13" s="97"/>
      <c r="K13" s="97"/>
      <c r="L13" s="97"/>
      <c r="M13" s="97"/>
    </row>
    <row r="14" spans="1:13" ht="15.75" customHeight="1" x14ac:dyDescent="0.35">
      <c r="A14" s="105" t="s">
        <v>366</v>
      </c>
      <c r="B14" s="106" t="s">
        <v>377</v>
      </c>
      <c r="C14" s="107" t="s">
        <v>378</v>
      </c>
      <c r="D14" s="110" t="s">
        <v>362</v>
      </c>
      <c r="E14" s="108" t="s">
        <v>363</v>
      </c>
      <c r="F14" s="190"/>
      <c r="G14" s="97"/>
      <c r="H14" s="97"/>
      <c r="I14" s="97"/>
      <c r="J14" s="97"/>
      <c r="K14" s="97"/>
      <c r="L14" s="97"/>
      <c r="M14" s="97"/>
    </row>
    <row r="15" spans="1:13" ht="15.75" customHeight="1" x14ac:dyDescent="0.35">
      <c r="A15" s="105" t="s">
        <v>359</v>
      </c>
      <c r="B15" s="106" t="s">
        <v>379</v>
      </c>
      <c r="C15" s="107" t="s">
        <v>380</v>
      </c>
      <c r="D15" s="110" t="s">
        <v>362</v>
      </c>
      <c r="E15" s="108" t="s">
        <v>363</v>
      </c>
      <c r="F15" s="190"/>
      <c r="G15" s="97"/>
      <c r="H15" s="97"/>
      <c r="I15" s="97"/>
      <c r="J15" s="97"/>
      <c r="K15" s="97"/>
      <c r="L15" s="97"/>
      <c r="M15" s="97"/>
    </row>
    <row r="16" spans="1:13" ht="15.75" customHeight="1" x14ac:dyDescent="0.35">
      <c r="A16" s="105" t="s">
        <v>366</v>
      </c>
      <c r="B16" s="106" t="s">
        <v>381</v>
      </c>
      <c r="C16" s="107">
        <v>9</v>
      </c>
      <c r="D16" s="110" t="s">
        <v>362</v>
      </c>
      <c r="E16" s="108" t="s">
        <v>363</v>
      </c>
      <c r="F16" s="190"/>
      <c r="G16" s="97"/>
      <c r="H16" s="97"/>
      <c r="I16" s="97"/>
      <c r="J16" s="97"/>
      <c r="K16" s="97"/>
      <c r="L16" s="97"/>
      <c r="M16" s="97"/>
    </row>
    <row r="17" spans="1:13" ht="15.75" customHeight="1" x14ac:dyDescent="0.35">
      <c r="A17" s="105" t="s">
        <v>366</v>
      </c>
      <c r="B17" s="106" t="s">
        <v>382</v>
      </c>
      <c r="C17" s="107">
        <v>10</v>
      </c>
      <c r="D17" s="110" t="s">
        <v>362</v>
      </c>
      <c r="E17" s="108" t="s">
        <v>363</v>
      </c>
      <c r="F17" s="190"/>
      <c r="G17" s="97"/>
      <c r="H17" s="97"/>
      <c r="I17" s="97"/>
      <c r="J17" s="97"/>
      <c r="K17" s="97"/>
      <c r="L17" s="97"/>
      <c r="M17" s="97"/>
    </row>
    <row r="18" spans="1:13" ht="15.75" customHeight="1" x14ac:dyDescent="0.35">
      <c r="A18" s="105" t="s">
        <v>366</v>
      </c>
      <c r="B18" s="106" t="s">
        <v>383</v>
      </c>
      <c r="C18" s="107">
        <v>10</v>
      </c>
      <c r="D18" s="110" t="s">
        <v>362</v>
      </c>
      <c r="E18" s="108" t="s">
        <v>363</v>
      </c>
      <c r="F18" s="191"/>
      <c r="G18" s="97"/>
      <c r="H18" s="97"/>
      <c r="I18" s="97"/>
      <c r="J18" s="97"/>
      <c r="K18" s="97"/>
      <c r="L18" s="97"/>
      <c r="M18" s="97"/>
    </row>
    <row r="19" spans="1:13" ht="15.75" customHeight="1" x14ac:dyDescent="0.35">
      <c r="A19" s="105" t="s">
        <v>366</v>
      </c>
      <c r="B19" s="106" t="s">
        <v>384</v>
      </c>
      <c r="C19" s="107">
        <v>11</v>
      </c>
      <c r="D19" s="112" t="s">
        <v>385</v>
      </c>
      <c r="E19" s="113" t="s">
        <v>386</v>
      </c>
      <c r="F19" s="189" t="s">
        <v>387</v>
      </c>
      <c r="G19" s="97"/>
      <c r="H19" s="97"/>
      <c r="I19" s="97"/>
      <c r="J19" s="97"/>
      <c r="K19" s="97"/>
      <c r="L19" s="97"/>
      <c r="M19" s="97"/>
    </row>
    <row r="20" spans="1:13" ht="15.75" customHeight="1" x14ac:dyDescent="0.35">
      <c r="A20" s="105" t="s">
        <v>366</v>
      </c>
      <c r="B20" s="106" t="s">
        <v>388</v>
      </c>
      <c r="C20" s="107">
        <v>12</v>
      </c>
      <c r="D20" s="112" t="s">
        <v>385</v>
      </c>
      <c r="E20" s="113" t="s">
        <v>386</v>
      </c>
      <c r="F20" s="190"/>
      <c r="G20" s="97"/>
      <c r="H20" s="97"/>
      <c r="I20" s="97"/>
      <c r="J20" s="97"/>
      <c r="K20" s="97"/>
      <c r="L20" s="97"/>
      <c r="M20" s="97"/>
    </row>
    <row r="21" spans="1:13" ht="15.75" customHeight="1" x14ac:dyDescent="0.35">
      <c r="A21" s="105" t="s">
        <v>359</v>
      </c>
      <c r="B21" s="106" t="s">
        <v>389</v>
      </c>
      <c r="C21" s="107">
        <v>12</v>
      </c>
      <c r="D21" s="112" t="s">
        <v>385</v>
      </c>
      <c r="E21" s="113" t="s">
        <v>386</v>
      </c>
      <c r="F21" s="190"/>
      <c r="G21" s="97"/>
      <c r="H21" s="97"/>
      <c r="I21" s="97"/>
      <c r="J21" s="97"/>
      <c r="K21" s="97"/>
      <c r="L21" s="97"/>
      <c r="M21" s="97"/>
    </row>
    <row r="22" spans="1:13" ht="15.75" customHeight="1" x14ac:dyDescent="0.35">
      <c r="A22" s="105" t="s">
        <v>366</v>
      </c>
      <c r="B22" s="106" t="s">
        <v>390</v>
      </c>
      <c r="C22" s="107">
        <v>12</v>
      </c>
      <c r="D22" s="112" t="s">
        <v>385</v>
      </c>
      <c r="E22" s="113" t="s">
        <v>386</v>
      </c>
      <c r="F22" s="190"/>
      <c r="G22" s="97"/>
      <c r="H22" s="97"/>
      <c r="I22" s="97"/>
      <c r="J22" s="97"/>
      <c r="K22" s="97"/>
      <c r="L22" s="97"/>
      <c r="M22" s="97"/>
    </row>
    <row r="23" spans="1:13" ht="15.75" customHeight="1" x14ac:dyDescent="0.35">
      <c r="A23" s="105" t="s">
        <v>391</v>
      </c>
      <c r="B23" s="106" t="s">
        <v>391</v>
      </c>
      <c r="C23" s="107">
        <v>12</v>
      </c>
      <c r="D23" s="112" t="s">
        <v>385</v>
      </c>
      <c r="E23" s="113" t="s">
        <v>386</v>
      </c>
      <c r="F23" s="190"/>
      <c r="G23" s="97"/>
      <c r="H23" s="97"/>
      <c r="I23" s="97"/>
      <c r="J23" s="97"/>
      <c r="K23" s="97"/>
      <c r="L23" s="97"/>
      <c r="M23" s="97"/>
    </row>
    <row r="24" spans="1:13" ht="15.75" customHeight="1" x14ac:dyDescent="0.35">
      <c r="A24" s="105" t="s">
        <v>366</v>
      </c>
      <c r="B24" s="106" t="s">
        <v>392</v>
      </c>
      <c r="C24" s="107">
        <v>13</v>
      </c>
      <c r="D24" s="112" t="s">
        <v>385</v>
      </c>
      <c r="E24" s="113" t="s">
        <v>386</v>
      </c>
      <c r="F24" s="190"/>
      <c r="G24" s="97"/>
      <c r="H24" s="97"/>
      <c r="I24" s="97"/>
      <c r="J24" s="97"/>
      <c r="K24" s="97"/>
      <c r="L24" s="97"/>
      <c r="M24" s="97"/>
    </row>
    <row r="25" spans="1:13" ht="15.75" customHeight="1" x14ac:dyDescent="0.35">
      <c r="A25" s="105" t="s">
        <v>359</v>
      </c>
      <c r="B25" s="106" t="s">
        <v>393</v>
      </c>
      <c r="C25" s="107">
        <v>15</v>
      </c>
      <c r="D25" s="112" t="s">
        <v>385</v>
      </c>
      <c r="E25" s="113" t="s">
        <v>386</v>
      </c>
      <c r="F25" s="190"/>
      <c r="G25" s="97"/>
      <c r="H25" s="97"/>
      <c r="I25" s="97"/>
      <c r="J25" s="97"/>
      <c r="K25" s="97"/>
      <c r="L25" s="97"/>
      <c r="M25" s="97"/>
    </row>
    <row r="26" spans="1:13" ht="15.75" customHeight="1" x14ac:dyDescent="0.35">
      <c r="A26" s="105" t="s">
        <v>366</v>
      </c>
      <c r="B26" s="106" t="s">
        <v>394</v>
      </c>
      <c r="C26" s="107">
        <v>16</v>
      </c>
      <c r="D26" s="112" t="s">
        <v>385</v>
      </c>
      <c r="E26" s="113" t="s">
        <v>386</v>
      </c>
      <c r="F26" s="190"/>
      <c r="G26" s="97"/>
      <c r="H26" s="97"/>
      <c r="I26" s="97"/>
      <c r="J26" s="97"/>
      <c r="K26" s="97"/>
      <c r="L26" s="97"/>
      <c r="M26" s="97"/>
    </row>
    <row r="27" spans="1:13" ht="15.75" customHeight="1" x14ac:dyDescent="0.35">
      <c r="A27" s="105" t="s">
        <v>366</v>
      </c>
      <c r="B27" s="106" t="s">
        <v>395</v>
      </c>
      <c r="C27" s="107">
        <v>16</v>
      </c>
      <c r="D27" s="112" t="s">
        <v>385</v>
      </c>
      <c r="E27" s="113" t="s">
        <v>386</v>
      </c>
      <c r="F27" s="190"/>
      <c r="G27" s="97"/>
      <c r="H27" s="97"/>
      <c r="I27" s="97"/>
      <c r="J27" s="97"/>
      <c r="K27" s="97"/>
      <c r="L27" s="97"/>
      <c r="M27" s="97"/>
    </row>
    <row r="28" spans="1:13" ht="15.75" customHeight="1" x14ac:dyDescent="0.35">
      <c r="A28" s="105" t="s">
        <v>366</v>
      </c>
      <c r="B28" s="106" t="s">
        <v>396</v>
      </c>
      <c r="C28" s="107">
        <v>17</v>
      </c>
      <c r="D28" s="112" t="s">
        <v>385</v>
      </c>
      <c r="E28" s="113" t="s">
        <v>386</v>
      </c>
      <c r="F28" s="190"/>
      <c r="G28" s="97"/>
      <c r="H28" s="97"/>
      <c r="I28" s="97"/>
      <c r="J28" s="97"/>
      <c r="K28" s="97"/>
      <c r="L28" s="97"/>
      <c r="M28" s="97"/>
    </row>
    <row r="29" spans="1:13" ht="15.75" customHeight="1" x14ac:dyDescent="0.35">
      <c r="A29" s="105" t="s">
        <v>366</v>
      </c>
      <c r="B29" s="106" t="s">
        <v>397</v>
      </c>
      <c r="C29" s="107">
        <v>17</v>
      </c>
      <c r="D29" s="112" t="s">
        <v>385</v>
      </c>
      <c r="E29" s="113" t="s">
        <v>386</v>
      </c>
      <c r="F29" s="190"/>
      <c r="G29" s="97"/>
      <c r="H29" s="97"/>
      <c r="I29" s="97"/>
      <c r="J29" s="97"/>
      <c r="K29" s="97"/>
      <c r="L29" s="97"/>
      <c r="M29" s="97"/>
    </row>
    <row r="30" spans="1:13" ht="15.75" customHeight="1" x14ac:dyDescent="0.35">
      <c r="A30" s="105" t="s">
        <v>366</v>
      </c>
      <c r="B30" s="106" t="s">
        <v>398</v>
      </c>
      <c r="C30" s="107">
        <v>18</v>
      </c>
      <c r="D30" s="112" t="s">
        <v>385</v>
      </c>
      <c r="E30" s="113" t="s">
        <v>386</v>
      </c>
      <c r="F30" s="190"/>
      <c r="G30" s="97"/>
      <c r="H30" s="97"/>
      <c r="I30" s="97"/>
      <c r="J30" s="97"/>
      <c r="K30" s="97"/>
      <c r="L30" s="97"/>
      <c r="M30" s="97"/>
    </row>
    <row r="31" spans="1:13" ht="15.75" customHeight="1" x14ac:dyDescent="0.35">
      <c r="A31" s="105" t="s">
        <v>366</v>
      </c>
      <c r="B31" s="106" t="s">
        <v>399</v>
      </c>
      <c r="C31" s="107">
        <v>18</v>
      </c>
      <c r="D31" s="112" t="s">
        <v>385</v>
      </c>
      <c r="E31" s="113" t="s">
        <v>386</v>
      </c>
      <c r="F31" s="190"/>
      <c r="G31" s="97"/>
      <c r="H31" s="97"/>
      <c r="I31" s="97"/>
      <c r="J31" s="97"/>
      <c r="K31" s="97"/>
      <c r="L31" s="97"/>
      <c r="M31" s="97"/>
    </row>
    <row r="32" spans="1:13" ht="15.75" customHeight="1" x14ac:dyDescent="0.35">
      <c r="A32" s="105" t="s">
        <v>391</v>
      </c>
      <c r="B32" s="106" t="s">
        <v>400</v>
      </c>
      <c r="C32" s="107">
        <v>18</v>
      </c>
      <c r="D32" s="112" t="s">
        <v>385</v>
      </c>
      <c r="E32" s="113" t="s">
        <v>386</v>
      </c>
      <c r="F32" s="190"/>
      <c r="G32" s="97"/>
      <c r="H32" s="97"/>
      <c r="I32" s="97"/>
      <c r="J32" s="97"/>
      <c r="K32" s="97"/>
      <c r="L32" s="97"/>
      <c r="M32" s="97"/>
    </row>
    <row r="33" spans="1:13" ht="15.75" customHeight="1" x14ac:dyDescent="0.35">
      <c r="A33" s="105" t="s">
        <v>366</v>
      </c>
      <c r="B33" s="106" t="s">
        <v>401</v>
      </c>
      <c r="C33" s="107">
        <v>19</v>
      </c>
      <c r="D33" s="114" t="s">
        <v>385</v>
      </c>
      <c r="E33" s="113" t="s">
        <v>386</v>
      </c>
      <c r="F33" s="190"/>
      <c r="G33" s="97"/>
      <c r="H33" s="97"/>
      <c r="I33" s="97"/>
      <c r="J33" s="97"/>
      <c r="K33" s="97"/>
      <c r="L33" s="97"/>
      <c r="M33" s="97"/>
    </row>
    <row r="34" spans="1:13" ht="15.75" customHeight="1" x14ac:dyDescent="0.35">
      <c r="A34" s="105" t="s">
        <v>366</v>
      </c>
      <c r="B34" s="106" t="s">
        <v>402</v>
      </c>
      <c r="C34" s="107">
        <v>21</v>
      </c>
      <c r="D34" s="115" t="s">
        <v>385</v>
      </c>
      <c r="E34" s="113" t="s">
        <v>386</v>
      </c>
      <c r="F34" s="191"/>
      <c r="G34" s="97"/>
      <c r="H34" s="97"/>
      <c r="I34" s="97"/>
      <c r="J34" s="97"/>
      <c r="K34" s="97"/>
      <c r="L34" s="97"/>
      <c r="M34" s="97"/>
    </row>
    <row r="35" spans="1:13" ht="15.75" customHeight="1" x14ac:dyDescent="0.35">
      <c r="A35" s="105" t="s">
        <v>366</v>
      </c>
      <c r="B35" s="106" t="s">
        <v>403</v>
      </c>
      <c r="C35" s="107">
        <v>22</v>
      </c>
      <c r="D35" s="116" t="s">
        <v>404</v>
      </c>
      <c r="E35" s="117" t="s">
        <v>405</v>
      </c>
      <c r="F35" s="189" t="s">
        <v>406</v>
      </c>
      <c r="G35" s="97"/>
      <c r="H35" s="97"/>
      <c r="I35" s="97"/>
      <c r="J35" s="97"/>
      <c r="K35" s="97"/>
      <c r="L35" s="97"/>
      <c r="M35" s="97"/>
    </row>
    <row r="36" spans="1:13" ht="15.75" customHeight="1" x14ac:dyDescent="0.35">
      <c r="A36" s="105" t="s">
        <v>366</v>
      </c>
      <c r="B36" s="106" t="s">
        <v>407</v>
      </c>
      <c r="C36" s="107">
        <v>23</v>
      </c>
      <c r="D36" s="116" t="s">
        <v>404</v>
      </c>
      <c r="E36" s="117" t="s">
        <v>405</v>
      </c>
      <c r="F36" s="190"/>
      <c r="G36" s="97"/>
      <c r="H36" s="97"/>
      <c r="I36" s="97"/>
      <c r="J36" s="97"/>
      <c r="K36" s="97"/>
      <c r="L36" s="97"/>
      <c r="M36" s="97"/>
    </row>
    <row r="37" spans="1:13" ht="15.75" customHeight="1" x14ac:dyDescent="0.35">
      <c r="A37" s="105" t="s">
        <v>408</v>
      </c>
      <c r="B37" s="106" t="s">
        <v>409</v>
      </c>
      <c r="C37" s="107">
        <v>26</v>
      </c>
      <c r="D37" s="116" t="s">
        <v>404</v>
      </c>
      <c r="E37" s="117" t="s">
        <v>405</v>
      </c>
      <c r="F37" s="191"/>
      <c r="G37" s="97"/>
      <c r="H37" s="97"/>
      <c r="I37" s="97"/>
      <c r="J37" s="97"/>
      <c r="K37" s="97"/>
      <c r="L37" s="97"/>
      <c r="M37" s="97"/>
    </row>
    <row r="38" spans="1:13" ht="15.75" customHeight="1" x14ac:dyDescent="0.35">
      <c r="A38" s="105" t="s">
        <v>391</v>
      </c>
      <c r="B38" s="106" t="s">
        <v>410</v>
      </c>
      <c r="C38" s="107">
        <v>33</v>
      </c>
      <c r="D38" s="118" t="s">
        <v>411</v>
      </c>
      <c r="E38" s="119" t="s">
        <v>412</v>
      </c>
      <c r="F38" s="189" t="s">
        <v>413</v>
      </c>
      <c r="G38" s="97"/>
      <c r="H38" s="97"/>
      <c r="I38" s="97"/>
      <c r="J38" s="97"/>
      <c r="K38" s="97"/>
      <c r="L38" s="97"/>
      <c r="M38" s="97"/>
    </row>
    <row r="39" spans="1:13" ht="14.5" x14ac:dyDescent="0.35">
      <c r="A39" s="105" t="s">
        <v>391</v>
      </c>
      <c r="B39" s="106" t="s">
        <v>414</v>
      </c>
      <c r="C39" s="107">
        <v>37</v>
      </c>
      <c r="D39" s="118" t="s">
        <v>411</v>
      </c>
      <c r="E39" s="119" t="s">
        <v>412</v>
      </c>
      <c r="F39" s="190"/>
      <c r="G39" s="97"/>
      <c r="H39" s="97"/>
      <c r="I39" s="97"/>
      <c r="J39" s="97"/>
      <c r="K39" s="97"/>
      <c r="L39" s="97"/>
      <c r="M39" s="97"/>
    </row>
    <row r="40" spans="1:13" ht="14.5" x14ac:dyDescent="0.35">
      <c r="A40" s="105" t="s">
        <v>408</v>
      </c>
      <c r="B40" s="106" t="s">
        <v>408</v>
      </c>
      <c r="C40" s="107">
        <v>37</v>
      </c>
      <c r="D40" s="118" t="s">
        <v>411</v>
      </c>
      <c r="E40" s="119" t="s">
        <v>412</v>
      </c>
      <c r="F40" s="190"/>
      <c r="G40" s="97"/>
      <c r="H40" s="97"/>
      <c r="I40" s="97"/>
      <c r="J40" s="97"/>
      <c r="K40" s="97"/>
      <c r="L40" s="97"/>
      <c r="M40" s="97"/>
    </row>
    <row r="41" spans="1:13" ht="14.5" x14ac:dyDescent="0.35">
      <c r="A41" s="105" t="s">
        <v>391</v>
      </c>
      <c r="B41" s="106" t="s">
        <v>415</v>
      </c>
      <c r="C41" s="107">
        <v>40</v>
      </c>
      <c r="D41" s="118" t="s">
        <v>411</v>
      </c>
      <c r="E41" s="119" t="s">
        <v>412</v>
      </c>
      <c r="F41" s="190"/>
      <c r="G41" s="97"/>
      <c r="H41" s="97"/>
      <c r="I41" s="97"/>
      <c r="J41" s="97"/>
      <c r="K41" s="97"/>
      <c r="L41" s="97"/>
      <c r="M41" s="97"/>
    </row>
    <row r="42" spans="1:13" ht="14.5" x14ac:dyDescent="0.35">
      <c r="A42" s="105" t="s">
        <v>408</v>
      </c>
      <c r="B42" s="106" t="s">
        <v>416</v>
      </c>
      <c r="C42" s="107">
        <v>44</v>
      </c>
      <c r="D42" s="118" t="s">
        <v>411</v>
      </c>
      <c r="E42" s="119" t="s">
        <v>412</v>
      </c>
      <c r="F42" s="191"/>
      <c r="G42" s="97"/>
      <c r="H42" s="97"/>
      <c r="I42" s="97"/>
      <c r="J42" s="97"/>
      <c r="K42" s="97"/>
      <c r="L42" s="97"/>
      <c r="M42" s="97"/>
    </row>
    <row r="43" spans="1:13" ht="14.5" x14ac:dyDescent="0.35">
      <c r="A43" s="105" t="s">
        <v>391</v>
      </c>
      <c r="B43" s="106" t="s">
        <v>417</v>
      </c>
      <c r="C43" s="107">
        <v>46</v>
      </c>
      <c r="D43" s="120" t="s">
        <v>418</v>
      </c>
      <c r="E43" s="121" t="s">
        <v>419</v>
      </c>
      <c r="F43" s="189" t="s">
        <v>420</v>
      </c>
      <c r="G43" s="97"/>
      <c r="H43" s="97"/>
      <c r="I43" s="97"/>
      <c r="J43" s="97"/>
      <c r="K43" s="97"/>
      <c r="L43" s="97"/>
      <c r="M43" s="97"/>
    </row>
    <row r="44" spans="1:13" ht="14.5" x14ac:dyDescent="0.35">
      <c r="A44" s="105" t="s">
        <v>391</v>
      </c>
      <c r="B44" s="106" t="s">
        <v>421</v>
      </c>
      <c r="C44" s="107">
        <v>52</v>
      </c>
      <c r="D44" s="120" t="s">
        <v>418</v>
      </c>
      <c r="E44" s="121" t="s">
        <v>419</v>
      </c>
      <c r="F44" s="190"/>
      <c r="G44" s="97"/>
      <c r="H44" s="97"/>
      <c r="I44" s="97"/>
      <c r="J44" s="97"/>
      <c r="K44" s="97"/>
      <c r="L44" s="97"/>
      <c r="M44" s="97"/>
    </row>
    <row r="45" spans="1:13" ht="14.5" x14ac:dyDescent="0.35">
      <c r="A45" s="105" t="s">
        <v>391</v>
      </c>
      <c r="B45" s="106" t="s">
        <v>422</v>
      </c>
      <c r="C45" s="107">
        <v>54</v>
      </c>
      <c r="D45" s="120" t="s">
        <v>418</v>
      </c>
      <c r="E45" s="121" t="s">
        <v>419</v>
      </c>
      <c r="F45" s="190"/>
      <c r="G45" s="97"/>
      <c r="H45" s="97"/>
      <c r="I45" s="97"/>
      <c r="J45" s="97"/>
      <c r="K45" s="97"/>
      <c r="L45" s="97"/>
      <c r="M45" s="97"/>
    </row>
    <row r="46" spans="1:13" ht="14.5" x14ac:dyDescent="0.35">
      <c r="A46" s="105" t="s">
        <v>391</v>
      </c>
      <c r="B46" s="106" t="s">
        <v>423</v>
      </c>
      <c r="C46" s="107">
        <v>57</v>
      </c>
      <c r="D46" s="120" t="s">
        <v>418</v>
      </c>
      <c r="E46" s="121" t="s">
        <v>419</v>
      </c>
      <c r="F46" s="191"/>
      <c r="G46" s="97"/>
      <c r="H46" s="97"/>
      <c r="I46" s="97"/>
      <c r="J46" s="97"/>
      <c r="K46" s="97"/>
      <c r="L46" s="97"/>
      <c r="M46" s="97"/>
    </row>
    <row r="47" spans="1:13" ht="14.5" x14ac:dyDescent="0.35">
      <c r="A47" s="105" t="s">
        <v>424</v>
      </c>
      <c r="B47" s="106" t="s">
        <v>425</v>
      </c>
      <c r="C47" s="107">
        <v>68</v>
      </c>
      <c r="D47" s="122" t="s">
        <v>426</v>
      </c>
      <c r="E47" s="123" t="s">
        <v>427</v>
      </c>
      <c r="F47" s="189" t="s">
        <v>428</v>
      </c>
      <c r="G47" s="97"/>
      <c r="H47" s="97"/>
      <c r="I47" s="97"/>
      <c r="J47" s="97"/>
      <c r="K47" s="97"/>
      <c r="L47" s="97"/>
      <c r="M47" s="97"/>
    </row>
    <row r="48" spans="1:13" ht="14.5" x14ac:dyDescent="0.35">
      <c r="A48" s="105" t="s">
        <v>429</v>
      </c>
      <c r="B48" s="106" t="s">
        <v>430</v>
      </c>
      <c r="C48" s="107">
        <v>77</v>
      </c>
      <c r="D48" s="122" t="s">
        <v>431</v>
      </c>
      <c r="E48" s="123" t="s">
        <v>432</v>
      </c>
      <c r="F48" s="190"/>
      <c r="G48" s="97"/>
      <c r="H48" s="97"/>
      <c r="I48" s="97"/>
      <c r="J48" s="97"/>
      <c r="K48" s="97"/>
      <c r="L48" s="97"/>
      <c r="M48" s="97"/>
    </row>
    <row r="49" spans="1:13" ht="14.5" x14ac:dyDescent="0.35">
      <c r="A49" s="105" t="s">
        <v>429</v>
      </c>
      <c r="B49" s="106" t="s">
        <v>433</v>
      </c>
      <c r="C49" s="107">
        <v>78</v>
      </c>
      <c r="D49" s="122" t="s">
        <v>431</v>
      </c>
      <c r="E49" s="123" t="s">
        <v>432</v>
      </c>
      <c r="F49" s="191"/>
      <c r="G49" s="97"/>
      <c r="H49" s="97"/>
      <c r="I49" s="97"/>
      <c r="J49" s="97"/>
      <c r="K49" s="97"/>
      <c r="L49" s="97"/>
      <c r="M49" s="97"/>
    </row>
    <row r="50" spans="1:13" ht="14.5" x14ac:dyDescent="0.35">
      <c r="A50" s="105" t="s">
        <v>391</v>
      </c>
      <c r="B50" s="106" t="s">
        <v>434</v>
      </c>
      <c r="C50" s="107">
        <v>86</v>
      </c>
      <c r="D50" s="124" t="s">
        <v>435</v>
      </c>
      <c r="E50" s="125" t="s">
        <v>436</v>
      </c>
      <c r="F50" s="189" t="s">
        <v>437</v>
      </c>
      <c r="G50" s="97"/>
      <c r="H50" s="97"/>
      <c r="I50" s="97"/>
      <c r="J50" s="97"/>
      <c r="K50" s="97"/>
      <c r="L50" s="97"/>
      <c r="M50" s="97"/>
    </row>
    <row r="51" spans="1:13" ht="14.5" x14ac:dyDescent="0.35">
      <c r="A51" s="105" t="s">
        <v>429</v>
      </c>
      <c r="B51" s="106" t="s">
        <v>438</v>
      </c>
      <c r="C51" s="107">
        <v>90</v>
      </c>
      <c r="D51" s="124" t="s">
        <v>435</v>
      </c>
      <c r="E51" s="125" t="s">
        <v>436</v>
      </c>
      <c r="F51" s="190"/>
      <c r="G51" s="97"/>
      <c r="H51" s="97"/>
      <c r="I51" s="97"/>
      <c r="J51" s="97"/>
      <c r="K51" s="97"/>
      <c r="L51" s="97"/>
      <c r="M51" s="97"/>
    </row>
    <row r="52" spans="1:13" ht="14.5" x14ac:dyDescent="0.35">
      <c r="A52" s="105" t="s">
        <v>429</v>
      </c>
      <c r="B52" s="106" t="s">
        <v>429</v>
      </c>
      <c r="C52" s="107">
        <v>93</v>
      </c>
      <c r="D52" s="124" t="s">
        <v>435</v>
      </c>
      <c r="E52" s="125" t="s">
        <v>436</v>
      </c>
      <c r="F52" s="190"/>
      <c r="G52" s="97"/>
      <c r="H52" s="97"/>
      <c r="I52" s="97"/>
      <c r="J52" s="97"/>
      <c r="K52" s="97"/>
      <c r="L52" s="97"/>
      <c r="M52" s="97"/>
    </row>
    <row r="53" spans="1:13" ht="14.5" x14ac:dyDescent="0.35">
      <c r="A53" s="105" t="s">
        <v>408</v>
      </c>
      <c r="B53" s="106" t="s">
        <v>439</v>
      </c>
      <c r="C53" s="107">
        <v>94</v>
      </c>
      <c r="D53" s="124" t="s">
        <v>435</v>
      </c>
      <c r="E53" s="125" t="s">
        <v>436</v>
      </c>
      <c r="F53" s="190"/>
      <c r="G53" s="97"/>
      <c r="H53" s="97"/>
      <c r="I53" s="97"/>
      <c r="J53" s="97"/>
      <c r="K53" s="97"/>
      <c r="L53" s="97"/>
      <c r="M53" s="97"/>
    </row>
    <row r="54" spans="1:13" ht="14.5" x14ac:dyDescent="0.35">
      <c r="A54" s="105" t="s">
        <v>429</v>
      </c>
      <c r="B54" s="106" t="s">
        <v>440</v>
      </c>
      <c r="C54" s="107">
        <v>95</v>
      </c>
      <c r="D54" s="124" t="s">
        <v>435</v>
      </c>
      <c r="E54" s="125" t="s">
        <v>436</v>
      </c>
      <c r="F54" s="191"/>
      <c r="G54" s="97"/>
      <c r="H54" s="97"/>
      <c r="I54" s="97"/>
      <c r="J54" s="97"/>
      <c r="K54" s="97"/>
      <c r="L54" s="97"/>
      <c r="M54" s="97"/>
    </row>
    <row r="55" spans="1:13" ht="14.5" x14ac:dyDescent="0.35">
      <c r="A55" s="105" t="s">
        <v>424</v>
      </c>
      <c r="B55" s="106" t="s">
        <v>441</v>
      </c>
      <c r="C55" s="107">
        <v>102</v>
      </c>
      <c r="D55" s="126" t="s">
        <v>442</v>
      </c>
      <c r="E55" s="127" t="s">
        <v>443</v>
      </c>
      <c r="F55" s="189" t="s">
        <v>444</v>
      </c>
      <c r="G55" s="97"/>
      <c r="H55" s="97"/>
      <c r="I55" s="97"/>
      <c r="J55" s="97"/>
      <c r="K55" s="97"/>
      <c r="L55" s="97"/>
      <c r="M55" s="97"/>
    </row>
    <row r="56" spans="1:13" ht="14.5" x14ac:dyDescent="0.35">
      <c r="A56" s="105" t="s">
        <v>391</v>
      </c>
      <c r="B56" s="106" t="s">
        <v>445</v>
      </c>
      <c r="C56" s="107">
        <v>127</v>
      </c>
      <c r="D56" s="126" t="s">
        <v>442</v>
      </c>
      <c r="E56" s="127" t="s">
        <v>443</v>
      </c>
      <c r="F56" s="190"/>
      <c r="G56" s="97"/>
      <c r="H56" s="97"/>
      <c r="I56" s="97"/>
      <c r="J56" s="97"/>
      <c r="K56" s="97"/>
      <c r="L56" s="97"/>
      <c r="M56" s="97"/>
    </row>
    <row r="57" spans="1:13" ht="14.5" x14ac:dyDescent="0.35">
      <c r="A57" s="105" t="s">
        <v>429</v>
      </c>
      <c r="B57" s="106" t="s">
        <v>446</v>
      </c>
      <c r="C57" s="107">
        <v>135</v>
      </c>
      <c r="D57" s="126" t="s">
        <v>442</v>
      </c>
      <c r="E57" s="127" t="s">
        <v>443</v>
      </c>
      <c r="F57" s="190"/>
      <c r="G57" s="97"/>
      <c r="H57" s="97"/>
      <c r="I57" s="97"/>
      <c r="J57" s="97"/>
      <c r="K57" s="97"/>
      <c r="L57" s="97"/>
      <c r="M57" s="97"/>
    </row>
    <row r="58" spans="1:13" ht="14.5" x14ac:dyDescent="0.35">
      <c r="A58" s="105" t="s">
        <v>429</v>
      </c>
      <c r="B58" s="106" t="s">
        <v>447</v>
      </c>
      <c r="C58" s="107">
        <v>137</v>
      </c>
      <c r="D58" s="126" t="s">
        <v>448</v>
      </c>
      <c r="E58" s="127" t="s">
        <v>443</v>
      </c>
      <c r="F58" s="190"/>
      <c r="G58" s="97"/>
      <c r="H58" s="97"/>
      <c r="I58" s="97"/>
      <c r="J58" s="97"/>
      <c r="K58" s="97"/>
      <c r="L58" s="97"/>
      <c r="M58" s="97"/>
    </row>
    <row r="59" spans="1:13" ht="14.5" x14ac:dyDescent="0.35">
      <c r="A59" s="105" t="s">
        <v>366</v>
      </c>
      <c r="B59" s="106" t="s">
        <v>449</v>
      </c>
      <c r="C59" s="107">
        <v>150</v>
      </c>
      <c r="D59" s="126" t="s">
        <v>450</v>
      </c>
      <c r="E59" s="127" t="s">
        <v>443</v>
      </c>
      <c r="F59" s="191"/>
      <c r="G59" s="97"/>
      <c r="H59" s="97"/>
      <c r="I59" s="97"/>
      <c r="J59" s="97"/>
      <c r="K59" s="97"/>
      <c r="L59" s="97"/>
      <c r="M59" s="97"/>
    </row>
    <row r="60" spans="1:13" ht="14.5" x14ac:dyDescent="0.35">
      <c r="A60" s="105" t="s">
        <v>451</v>
      </c>
      <c r="B60" s="106" t="s">
        <v>452</v>
      </c>
      <c r="C60" s="107">
        <v>159</v>
      </c>
      <c r="D60" s="128" t="s">
        <v>453</v>
      </c>
      <c r="E60" s="129" t="s">
        <v>454</v>
      </c>
      <c r="F60" s="189" t="s">
        <v>455</v>
      </c>
      <c r="G60" s="97"/>
      <c r="H60" s="97"/>
      <c r="I60" s="97"/>
      <c r="J60" s="97"/>
      <c r="K60" s="97"/>
      <c r="L60" s="97"/>
      <c r="M60" s="97"/>
    </row>
    <row r="61" spans="1:13" ht="14.5" x14ac:dyDescent="0.35">
      <c r="A61" s="105" t="s">
        <v>424</v>
      </c>
      <c r="B61" s="106" t="s">
        <v>424</v>
      </c>
      <c r="C61" s="107">
        <v>160</v>
      </c>
      <c r="D61" s="128" t="s">
        <v>453</v>
      </c>
      <c r="E61" s="129" t="s">
        <v>454</v>
      </c>
      <c r="F61" s="190"/>
      <c r="G61" s="97"/>
      <c r="H61" s="97"/>
      <c r="I61" s="97"/>
      <c r="J61" s="97"/>
      <c r="K61" s="97"/>
      <c r="L61" s="97"/>
      <c r="M61" s="97"/>
    </row>
    <row r="62" spans="1:13" ht="14.5" x14ac:dyDescent="0.35">
      <c r="A62" s="105" t="s">
        <v>429</v>
      </c>
      <c r="B62" s="106" t="s">
        <v>456</v>
      </c>
      <c r="C62" s="107">
        <v>162</v>
      </c>
      <c r="D62" s="128" t="s">
        <v>453</v>
      </c>
      <c r="E62" s="129" t="s">
        <v>454</v>
      </c>
      <c r="F62" s="190"/>
      <c r="G62" s="97"/>
      <c r="H62" s="97"/>
      <c r="I62" s="97"/>
      <c r="J62" s="97"/>
      <c r="K62" s="97"/>
      <c r="L62" s="97"/>
      <c r="M62" s="97"/>
    </row>
    <row r="63" spans="1:13" ht="14.5" x14ac:dyDescent="0.35">
      <c r="A63" s="105" t="s">
        <v>451</v>
      </c>
      <c r="B63" s="106" t="s">
        <v>457</v>
      </c>
      <c r="C63" s="107">
        <v>182</v>
      </c>
      <c r="D63" s="128" t="s">
        <v>453</v>
      </c>
      <c r="E63" s="129" t="s">
        <v>454</v>
      </c>
      <c r="F63" s="190"/>
      <c r="G63" s="97"/>
      <c r="H63" s="97"/>
      <c r="I63" s="97"/>
      <c r="J63" s="97"/>
      <c r="K63" s="97"/>
      <c r="L63" s="97"/>
      <c r="M63" s="97"/>
    </row>
    <row r="64" spans="1:13" ht="14.5" x14ac:dyDescent="0.35">
      <c r="A64" s="105" t="s">
        <v>451</v>
      </c>
      <c r="B64" s="106" t="s">
        <v>458</v>
      </c>
      <c r="C64" s="107">
        <v>183</v>
      </c>
      <c r="D64" s="128" t="s">
        <v>453</v>
      </c>
      <c r="E64" s="129" t="s">
        <v>454</v>
      </c>
      <c r="F64" s="191"/>
      <c r="G64" s="97"/>
      <c r="H64" s="97"/>
      <c r="I64" s="97"/>
      <c r="J64" s="97"/>
      <c r="K64" s="97"/>
      <c r="L64" s="97"/>
      <c r="M64" s="97"/>
    </row>
    <row r="65" spans="1:13" ht="14.5" x14ac:dyDescent="0.35">
      <c r="A65" s="105" t="s">
        <v>451</v>
      </c>
      <c r="B65" s="106" t="s">
        <v>459</v>
      </c>
      <c r="C65" s="107">
        <v>201</v>
      </c>
      <c r="D65" s="130" t="s">
        <v>460</v>
      </c>
      <c r="E65" s="131" t="s">
        <v>461</v>
      </c>
      <c r="F65" s="189" t="s">
        <v>462</v>
      </c>
      <c r="G65" s="97"/>
      <c r="H65" s="97"/>
      <c r="I65" s="97"/>
      <c r="J65" s="97"/>
      <c r="K65" s="97"/>
      <c r="L65" s="97"/>
      <c r="M65" s="97"/>
    </row>
    <row r="66" spans="1:13" ht="14.5" x14ac:dyDescent="0.35">
      <c r="A66" s="105" t="s">
        <v>429</v>
      </c>
      <c r="B66" s="106" t="s">
        <v>463</v>
      </c>
      <c r="C66" s="107">
        <v>202</v>
      </c>
      <c r="D66" s="130" t="s">
        <v>460</v>
      </c>
      <c r="E66" s="131" t="s">
        <v>461</v>
      </c>
      <c r="F66" s="190"/>
      <c r="G66" s="97"/>
      <c r="H66" s="97"/>
      <c r="I66" s="97"/>
      <c r="J66" s="97"/>
      <c r="K66" s="97"/>
      <c r="L66" s="97"/>
      <c r="M66" s="97"/>
    </row>
    <row r="67" spans="1:13" ht="14.5" x14ac:dyDescent="0.35">
      <c r="A67" s="105" t="s">
        <v>451</v>
      </c>
      <c r="B67" s="106" t="s">
        <v>464</v>
      </c>
      <c r="C67" s="107">
        <v>208</v>
      </c>
      <c r="D67" s="130" t="s">
        <v>460</v>
      </c>
      <c r="E67" s="131" t="s">
        <v>461</v>
      </c>
      <c r="F67" s="190"/>
      <c r="G67" s="97"/>
      <c r="H67" s="97"/>
      <c r="I67" s="97"/>
      <c r="J67" s="97"/>
      <c r="K67" s="97"/>
      <c r="L67" s="97"/>
      <c r="M67" s="97"/>
    </row>
    <row r="68" spans="1:13" ht="14.5" x14ac:dyDescent="0.35">
      <c r="A68" s="105" t="s">
        <v>424</v>
      </c>
      <c r="B68" s="106" t="s">
        <v>465</v>
      </c>
      <c r="C68" s="107">
        <v>218</v>
      </c>
      <c r="D68" s="130" t="s">
        <v>460</v>
      </c>
      <c r="E68" s="131" t="s">
        <v>461</v>
      </c>
      <c r="F68" s="190"/>
      <c r="G68" s="97"/>
      <c r="H68" s="97"/>
      <c r="I68" s="97"/>
      <c r="J68" s="97"/>
      <c r="K68" s="97"/>
      <c r="L68" s="97"/>
      <c r="M68" s="97"/>
    </row>
    <row r="69" spans="1:13" ht="14.5" x14ac:dyDescent="0.35">
      <c r="A69" s="105" t="s">
        <v>451</v>
      </c>
      <c r="B69" s="106" t="s">
        <v>466</v>
      </c>
      <c r="C69" s="107">
        <v>221</v>
      </c>
      <c r="D69" s="130" t="s">
        <v>460</v>
      </c>
      <c r="E69" s="131" t="s">
        <v>461</v>
      </c>
      <c r="F69" s="191"/>
      <c r="G69" s="97"/>
      <c r="H69" s="97"/>
      <c r="I69" s="97"/>
      <c r="J69" s="97"/>
      <c r="K69" s="97"/>
      <c r="L69" s="97"/>
      <c r="M69" s="97"/>
    </row>
    <row r="70" spans="1:13" ht="14.5" x14ac:dyDescent="0.35">
      <c r="A70" s="105" t="s">
        <v>424</v>
      </c>
      <c r="B70" s="106" t="s">
        <v>467</v>
      </c>
      <c r="C70" s="107">
        <v>231</v>
      </c>
      <c r="D70" s="132" t="s">
        <v>468</v>
      </c>
      <c r="E70" s="133" t="s">
        <v>469</v>
      </c>
      <c r="F70" s="189" t="s">
        <v>470</v>
      </c>
      <c r="G70" s="97"/>
      <c r="H70" s="97"/>
      <c r="I70" s="97"/>
      <c r="J70" s="97"/>
      <c r="K70" s="97"/>
      <c r="L70" s="97"/>
      <c r="M70" s="97"/>
    </row>
    <row r="71" spans="1:13" ht="14.5" x14ac:dyDescent="0.35">
      <c r="A71" s="105" t="s">
        <v>451</v>
      </c>
      <c r="B71" s="106" t="s">
        <v>471</v>
      </c>
      <c r="C71" s="107">
        <v>234</v>
      </c>
      <c r="D71" s="132" t="s">
        <v>472</v>
      </c>
      <c r="E71" s="133" t="s">
        <v>473</v>
      </c>
      <c r="F71" s="190"/>
      <c r="G71" s="97"/>
      <c r="H71" s="97"/>
      <c r="I71" s="97"/>
      <c r="J71" s="97"/>
      <c r="K71" s="97"/>
      <c r="L71" s="97"/>
      <c r="M71" s="97"/>
    </row>
    <row r="72" spans="1:13" ht="14.5" x14ac:dyDescent="0.35">
      <c r="A72" s="105" t="s">
        <v>451</v>
      </c>
      <c r="B72" s="106" t="s">
        <v>474</v>
      </c>
      <c r="C72" s="107">
        <v>239</v>
      </c>
      <c r="D72" s="132" t="s">
        <v>472</v>
      </c>
      <c r="E72" s="133" t="s">
        <v>473</v>
      </c>
      <c r="F72" s="190"/>
      <c r="G72" s="97"/>
      <c r="H72" s="97"/>
      <c r="I72" s="97"/>
      <c r="J72" s="97"/>
      <c r="K72" s="97"/>
      <c r="L72" s="97"/>
      <c r="M72" s="97"/>
    </row>
    <row r="73" spans="1:13" ht="14.5" x14ac:dyDescent="0.35">
      <c r="A73" s="105" t="s">
        <v>451</v>
      </c>
      <c r="B73" s="106" t="s">
        <v>475</v>
      </c>
      <c r="C73" s="107">
        <v>241</v>
      </c>
      <c r="D73" s="132" t="s">
        <v>472</v>
      </c>
      <c r="E73" s="133" t="s">
        <v>473</v>
      </c>
      <c r="F73" s="191"/>
      <c r="G73" s="97"/>
      <c r="H73" s="97"/>
      <c r="I73" s="97"/>
      <c r="J73" s="97"/>
      <c r="K73" s="97"/>
      <c r="L73" s="97"/>
      <c r="M73" s="97"/>
    </row>
    <row r="74" spans="1:13" ht="14.5" x14ac:dyDescent="0.35">
      <c r="A74" s="105" t="s">
        <v>429</v>
      </c>
      <c r="B74" s="106" t="s">
        <v>476</v>
      </c>
      <c r="C74" s="107">
        <v>262</v>
      </c>
      <c r="D74" s="134" t="s">
        <v>477</v>
      </c>
      <c r="E74" s="135" t="s">
        <v>478</v>
      </c>
      <c r="F74" s="189" t="s">
        <v>479</v>
      </c>
      <c r="G74" s="97"/>
      <c r="H74" s="97"/>
      <c r="I74" s="97"/>
      <c r="J74" s="97"/>
      <c r="K74" s="97"/>
      <c r="L74" s="97"/>
      <c r="M74" s="97"/>
    </row>
    <row r="75" spans="1:13" ht="14.5" x14ac:dyDescent="0.35">
      <c r="A75" s="105" t="s">
        <v>451</v>
      </c>
      <c r="B75" s="106" t="s">
        <v>480</v>
      </c>
      <c r="C75" s="107">
        <v>264</v>
      </c>
      <c r="D75" s="134" t="s">
        <v>477</v>
      </c>
      <c r="E75" s="135" t="s">
        <v>478</v>
      </c>
      <c r="F75" s="191"/>
      <c r="G75" s="97"/>
      <c r="H75" s="97"/>
      <c r="I75" s="97"/>
      <c r="J75" s="97"/>
      <c r="K75" s="97"/>
      <c r="L75" s="97"/>
      <c r="M75" s="97"/>
    </row>
    <row r="76" spans="1:13" ht="14.5" x14ac:dyDescent="0.35">
      <c r="A76" s="105" t="s">
        <v>429</v>
      </c>
      <c r="B76" s="106" t="s">
        <v>481</v>
      </c>
      <c r="C76" s="107">
        <v>280</v>
      </c>
      <c r="D76" s="136" t="s">
        <v>482</v>
      </c>
      <c r="E76" s="137" t="s">
        <v>483</v>
      </c>
      <c r="F76" s="189" t="s">
        <v>484</v>
      </c>
      <c r="G76" s="97"/>
      <c r="H76" s="97"/>
      <c r="I76" s="97"/>
      <c r="J76" s="97"/>
      <c r="K76" s="97"/>
      <c r="L76" s="97"/>
      <c r="M76" s="97"/>
    </row>
    <row r="77" spans="1:13" ht="14.5" x14ac:dyDescent="0.35">
      <c r="A77" s="105" t="s">
        <v>451</v>
      </c>
      <c r="B77" s="106" t="s">
        <v>485</v>
      </c>
      <c r="C77" s="107">
        <v>283</v>
      </c>
      <c r="D77" s="136" t="s">
        <v>482</v>
      </c>
      <c r="E77" s="137" t="s">
        <v>483</v>
      </c>
      <c r="F77" s="190"/>
      <c r="G77" s="97"/>
      <c r="H77" s="97"/>
      <c r="I77" s="97"/>
      <c r="J77" s="97"/>
      <c r="K77" s="97"/>
      <c r="L77" s="97"/>
      <c r="M77" s="97"/>
    </row>
    <row r="78" spans="1:13" ht="14.5" x14ac:dyDescent="0.35">
      <c r="A78" s="105" t="s">
        <v>429</v>
      </c>
      <c r="B78" s="106" t="s">
        <v>486</v>
      </c>
      <c r="C78" s="107">
        <v>338</v>
      </c>
      <c r="D78" s="136" t="s">
        <v>482</v>
      </c>
      <c r="E78" s="137" t="s">
        <v>483</v>
      </c>
      <c r="F78" s="190"/>
      <c r="G78" s="97"/>
      <c r="H78" s="97"/>
      <c r="I78" s="97"/>
      <c r="J78" s="97"/>
      <c r="K78" s="97"/>
      <c r="L78" s="97"/>
      <c r="M78" s="97"/>
    </row>
    <row r="79" spans="1:13" ht="14.5" x14ac:dyDescent="0.35">
      <c r="A79" s="105" t="s">
        <v>429</v>
      </c>
      <c r="B79" s="106" t="s">
        <v>487</v>
      </c>
      <c r="C79" s="107">
        <v>355</v>
      </c>
      <c r="D79" s="136" t="s">
        <v>482</v>
      </c>
      <c r="E79" s="137" t="s">
        <v>483</v>
      </c>
      <c r="F79" s="191"/>
      <c r="G79" s="97"/>
      <c r="H79" s="97"/>
      <c r="I79" s="97"/>
      <c r="J79" s="97"/>
      <c r="K79" s="97"/>
      <c r="L79" s="97"/>
      <c r="M79" s="97"/>
    </row>
    <row r="80" spans="1:13" ht="12.5" x14ac:dyDescent="0.25">
      <c r="A80" s="138"/>
      <c r="B80" s="138"/>
      <c r="C80" s="138"/>
      <c r="D80" s="138"/>
      <c r="E80" s="138"/>
      <c r="F80" s="138"/>
      <c r="G80" s="138"/>
      <c r="H80" s="138"/>
      <c r="I80" s="138"/>
    </row>
  </sheetData>
  <mergeCells count="15">
    <mergeCell ref="F70:F73"/>
    <mergeCell ref="F74:F75"/>
    <mergeCell ref="F76:F79"/>
    <mergeCell ref="A1:F1"/>
    <mergeCell ref="A2:D2"/>
    <mergeCell ref="F6:F18"/>
    <mergeCell ref="F19:F34"/>
    <mergeCell ref="F35:F37"/>
    <mergeCell ref="F38:F42"/>
    <mergeCell ref="F43:F46"/>
    <mergeCell ref="F47:F49"/>
    <mergeCell ref="F50:F54"/>
    <mergeCell ref="F55:F59"/>
    <mergeCell ref="F60:F64"/>
    <mergeCell ref="F65:F69"/>
  </mergeCells>
  <conditionalFormatting sqref="C6:C79">
    <cfRule type="notContainsBlanks" dxfId="0" priority="1">
      <formula>LEN(TRIM(C6))&gt;0</formula>
    </cfRule>
  </conditionalFormatting>
  <printOptions horizontalCentered="1" gridLines="1"/>
  <pageMargins left="0.7" right="0.7" top="0.75" bottom="0.75" header="0" footer="0"/>
  <pageSetup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F79"/>
  <sheetViews>
    <sheetView workbookViewId="0"/>
  </sheetViews>
  <sheetFormatPr baseColWidth="10" defaultColWidth="12.6328125" defaultRowHeight="15.75" customHeight="1" x14ac:dyDescent="0.25"/>
  <sheetData>
    <row r="1" spans="1:6" ht="15.75" customHeight="1" x14ac:dyDescent="0.35">
      <c r="A1" s="195" t="s">
        <v>488</v>
      </c>
      <c r="B1" s="183"/>
      <c r="C1" s="183"/>
      <c r="D1" s="183"/>
      <c r="E1" s="183"/>
      <c r="F1" s="98"/>
    </row>
    <row r="2" spans="1:6" x14ac:dyDescent="0.3">
      <c r="A2" s="193" t="s">
        <v>349</v>
      </c>
      <c r="B2" s="185"/>
      <c r="C2" s="185"/>
      <c r="D2" s="186"/>
      <c r="E2" s="139" t="s">
        <v>489</v>
      </c>
      <c r="F2" s="98"/>
    </row>
    <row r="3" spans="1:6" ht="15.75" customHeight="1" x14ac:dyDescent="0.35">
      <c r="A3" s="140" t="s">
        <v>490</v>
      </c>
      <c r="B3" s="141" t="s">
        <v>491</v>
      </c>
      <c r="C3" s="141" t="s">
        <v>492</v>
      </c>
      <c r="D3" s="142" t="s">
        <v>493</v>
      </c>
      <c r="E3" s="98"/>
      <c r="F3" s="98"/>
    </row>
    <row r="4" spans="1:6" ht="15.75" customHeight="1" x14ac:dyDescent="0.35">
      <c r="A4" s="143"/>
      <c r="B4" s="144"/>
      <c r="C4" s="143"/>
      <c r="D4" s="145" t="s">
        <v>494</v>
      </c>
      <c r="E4" s="146"/>
      <c r="F4" s="98"/>
    </row>
    <row r="5" spans="1:6" ht="15.75" customHeight="1" x14ac:dyDescent="0.35">
      <c r="A5" s="104" t="s">
        <v>354</v>
      </c>
      <c r="B5" s="147" t="s">
        <v>355</v>
      </c>
      <c r="C5" s="148" t="s">
        <v>356</v>
      </c>
      <c r="D5" s="145" t="s">
        <v>357</v>
      </c>
      <c r="E5" s="105" t="s">
        <v>358</v>
      </c>
      <c r="F5" s="98"/>
    </row>
    <row r="6" spans="1:6" ht="15.75" customHeight="1" x14ac:dyDescent="0.35">
      <c r="A6" s="105" t="s">
        <v>359</v>
      </c>
      <c r="B6" s="149" t="s">
        <v>360</v>
      </c>
      <c r="C6" s="107" t="s">
        <v>361</v>
      </c>
      <c r="D6" s="108" t="s">
        <v>495</v>
      </c>
      <c r="E6" s="150" t="s">
        <v>496</v>
      </c>
      <c r="F6" s="194" t="s">
        <v>364</v>
      </c>
    </row>
    <row r="7" spans="1:6" ht="15.75" customHeight="1" x14ac:dyDescent="0.35">
      <c r="A7" s="105" t="s">
        <v>366</v>
      </c>
      <c r="B7" s="149" t="s">
        <v>367</v>
      </c>
      <c r="C7" s="107" t="s">
        <v>368</v>
      </c>
      <c r="D7" s="108" t="s">
        <v>495</v>
      </c>
      <c r="E7" s="150" t="s">
        <v>496</v>
      </c>
      <c r="F7" s="190"/>
    </row>
    <row r="8" spans="1:6" ht="15.75" customHeight="1" x14ac:dyDescent="0.35">
      <c r="A8" s="105" t="s">
        <v>359</v>
      </c>
      <c r="B8" s="149" t="s">
        <v>370</v>
      </c>
      <c r="C8" s="107" t="s">
        <v>368</v>
      </c>
      <c r="D8" s="108" t="s">
        <v>495</v>
      </c>
      <c r="E8" s="150" t="s">
        <v>496</v>
      </c>
      <c r="F8" s="190"/>
    </row>
    <row r="9" spans="1:6" ht="15.75" customHeight="1" x14ac:dyDescent="0.35">
      <c r="A9" s="105" t="s">
        <v>359</v>
      </c>
      <c r="B9" s="149" t="s">
        <v>371</v>
      </c>
      <c r="C9" s="107" t="s">
        <v>372</v>
      </c>
      <c r="D9" s="108" t="s">
        <v>495</v>
      </c>
      <c r="E9" s="150" t="s">
        <v>496</v>
      </c>
      <c r="F9" s="190"/>
    </row>
    <row r="10" spans="1:6" ht="15.75" customHeight="1" x14ac:dyDescent="0.35">
      <c r="A10" s="105" t="s">
        <v>359</v>
      </c>
      <c r="B10" s="149" t="s">
        <v>359</v>
      </c>
      <c r="C10" s="107">
        <v>5</v>
      </c>
      <c r="D10" s="108" t="s">
        <v>495</v>
      </c>
      <c r="E10" s="150" t="s">
        <v>496</v>
      </c>
      <c r="F10" s="190"/>
    </row>
    <row r="11" spans="1:6" ht="15.75" customHeight="1" x14ac:dyDescent="0.35">
      <c r="A11" s="105" t="s">
        <v>359</v>
      </c>
      <c r="B11" s="149" t="s">
        <v>373</v>
      </c>
      <c r="C11" s="107" t="s">
        <v>374</v>
      </c>
      <c r="D11" s="108" t="s">
        <v>495</v>
      </c>
      <c r="E11" s="150" t="s">
        <v>496</v>
      </c>
      <c r="F11" s="190"/>
    </row>
    <row r="12" spans="1:6" ht="15.75" customHeight="1" x14ac:dyDescent="0.35">
      <c r="A12" s="105" t="s">
        <v>359</v>
      </c>
      <c r="B12" s="149" t="s">
        <v>375</v>
      </c>
      <c r="C12" s="107" t="s">
        <v>374</v>
      </c>
      <c r="D12" s="108" t="s">
        <v>495</v>
      </c>
      <c r="E12" s="150" t="s">
        <v>496</v>
      </c>
      <c r="F12" s="190"/>
    </row>
    <row r="13" spans="1:6" ht="15.75" customHeight="1" x14ac:dyDescent="0.35">
      <c r="A13" s="105" t="s">
        <v>366</v>
      </c>
      <c r="B13" s="149" t="s">
        <v>376</v>
      </c>
      <c r="C13" s="107">
        <v>7</v>
      </c>
      <c r="D13" s="108" t="s">
        <v>495</v>
      </c>
      <c r="E13" s="150" t="s">
        <v>496</v>
      </c>
      <c r="F13" s="190"/>
    </row>
    <row r="14" spans="1:6" ht="15.75" customHeight="1" x14ac:dyDescent="0.35">
      <c r="A14" s="105" t="s">
        <v>366</v>
      </c>
      <c r="B14" s="149" t="s">
        <v>377</v>
      </c>
      <c r="C14" s="107" t="s">
        <v>378</v>
      </c>
      <c r="D14" s="108" t="s">
        <v>495</v>
      </c>
      <c r="E14" s="150" t="s">
        <v>496</v>
      </c>
      <c r="F14" s="190"/>
    </row>
    <row r="15" spans="1:6" ht="15.75" customHeight="1" x14ac:dyDescent="0.35">
      <c r="A15" s="105" t="s">
        <v>359</v>
      </c>
      <c r="B15" s="149" t="s">
        <v>379</v>
      </c>
      <c r="C15" s="107" t="s">
        <v>380</v>
      </c>
      <c r="D15" s="108" t="s">
        <v>495</v>
      </c>
      <c r="E15" s="150" t="s">
        <v>496</v>
      </c>
      <c r="F15" s="190"/>
    </row>
    <row r="16" spans="1:6" ht="15.75" customHeight="1" x14ac:dyDescent="0.35">
      <c r="A16" s="105" t="s">
        <v>366</v>
      </c>
      <c r="B16" s="149" t="s">
        <v>381</v>
      </c>
      <c r="C16" s="107">
        <v>9</v>
      </c>
      <c r="D16" s="108" t="s">
        <v>495</v>
      </c>
      <c r="E16" s="150" t="s">
        <v>496</v>
      </c>
      <c r="F16" s="190"/>
    </row>
    <row r="17" spans="1:6" ht="15.75" customHeight="1" x14ac:dyDescent="0.35">
      <c r="A17" s="105" t="s">
        <v>366</v>
      </c>
      <c r="B17" s="149" t="s">
        <v>382</v>
      </c>
      <c r="C17" s="107">
        <v>10</v>
      </c>
      <c r="D17" s="108" t="s">
        <v>495</v>
      </c>
      <c r="E17" s="150" t="s">
        <v>496</v>
      </c>
      <c r="F17" s="190"/>
    </row>
    <row r="18" spans="1:6" ht="15.75" customHeight="1" x14ac:dyDescent="0.35">
      <c r="A18" s="105" t="s">
        <v>366</v>
      </c>
      <c r="B18" s="149" t="s">
        <v>383</v>
      </c>
      <c r="C18" s="107">
        <v>10</v>
      </c>
      <c r="D18" s="108" t="s">
        <v>495</v>
      </c>
      <c r="E18" s="150" t="s">
        <v>496</v>
      </c>
      <c r="F18" s="191"/>
    </row>
    <row r="19" spans="1:6" ht="15.75" customHeight="1" x14ac:dyDescent="0.35">
      <c r="A19" s="105" t="s">
        <v>366</v>
      </c>
      <c r="B19" s="149" t="s">
        <v>384</v>
      </c>
      <c r="C19" s="107">
        <v>11</v>
      </c>
      <c r="D19" s="113" t="s">
        <v>497</v>
      </c>
      <c r="E19" s="151" t="s">
        <v>498</v>
      </c>
      <c r="F19" s="189" t="s">
        <v>499</v>
      </c>
    </row>
    <row r="20" spans="1:6" ht="15.75" customHeight="1" x14ac:dyDescent="0.35">
      <c r="A20" s="105" t="s">
        <v>366</v>
      </c>
      <c r="B20" s="149" t="s">
        <v>388</v>
      </c>
      <c r="C20" s="107">
        <v>12</v>
      </c>
      <c r="D20" s="113" t="s">
        <v>497</v>
      </c>
      <c r="E20" s="151" t="s">
        <v>498</v>
      </c>
      <c r="F20" s="190"/>
    </row>
    <row r="21" spans="1:6" ht="15.75" customHeight="1" x14ac:dyDescent="0.35">
      <c r="A21" s="105" t="s">
        <v>359</v>
      </c>
      <c r="B21" s="149" t="s">
        <v>389</v>
      </c>
      <c r="C21" s="107">
        <v>12</v>
      </c>
      <c r="D21" s="113" t="s">
        <v>497</v>
      </c>
      <c r="E21" s="151" t="s">
        <v>498</v>
      </c>
      <c r="F21" s="190"/>
    </row>
    <row r="22" spans="1:6" ht="15.75" customHeight="1" x14ac:dyDescent="0.35">
      <c r="A22" s="105" t="s">
        <v>366</v>
      </c>
      <c r="B22" s="149" t="s">
        <v>390</v>
      </c>
      <c r="C22" s="107">
        <v>12</v>
      </c>
      <c r="D22" s="113" t="s">
        <v>497</v>
      </c>
      <c r="E22" s="151" t="s">
        <v>498</v>
      </c>
      <c r="F22" s="190"/>
    </row>
    <row r="23" spans="1:6" ht="15.75" customHeight="1" x14ac:dyDescent="0.35">
      <c r="A23" s="105" t="s">
        <v>391</v>
      </c>
      <c r="B23" s="149" t="s">
        <v>391</v>
      </c>
      <c r="C23" s="107">
        <v>12</v>
      </c>
      <c r="D23" s="113" t="s">
        <v>497</v>
      </c>
      <c r="E23" s="151" t="s">
        <v>498</v>
      </c>
      <c r="F23" s="190"/>
    </row>
    <row r="24" spans="1:6" ht="15.75" customHeight="1" x14ac:dyDescent="0.35">
      <c r="A24" s="105" t="s">
        <v>366</v>
      </c>
      <c r="B24" s="149" t="s">
        <v>392</v>
      </c>
      <c r="C24" s="107">
        <v>13</v>
      </c>
      <c r="D24" s="113" t="s">
        <v>497</v>
      </c>
      <c r="E24" s="151" t="s">
        <v>498</v>
      </c>
      <c r="F24" s="190"/>
    </row>
    <row r="25" spans="1:6" ht="15.75" customHeight="1" x14ac:dyDescent="0.35">
      <c r="A25" s="105" t="s">
        <v>359</v>
      </c>
      <c r="B25" s="149" t="s">
        <v>393</v>
      </c>
      <c r="C25" s="107">
        <v>15</v>
      </c>
      <c r="D25" s="113" t="s">
        <v>497</v>
      </c>
      <c r="E25" s="151" t="s">
        <v>498</v>
      </c>
      <c r="F25" s="190"/>
    </row>
    <row r="26" spans="1:6" ht="15.75" customHeight="1" x14ac:dyDescent="0.35">
      <c r="A26" s="105" t="s">
        <v>366</v>
      </c>
      <c r="B26" s="149" t="s">
        <v>394</v>
      </c>
      <c r="C26" s="107">
        <v>16</v>
      </c>
      <c r="D26" s="113" t="s">
        <v>497</v>
      </c>
      <c r="E26" s="151" t="s">
        <v>498</v>
      </c>
      <c r="F26" s="190"/>
    </row>
    <row r="27" spans="1:6" ht="15.75" customHeight="1" x14ac:dyDescent="0.35">
      <c r="A27" s="105" t="s">
        <v>366</v>
      </c>
      <c r="B27" s="149" t="s">
        <v>395</v>
      </c>
      <c r="C27" s="107">
        <v>16</v>
      </c>
      <c r="D27" s="113" t="s">
        <v>497</v>
      </c>
      <c r="E27" s="151" t="s">
        <v>498</v>
      </c>
      <c r="F27" s="190"/>
    </row>
    <row r="28" spans="1:6" ht="15.75" customHeight="1" x14ac:dyDescent="0.35">
      <c r="A28" s="105" t="s">
        <v>366</v>
      </c>
      <c r="B28" s="149" t="s">
        <v>396</v>
      </c>
      <c r="C28" s="107">
        <v>17</v>
      </c>
      <c r="D28" s="113" t="s">
        <v>497</v>
      </c>
      <c r="E28" s="151" t="s">
        <v>498</v>
      </c>
      <c r="F28" s="190"/>
    </row>
    <row r="29" spans="1:6" ht="15.75" customHeight="1" x14ac:dyDescent="0.35">
      <c r="A29" s="105" t="s">
        <v>366</v>
      </c>
      <c r="B29" s="149" t="s">
        <v>397</v>
      </c>
      <c r="C29" s="107">
        <v>17</v>
      </c>
      <c r="D29" s="113" t="s">
        <v>497</v>
      </c>
      <c r="E29" s="151" t="s">
        <v>498</v>
      </c>
      <c r="F29" s="190"/>
    </row>
    <row r="30" spans="1:6" ht="15.75" customHeight="1" x14ac:dyDescent="0.35">
      <c r="A30" s="105" t="s">
        <v>366</v>
      </c>
      <c r="B30" s="149" t="s">
        <v>398</v>
      </c>
      <c r="C30" s="107">
        <v>18</v>
      </c>
      <c r="D30" s="113" t="s">
        <v>497</v>
      </c>
      <c r="E30" s="151" t="s">
        <v>498</v>
      </c>
      <c r="F30" s="190"/>
    </row>
    <row r="31" spans="1:6" ht="15.75" customHeight="1" x14ac:dyDescent="0.35">
      <c r="A31" s="105" t="s">
        <v>366</v>
      </c>
      <c r="B31" s="149" t="s">
        <v>399</v>
      </c>
      <c r="C31" s="107">
        <v>18</v>
      </c>
      <c r="D31" s="113" t="s">
        <v>497</v>
      </c>
      <c r="E31" s="151" t="s">
        <v>498</v>
      </c>
      <c r="F31" s="190"/>
    </row>
    <row r="32" spans="1:6" ht="15.75" customHeight="1" x14ac:dyDescent="0.35">
      <c r="A32" s="105" t="s">
        <v>391</v>
      </c>
      <c r="B32" s="149" t="s">
        <v>400</v>
      </c>
      <c r="C32" s="107">
        <v>18</v>
      </c>
      <c r="D32" s="113" t="s">
        <v>497</v>
      </c>
      <c r="E32" s="151" t="s">
        <v>498</v>
      </c>
      <c r="F32" s="190"/>
    </row>
    <row r="33" spans="1:6" ht="15.75" customHeight="1" x14ac:dyDescent="0.35">
      <c r="A33" s="105" t="s">
        <v>366</v>
      </c>
      <c r="B33" s="149" t="s">
        <v>401</v>
      </c>
      <c r="C33" s="107">
        <v>19</v>
      </c>
      <c r="D33" s="152" t="s">
        <v>497</v>
      </c>
      <c r="E33" s="151" t="s">
        <v>498</v>
      </c>
      <c r="F33" s="191"/>
    </row>
    <row r="34" spans="1:6" ht="15.75" customHeight="1" x14ac:dyDescent="0.35">
      <c r="A34" s="105" t="s">
        <v>366</v>
      </c>
      <c r="B34" s="149" t="s">
        <v>402</v>
      </c>
      <c r="C34" s="153">
        <v>21</v>
      </c>
      <c r="D34" s="154" t="s">
        <v>411</v>
      </c>
      <c r="E34" s="155" t="s">
        <v>500</v>
      </c>
      <c r="F34" s="189" t="s">
        <v>501</v>
      </c>
    </row>
    <row r="35" spans="1:6" ht="15.75" customHeight="1" x14ac:dyDescent="0.35">
      <c r="A35" s="105" t="s">
        <v>366</v>
      </c>
      <c r="B35" s="149" t="s">
        <v>403</v>
      </c>
      <c r="C35" s="153">
        <v>22</v>
      </c>
      <c r="D35" s="156" t="s">
        <v>411</v>
      </c>
      <c r="E35" s="155" t="s">
        <v>500</v>
      </c>
      <c r="F35" s="190"/>
    </row>
    <row r="36" spans="1:6" ht="15.75" customHeight="1" x14ac:dyDescent="0.35">
      <c r="A36" s="105" t="s">
        <v>366</v>
      </c>
      <c r="B36" s="149" t="s">
        <v>407</v>
      </c>
      <c r="C36" s="153">
        <v>23</v>
      </c>
      <c r="D36" s="156" t="s">
        <v>411</v>
      </c>
      <c r="E36" s="155" t="s">
        <v>500</v>
      </c>
      <c r="F36" s="190"/>
    </row>
    <row r="37" spans="1:6" ht="15.75" customHeight="1" x14ac:dyDescent="0.35">
      <c r="A37" s="105" t="s">
        <v>408</v>
      </c>
      <c r="B37" s="149" t="s">
        <v>409</v>
      </c>
      <c r="C37" s="153">
        <v>26</v>
      </c>
      <c r="D37" s="156" t="s">
        <v>411</v>
      </c>
      <c r="E37" s="155" t="s">
        <v>500</v>
      </c>
      <c r="F37" s="191"/>
    </row>
    <row r="38" spans="1:6" ht="15.75" customHeight="1" x14ac:dyDescent="0.35">
      <c r="A38" s="105" t="s">
        <v>391</v>
      </c>
      <c r="B38" s="149" t="s">
        <v>410</v>
      </c>
      <c r="C38" s="153">
        <v>33</v>
      </c>
      <c r="D38" s="157" t="s">
        <v>426</v>
      </c>
      <c r="E38" s="158" t="s">
        <v>502</v>
      </c>
      <c r="F38" s="189" t="s">
        <v>503</v>
      </c>
    </row>
    <row r="39" spans="1:6" ht="14.5" x14ac:dyDescent="0.35">
      <c r="A39" s="105" t="s">
        <v>391</v>
      </c>
      <c r="B39" s="149" t="s">
        <v>504</v>
      </c>
      <c r="C39" s="153">
        <v>37</v>
      </c>
      <c r="D39" s="157" t="s">
        <v>426</v>
      </c>
      <c r="E39" s="158" t="s">
        <v>502</v>
      </c>
      <c r="F39" s="190"/>
    </row>
    <row r="40" spans="1:6" ht="14.5" x14ac:dyDescent="0.35">
      <c r="A40" s="105" t="s">
        <v>408</v>
      </c>
      <c r="B40" s="149" t="s">
        <v>408</v>
      </c>
      <c r="C40" s="153">
        <v>37</v>
      </c>
      <c r="D40" s="157" t="s">
        <v>426</v>
      </c>
      <c r="E40" s="158" t="s">
        <v>502</v>
      </c>
      <c r="F40" s="191"/>
    </row>
    <row r="41" spans="1:6" ht="14.5" x14ac:dyDescent="0.35">
      <c r="A41" s="105" t="s">
        <v>391</v>
      </c>
      <c r="B41" s="149" t="s">
        <v>415</v>
      </c>
      <c r="C41" s="153">
        <v>40</v>
      </c>
      <c r="D41" s="159" t="s">
        <v>431</v>
      </c>
      <c r="E41" s="160" t="s">
        <v>505</v>
      </c>
      <c r="F41" s="189" t="s">
        <v>506</v>
      </c>
    </row>
    <row r="42" spans="1:6" ht="14.5" x14ac:dyDescent="0.35">
      <c r="A42" s="105" t="s">
        <v>408</v>
      </c>
      <c r="B42" s="149" t="s">
        <v>416</v>
      </c>
      <c r="C42" s="153">
        <v>44</v>
      </c>
      <c r="D42" s="159" t="s">
        <v>507</v>
      </c>
      <c r="E42" s="160" t="s">
        <v>505</v>
      </c>
      <c r="F42" s="190"/>
    </row>
    <row r="43" spans="1:6" ht="14.5" x14ac:dyDescent="0.35">
      <c r="A43" s="105" t="s">
        <v>391</v>
      </c>
      <c r="B43" s="149" t="s">
        <v>417</v>
      </c>
      <c r="C43" s="153">
        <v>46</v>
      </c>
      <c r="D43" s="159" t="s">
        <v>508</v>
      </c>
      <c r="E43" s="160" t="s">
        <v>505</v>
      </c>
      <c r="F43" s="191"/>
    </row>
    <row r="44" spans="1:6" ht="14.5" x14ac:dyDescent="0.35">
      <c r="A44" s="105" t="s">
        <v>391</v>
      </c>
      <c r="B44" s="149" t="s">
        <v>421</v>
      </c>
      <c r="C44" s="153">
        <v>52</v>
      </c>
      <c r="D44" s="161" t="s">
        <v>442</v>
      </c>
      <c r="E44" s="162" t="s">
        <v>509</v>
      </c>
      <c r="F44" s="189" t="s">
        <v>510</v>
      </c>
    </row>
    <row r="45" spans="1:6" ht="14.5" x14ac:dyDescent="0.35">
      <c r="A45" s="105" t="s">
        <v>391</v>
      </c>
      <c r="B45" s="149" t="s">
        <v>422</v>
      </c>
      <c r="C45" s="153">
        <v>54</v>
      </c>
      <c r="D45" s="161" t="s">
        <v>442</v>
      </c>
      <c r="E45" s="162" t="s">
        <v>509</v>
      </c>
      <c r="F45" s="190"/>
    </row>
    <row r="46" spans="1:6" ht="14.5" x14ac:dyDescent="0.35">
      <c r="A46" s="105" t="s">
        <v>391</v>
      </c>
      <c r="B46" s="149" t="s">
        <v>423</v>
      </c>
      <c r="C46" s="153">
        <v>57</v>
      </c>
      <c r="D46" s="161" t="s">
        <v>442</v>
      </c>
      <c r="E46" s="162" t="s">
        <v>509</v>
      </c>
      <c r="F46" s="191"/>
    </row>
    <row r="47" spans="1:6" ht="14.5" x14ac:dyDescent="0.35">
      <c r="A47" s="105" t="s">
        <v>424</v>
      </c>
      <c r="B47" s="149" t="s">
        <v>425</v>
      </c>
      <c r="C47" s="153">
        <v>68</v>
      </c>
      <c r="D47" s="163" t="s">
        <v>468</v>
      </c>
      <c r="E47" s="164" t="s">
        <v>511</v>
      </c>
      <c r="F47" s="189" t="s">
        <v>512</v>
      </c>
    </row>
    <row r="48" spans="1:6" ht="14.5" x14ac:dyDescent="0.35">
      <c r="A48" s="105" t="s">
        <v>429</v>
      </c>
      <c r="B48" s="149" t="s">
        <v>430</v>
      </c>
      <c r="C48" s="153">
        <v>77</v>
      </c>
      <c r="D48" s="163" t="s">
        <v>468</v>
      </c>
      <c r="E48" s="164" t="s">
        <v>511</v>
      </c>
      <c r="F48" s="190"/>
    </row>
    <row r="49" spans="1:6" ht="14.5" x14ac:dyDescent="0.35">
      <c r="A49" s="105" t="s">
        <v>429</v>
      </c>
      <c r="B49" s="149" t="s">
        <v>433</v>
      </c>
      <c r="C49" s="153">
        <v>78</v>
      </c>
      <c r="D49" s="163" t="s">
        <v>468</v>
      </c>
      <c r="E49" s="164" t="s">
        <v>511</v>
      </c>
      <c r="F49" s="190"/>
    </row>
    <row r="50" spans="1:6" ht="14.5" x14ac:dyDescent="0.35">
      <c r="A50" s="105" t="s">
        <v>391</v>
      </c>
      <c r="B50" s="149" t="s">
        <v>513</v>
      </c>
      <c r="C50" s="153">
        <v>86</v>
      </c>
      <c r="D50" s="163" t="s">
        <v>468</v>
      </c>
      <c r="E50" s="164" t="s">
        <v>511</v>
      </c>
      <c r="F50" s="190"/>
    </row>
    <row r="51" spans="1:6" ht="14.5" x14ac:dyDescent="0.35">
      <c r="A51" s="105" t="s">
        <v>429</v>
      </c>
      <c r="B51" s="149" t="s">
        <v>438</v>
      </c>
      <c r="C51" s="153">
        <v>90</v>
      </c>
      <c r="D51" s="163" t="s">
        <v>468</v>
      </c>
      <c r="E51" s="164" t="s">
        <v>511</v>
      </c>
      <c r="F51" s="191"/>
    </row>
    <row r="52" spans="1:6" ht="14.5" x14ac:dyDescent="0.35">
      <c r="A52" s="105" t="s">
        <v>429</v>
      </c>
      <c r="B52" s="149" t="s">
        <v>429</v>
      </c>
      <c r="C52" s="153">
        <v>93</v>
      </c>
      <c r="D52" s="165" t="s">
        <v>472</v>
      </c>
      <c r="E52" s="166" t="s">
        <v>514</v>
      </c>
      <c r="F52" s="189" t="s">
        <v>515</v>
      </c>
    </row>
    <row r="53" spans="1:6" ht="14.5" x14ac:dyDescent="0.35">
      <c r="A53" s="105" t="s">
        <v>408</v>
      </c>
      <c r="B53" s="149" t="s">
        <v>439</v>
      </c>
      <c r="C53" s="153">
        <v>94</v>
      </c>
      <c r="D53" s="165" t="s">
        <v>472</v>
      </c>
      <c r="E53" s="166" t="s">
        <v>514</v>
      </c>
      <c r="F53" s="190"/>
    </row>
    <row r="54" spans="1:6" ht="14.5" x14ac:dyDescent="0.35">
      <c r="A54" s="105" t="s">
        <v>429</v>
      </c>
      <c r="B54" s="149" t="s">
        <v>440</v>
      </c>
      <c r="C54" s="153">
        <v>95</v>
      </c>
      <c r="D54" s="165" t="s">
        <v>472</v>
      </c>
      <c r="E54" s="166" t="s">
        <v>514</v>
      </c>
      <c r="F54" s="190"/>
    </row>
    <row r="55" spans="1:6" ht="14.5" x14ac:dyDescent="0.35">
      <c r="A55" s="105" t="s">
        <v>424</v>
      </c>
      <c r="B55" s="149" t="s">
        <v>441</v>
      </c>
      <c r="C55" s="153">
        <v>102</v>
      </c>
      <c r="D55" s="165" t="s">
        <v>472</v>
      </c>
      <c r="E55" s="166" t="s">
        <v>514</v>
      </c>
      <c r="F55" s="191"/>
    </row>
    <row r="56" spans="1:6" ht="14.5" x14ac:dyDescent="0.35">
      <c r="A56" s="105" t="s">
        <v>391</v>
      </c>
      <c r="B56" s="149" t="s">
        <v>445</v>
      </c>
      <c r="C56" s="153">
        <v>127</v>
      </c>
      <c r="D56" s="167" t="s">
        <v>516</v>
      </c>
      <c r="E56" s="168" t="s">
        <v>517</v>
      </c>
      <c r="F56" s="189" t="s">
        <v>518</v>
      </c>
    </row>
    <row r="57" spans="1:6" ht="14.5" x14ac:dyDescent="0.35">
      <c r="A57" s="105" t="s">
        <v>429</v>
      </c>
      <c r="B57" s="149" t="s">
        <v>446</v>
      </c>
      <c r="C57" s="153">
        <v>135</v>
      </c>
      <c r="D57" s="167" t="s">
        <v>516</v>
      </c>
      <c r="E57" s="168" t="s">
        <v>517</v>
      </c>
      <c r="F57" s="190"/>
    </row>
    <row r="58" spans="1:6" ht="14.5" x14ac:dyDescent="0.35">
      <c r="A58" s="105" t="s">
        <v>429</v>
      </c>
      <c r="B58" s="149" t="s">
        <v>447</v>
      </c>
      <c r="C58" s="153">
        <v>137</v>
      </c>
      <c r="D58" s="167" t="s">
        <v>516</v>
      </c>
      <c r="E58" s="168" t="s">
        <v>517</v>
      </c>
      <c r="F58" s="191"/>
    </row>
    <row r="59" spans="1:6" ht="14.5" x14ac:dyDescent="0.35">
      <c r="A59" s="105" t="s">
        <v>366</v>
      </c>
      <c r="B59" s="149" t="s">
        <v>449</v>
      </c>
      <c r="C59" s="153">
        <v>150</v>
      </c>
      <c r="D59" s="169" t="s">
        <v>477</v>
      </c>
      <c r="E59" s="170" t="s">
        <v>519</v>
      </c>
      <c r="F59" s="189" t="s">
        <v>520</v>
      </c>
    </row>
    <row r="60" spans="1:6" ht="14.5" x14ac:dyDescent="0.35">
      <c r="A60" s="105" t="s">
        <v>451</v>
      </c>
      <c r="B60" s="149" t="s">
        <v>452</v>
      </c>
      <c r="C60" s="153">
        <v>159</v>
      </c>
      <c r="D60" s="169" t="s">
        <v>477</v>
      </c>
      <c r="E60" s="170" t="s">
        <v>519</v>
      </c>
      <c r="F60" s="190"/>
    </row>
    <row r="61" spans="1:6" ht="14.5" x14ac:dyDescent="0.35">
      <c r="A61" s="105" t="s">
        <v>424</v>
      </c>
      <c r="B61" s="149" t="s">
        <v>424</v>
      </c>
      <c r="C61" s="153">
        <v>160</v>
      </c>
      <c r="D61" s="169" t="s">
        <v>477</v>
      </c>
      <c r="E61" s="170" t="s">
        <v>519</v>
      </c>
      <c r="F61" s="190"/>
    </row>
    <row r="62" spans="1:6" ht="14.5" x14ac:dyDescent="0.35">
      <c r="A62" s="105" t="s">
        <v>429</v>
      </c>
      <c r="B62" s="149" t="s">
        <v>456</v>
      </c>
      <c r="C62" s="153">
        <v>162</v>
      </c>
      <c r="D62" s="169" t="s">
        <v>477</v>
      </c>
      <c r="E62" s="170" t="s">
        <v>519</v>
      </c>
      <c r="F62" s="191"/>
    </row>
    <row r="63" spans="1:6" ht="14.5" x14ac:dyDescent="0.35">
      <c r="A63" s="105" t="s">
        <v>451</v>
      </c>
      <c r="B63" s="149" t="s">
        <v>457</v>
      </c>
      <c r="C63" s="153">
        <v>182</v>
      </c>
      <c r="D63" s="171" t="s">
        <v>521</v>
      </c>
      <c r="E63" s="172" t="s">
        <v>522</v>
      </c>
      <c r="F63" s="189" t="s">
        <v>523</v>
      </c>
    </row>
    <row r="64" spans="1:6" ht="14.5" x14ac:dyDescent="0.35">
      <c r="A64" s="105" t="s">
        <v>451</v>
      </c>
      <c r="B64" s="149" t="s">
        <v>458</v>
      </c>
      <c r="C64" s="153">
        <v>183</v>
      </c>
      <c r="D64" s="171" t="s">
        <v>521</v>
      </c>
      <c r="E64" s="172" t="s">
        <v>522</v>
      </c>
      <c r="F64" s="190"/>
    </row>
    <row r="65" spans="1:6" ht="14.5" x14ac:dyDescent="0.35">
      <c r="A65" s="105" t="s">
        <v>451</v>
      </c>
      <c r="B65" s="149" t="s">
        <v>459</v>
      </c>
      <c r="C65" s="153">
        <v>201</v>
      </c>
      <c r="D65" s="171" t="s">
        <v>521</v>
      </c>
      <c r="E65" s="172" t="s">
        <v>522</v>
      </c>
      <c r="F65" s="190"/>
    </row>
    <row r="66" spans="1:6" ht="14.5" x14ac:dyDescent="0.35">
      <c r="A66" s="105" t="s">
        <v>429</v>
      </c>
      <c r="B66" s="149" t="s">
        <v>463</v>
      </c>
      <c r="C66" s="153">
        <v>202</v>
      </c>
      <c r="D66" s="171" t="s">
        <v>521</v>
      </c>
      <c r="E66" s="172" t="s">
        <v>522</v>
      </c>
      <c r="F66" s="190"/>
    </row>
    <row r="67" spans="1:6" ht="14.5" x14ac:dyDescent="0.35">
      <c r="A67" s="105" t="s">
        <v>451</v>
      </c>
      <c r="B67" s="149" t="s">
        <v>464</v>
      </c>
      <c r="C67" s="153">
        <v>208</v>
      </c>
      <c r="D67" s="171" t="s">
        <v>521</v>
      </c>
      <c r="E67" s="172" t="s">
        <v>522</v>
      </c>
      <c r="F67" s="191"/>
    </row>
    <row r="68" spans="1:6" ht="14.5" x14ac:dyDescent="0.35">
      <c r="A68" s="105" t="s">
        <v>424</v>
      </c>
      <c r="B68" s="149" t="s">
        <v>465</v>
      </c>
      <c r="C68" s="153">
        <v>218</v>
      </c>
      <c r="D68" s="173" t="s">
        <v>524</v>
      </c>
      <c r="E68" s="151" t="s">
        <v>525</v>
      </c>
      <c r="F68" s="189" t="s">
        <v>526</v>
      </c>
    </row>
    <row r="69" spans="1:6" ht="14.5" x14ac:dyDescent="0.35">
      <c r="A69" s="105" t="s">
        <v>451</v>
      </c>
      <c r="B69" s="149" t="s">
        <v>466</v>
      </c>
      <c r="C69" s="153">
        <v>221</v>
      </c>
      <c r="D69" s="173" t="s">
        <v>524</v>
      </c>
      <c r="E69" s="151" t="s">
        <v>525</v>
      </c>
      <c r="F69" s="191"/>
    </row>
    <row r="70" spans="1:6" ht="14.5" x14ac:dyDescent="0.35">
      <c r="A70" s="105" t="s">
        <v>424</v>
      </c>
      <c r="B70" s="149" t="s">
        <v>467</v>
      </c>
      <c r="C70" s="153">
        <v>231</v>
      </c>
      <c r="D70" s="174" t="s">
        <v>527</v>
      </c>
      <c r="E70" s="175" t="s">
        <v>528</v>
      </c>
      <c r="F70" s="189" t="s">
        <v>529</v>
      </c>
    </row>
    <row r="71" spans="1:6" ht="14.5" x14ac:dyDescent="0.35">
      <c r="A71" s="105" t="s">
        <v>451</v>
      </c>
      <c r="B71" s="149" t="s">
        <v>471</v>
      </c>
      <c r="C71" s="153">
        <v>234</v>
      </c>
      <c r="D71" s="174" t="s">
        <v>527</v>
      </c>
      <c r="E71" s="175" t="s">
        <v>528</v>
      </c>
      <c r="F71" s="190"/>
    </row>
    <row r="72" spans="1:6" ht="14.5" x14ac:dyDescent="0.35">
      <c r="A72" s="105" t="s">
        <v>451</v>
      </c>
      <c r="B72" s="149" t="s">
        <v>474</v>
      </c>
      <c r="C72" s="153">
        <v>239</v>
      </c>
      <c r="D72" s="174" t="s">
        <v>527</v>
      </c>
      <c r="E72" s="175" t="s">
        <v>528</v>
      </c>
      <c r="F72" s="190"/>
    </row>
    <row r="73" spans="1:6" ht="14.5" x14ac:dyDescent="0.35">
      <c r="A73" s="105" t="s">
        <v>451</v>
      </c>
      <c r="B73" s="149" t="s">
        <v>475</v>
      </c>
      <c r="C73" s="153">
        <v>241</v>
      </c>
      <c r="D73" s="174" t="s">
        <v>527</v>
      </c>
      <c r="E73" s="175" t="s">
        <v>528</v>
      </c>
      <c r="F73" s="191"/>
    </row>
    <row r="74" spans="1:6" ht="14.5" x14ac:dyDescent="0.35">
      <c r="A74" s="105" t="s">
        <v>429</v>
      </c>
      <c r="B74" s="149" t="s">
        <v>476</v>
      </c>
      <c r="C74" s="153">
        <v>262</v>
      </c>
      <c r="D74" s="176" t="s">
        <v>530</v>
      </c>
      <c r="E74" s="177" t="s">
        <v>531</v>
      </c>
      <c r="F74" s="189" t="s">
        <v>532</v>
      </c>
    </row>
    <row r="75" spans="1:6" ht="14.5" x14ac:dyDescent="0.35">
      <c r="A75" s="105" t="s">
        <v>451</v>
      </c>
      <c r="B75" s="149" t="s">
        <v>480</v>
      </c>
      <c r="C75" s="153">
        <v>264</v>
      </c>
      <c r="D75" s="176" t="s">
        <v>530</v>
      </c>
      <c r="E75" s="177" t="s">
        <v>531</v>
      </c>
      <c r="F75" s="191"/>
    </row>
    <row r="76" spans="1:6" ht="14.5" x14ac:dyDescent="0.35">
      <c r="A76" s="105" t="s">
        <v>429</v>
      </c>
      <c r="B76" s="149" t="s">
        <v>481</v>
      </c>
      <c r="C76" s="153">
        <v>280</v>
      </c>
      <c r="D76" s="178" t="s">
        <v>533</v>
      </c>
      <c r="E76" s="179" t="s">
        <v>534</v>
      </c>
      <c r="F76" s="189" t="s">
        <v>535</v>
      </c>
    </row>
    <row r="77" spans="1:6" ht="14.5" x14ac:dyDescent="0.35">
      <c r="A77" s="105" t="s">
        <v>451</v>
      </c>
      <c r="B77" s="149" t="s">
        <v>485</v>
      </c>
      <c r="C77" s="153">
        <v>283</v>
      </c>
      <c r="D77" s="178" t="s">
        <v>533</v>
      </c>
      <c r="E77" s="179" t="s">
        <v>534</v>
      </c>
      <c r="F77" s="191"/>
    </row>
    <row r="78" spans="1:6" ht="14.5" x14ac:dyDescent="0.35">
      <c r="A78" s="105" t="s">
        <v>429</v>
      </c>
      <c r="B78" s="106" t="s">
        <v>486</v>
      </c>
      <c r="C78" s="153">
        <v>338</v>
      </c>
      <c r="D78" s="180" t="s">
        <v>536</v>
      </c>
      <c r="E78" s="181" t="s">
        <v>537</v>
      </c>
      <c r="F78" s="189" t="s">
        <v>538</v>
      </c>
    </row>
    <row r="79" spans="1:6" ht="14.5" x14ac:dyDescent="0.35">
      <c r="A79" s="105" t="s">
        <v>429</v>
      </c>
      <c r="B79" s="106" t="s">
        <v>487</v>
      </c>
      <c r="C79" s="153">
        <v>355</v>
      </c>
      <c r="D79" s="180" t="s">
        <v>536</v>
      </c>
      <c r="E79" s="181" t="s">
        <v>537</v>
      </c>
      <c r="F79" s="191"/>
    </row>
  </sheetData>
  <mergeCells count="18">
    <mergeCell ref="F78:F79"/>
    <mergeCell ref="F44:F46"/>
    <mergeCell ref="F47:F51"/>
    <mergeCell ref="F52:F55"/>
    <mergeCell ref="F56:F58"/>
    <mergeCell ref="F59:F62"/>
    <mergeCell ref="F63:F67"/>
    <mergeCell ref="F68:F69"/>
    <mergeCell ref="F38:F40"/>
    <mergeCell ref="F41:F43"/>
    <mergeCell ref="F70:F73"/>
    <mergeCell ref="F74:F75"/>
    <mergeCell ref="F76:F77"/>
    <mergeCell ref="A1:E1"/>
    <mergeCell ref="A2:D2"/>
    <mergeCell ref="F6:F18"/>
    <mergeCell ref="F19:F33"/>
    <mergeCell ref="F34:F37"/>
  </mergeCells>
  <printOptions horizontalCentered="1" gridLines="1"/>
  <pageMargins left="0.7" right="0.7" top="0.75" bottom="0.75" header="0" footer="0"/>
  <pageSetup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DISPONIBILIDAD</vt:lpstr>
      <vt:lpstr>TRANS -6TONS</vt:lpstr>
      <vt:lpstr>TRANS +6TONS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Monterroso</cp:lastModifiedBy>
  <dcterms:modified xsi:type="dcterms:W3CDTF">2024-02-07T05:05:52Z</dcterms:modified>
</cp:coreProperties>
</file>