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9CF2B357-25B9-49A5-AC7B-129055B1BA2C}" xr6:coauthVersionLast="47" xr6:coauthVersionMax="47" xr10:uidLastSave="{00000000-0000-0000-0000-000000000000}"/>
  <bookViews>
    <workbookView xWindow="240" yWindow="105" windowWidth="14805" windowHeight="8010" firstSheet="5" activeTab="5" xr2:uid="{00000000-000D-0000-FFFF-FFFF00000000}"/>
  </bookViews>
  <sheets>
    <sheet name="CT Template" sheetId="2" r:id="rId1"/>
    <sheet name="Average PSI differences" sheetId="8" r:id="rId2"/>
    <sheet name="X444" sheetId="4" r:id="rId3"/>
    <sheet name="16190" sheetId="7" r:id="rId4"/>
    <sheet name="16192" sheetId="5" r:id="rId5"/>
    <sheet name="444C" sheetId="3" r:id="rId6"/>
    <sheet name="16060"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7" l="1"/>
  <c r="L15" i="5"/>
  <c r="L16" i="5"/>
  <c r="L14" i="5"/>
  <c r="L17" i="5"/>
  <c r="L18" i="5"/>
  <c r="L19" i="5"/>
  <c r="L20" i="5"/>
  <c r="L21" i="5"/>
  <c r="L13" i="5"/>
  <c r="L12" i="5"/>
  <c r="L11" i="5"/>
  <c r="M15" i="5"/>
  <c r="M16" i="5"/>
  <c r="M17" i="5"/>
  <c r="M18" i="5"/>
  <c r="M19" i="5"/>
  <c r="M20" i="5"/>
  <c r="M21" i="5"/>
  <c r="M14" i="5"/>
  <c r="M13" i="5"/>
  <c r="M12" i="5"/>
  <c r="L8" i="5"/>
  <c r="L9" i="5"/>
  <c r="L10" i="5"/>
  <c r="L7" i="5"/>
  <c r="L5" i="5"/>
  <c r="L6" i="5"/>
  <c r="L4" i="5"/>
  <c r="L3" i="5"/>
  <c r="L2" i="5"/>
  <c r="M4" i="5"/>
  <c r="M5" i="5"/>
  <c r="M6" i="5"/>
  <c r="M7" i="5"/>
  <c r="M8" i="5"/>
  <c r="M9" i="5"/>
  <c r="M10" i="5"/>
  <c r="M11" i="5"/>
  <c r="M3" i="5"/>
  <c r="M2" i="5"/>
  <c r="L4" i="8"/>
  <c r="L3" i="8"/>
  <c r="L21" i="4"/>
  <c r="L20" i="4"/>
  <c r="L19" i="4"/>
  <c r="L14" i="4"/>
  <c r="L15" i="4"/>
  <c r="L16" i="4"/>
  <c r="L17" i="4"/>
  <c r="L18" i="4"/>
  <c r="L13" i="4"/>
  <c r="L11" i="4"/>
  <c r="L10" i="4"/>
  <c r="L9" i="4"/>
  <c r="L8" i="4"/>
  <c r="L7" i="4"/>
  <c r="L6" i="4"/>
  <c r="L5" i="4"/>
  <c r="L4" i="4"/>
  <c r="L3" i="4"/>
  <c r="L12" i="4"/>
  <c r="L2" i="4"/>
  <c r="M9" i="4"/>
  <c r="M8" i="4"/>
  <c r="P3" i="4"/>
  <c r="P3" i="5"/>
  <c r="P3" i="7"/>
  <c r="L19" i="7"/>
  <c r="L14" i="7"/>
  <c r="L15" i="7"/>
  <c r="L16" i="7"/>
  <c r="L17" i="7"/>
  <c r="L18" i="7"/>
  <c r="L20" i="7"/>
  <c r="L21" i="7"/>
  <c r="L13" i="7"/>
  <c r="L12" i="7"/>
  <c r="L11" i="7"/>
  <c r="L10" i="7"/>
  <c r="L9" i="7"/>
  <c r="L8" i="7"/>
  <c r="L7" i="7"/>
  <c r="L6" i="7"/>
  <c r="L4" i="7"/>
  <c r="L5" i="7"/>
  <c r="L2" i="7"/>
  <c r="M13" i="3"/>
  <c r="M9" i="3"/>
  <c r="M8" i="3"/>
  <c r="P3" i="3"/>
  <c r="L21" i="3"/>
  <c r="L20" i="3"/>
  <c r="L19" i="3"/>
  <c r="L18" i="3"/>
  <c r="L15" i="3"/>
  <c r="L16" i="3"/>
  <c r="L17" i="3"/>
  <c r="L14" i="3"/>
  <c r="L13" i="3"/>
  <c r="L12" i="3"/>
  <c r="L11" i="3"/>
  <c r="L10" i="3"/>
  <c r="L9" i="3"/>
  <c r="L8" i="3"/>
  <c r="L7" i="3"/>
  <c r="L4" i="3"/>
  <c r="L5" i="3"/>
  <c r="L6" i="3"/>
  <c r="L3" i="3"/>
  <c r="L2" i="3"/>
  <c r="P2" i="6"/>
  <c r="P3" i="6"/>
  <c r="L15" i="6"/>
  <c r="L16" i="6"/>
  <c r="L17" i="6"/>
  <c r="L18" i="6"/>
  <c r="L19" i="6"/>
  <c r="L20" i="6"/>
  <c r="L21" i="6"/>
  <c r="L14" i="6"/>
  <c r="L13" i="6"/>
  <c r="L12" i="6"/>
  <c r="L9" i="6"/>
  <c r="L10" i="6"/>
  <c r="L11" i="6"/>
  <c r="L8" i="6"/>
  <c r="L7" i="6"/>
  <c r="L6" i="6"/>
  <c r="L5" i="6"/>
  <c r="L4" i="6"/>
  <c r="L3" i="6"/>
  <c r="L2" i="6"/>
  <c r="M11" i="6"/>
  <c r="M12" i="6"/>
  <c r="M13" i="6"/>
  <c r="M14" i="6"/>
  <c r="M15" i="6"/>
  <c r="M16" i="6"/>
  <c r="M17" i="6"/>
  <c r="M18" i="6"/>
  <c r="M19" i="6"/>
  <c r="M20" i="6"/>
  <c r="M21" i="6"/>
  <c r="M10" i="6"/>
  <c r="M3" i="6"/>
  <c r="M4" i="6"/>
  <c r="M5" i="6"/>
  <c r="M6" i="6"/>
  <c r="M7" i="6"/>
  <c r="M2" i="6"/>
  <c r="M9" i="6"/>
  <c r="M8" i="6"/>
  <c r="M21" i="3"/>
  <c r="M20" i="3"/>
  <c r="M19" i="3"/>
  <c r="M18" i="3"/>
  <c r="M17" i="3"/>
  <c r="M16" i="3"/>
  <c r="M15" i="3"/>
  <c r="M14" i="3"/>
  <c r="M12" i="3"/>
  <c r="M11" i="3"/>
  <c r="M10" i="3"/>
  <c r="M7" i="3"/>
  <c r="M6" i="3"/>
  <c r="M5" i="3"/>
  <c r="M4" i="3"/>
  <c r="M3" i="3"/>
  <c r="M2" i="3"/>
  <c r="P2" i="3" s="1"/>
  <c r="M21" i="4"/>
  <c r="M20" i="4"/>
  <c r="M19" i="4"/>
  <c r="M18" i="4"/>
  <c r="M17" i="4"/>
  <c r="M16" i="4"/>
  <c r="M15" i="4"/>
  <c r="M14" i="4"/>
  <c r="M13" i="4"/>
  <c r="M12" i="4"/>
  <c r="M11" i="4"/>
  <c r="M10" i="4"/>
  <c r="M7" i="4"/>
  <c r="M6" i="4"/>
  <c r="M5" i="4"/>
  <c r="M4" i="4"/>
  <c r="M3" i="4"/>
  <c r="M2" i="4"/>
  <c r="P2" i="4" s="1"/>
  <c r="P2" i="5"/>
  <c r="M8" i="7"/>
  <c r="M9" i="7"/>
  <c r="M16" i="7"/>
  <c r="M17" i="7"/>
  <c r="M18" i="7"/>
  <c r="M19" i="7"/>
  <c r="M20" i="7"/>
  <c r="M21" i="7"/>
  <c r="M3" i="7"/>
  <c r="M4" i="7"/>
  <c r="M5" i="7"/>
  <c r="M6" i="7"/>
  <c r="M7" i="7"/>
  <c r="M10" i="7"/>
  <c r="M11" i="7"/>
  <c r="M12" i="7"/>
  <c r="M13" i="7"/>
  <c r="M14" i="7"/>
  <c r="M15" i="7"/>
  <c r="M2" i="7"/>
  <c r="P2" i="7" l="1"/>
</calcChain>
</file>

<file path=xl/sharedStrings.xml><?xml version="1.0" encoding="utf-8"?>
<sst xmlns="http://schemas.openxmlformats.org/spreadsheetml/2006/main" count="211" uniqueCount="49">
  <si>
    <t>Compressor</t>
  </si>
  <si>
    <t>Idle display psi</t>
  </si>
  <si>
    <t>Idle actual psi</t>
  </si>
  <si>
    <t>ON display psi</t>
  </si>
  <si>
    <t>ON actual psi</t>
  </si>
  <si>
    <r>
      <rPr>
        <b/>
        <sz val="11"/>
        <color rgb="FF000000"/>
        <rFont val="Calibri"/>
      </rPr>
      <t xml:space="preserve">Tester: </t>
    </r>
    <r>
      <rPr>
        <sz val="11"/>
        <color rgb="FF4472C4"/>
        <rFont val="Calibri"/>
      </rPr>
      <t>Roenan Bingle</t>
    </r>
  </si>
  <si>
    <r>
      <rPr>
        <b/>
        <sz val="11"/>
        <color rgb="FF000000"/>
        <rFont val="Calibri"/>
      </rPr>
      <t xml:space="preserve">Product: </t>
    </r>
    <r>
      <rPr>
        <sz val="11"/>
        <color rgb="FF000000"/>
        <rFont val="Calibri"/>
      </rPr>
      <t>Compressor Tester Box</t>
    </r>
  </si>
  <si>
    <r>
      <rPr>
        <b/>
        <sz val="11"/>
        <color rgb="FF000000"/>
        <rFont val="Calibri"/>
      </rPr>
      <t xml:space="preserve">Roles &amp; Responsibilities:                                   -Setup: </t>
    </r>
    <r>
      <rPr>
        <sz val="11"/>
        <color rgb="FF4472C4"/>
        <rFont val="Calibri"/>
      </rPr>
      <t>Roenan Bingle</t>
    </r>
    <r>
      <rPr>
        <sz val="11"/>
        <color rgb="FF000000"/>
        <rFont val="Calibri"/>
      </rPr>
      <t xml:space="preserve">                                      -</t>
    </r>
    <r>
      <rPr>
        <b/>
        <sz val="11"/>
        <color rgb="FF000000"/>
        <rFont val="Calibri"/>
      </rPr>
      <t>Testing Quality:</t>
    </r>
    <r>
      <rPr>
        <sz val="11"/>
        <color rgb="FF000000"/>
        <rFont val="Calibri"/>
      </rPr>
      <t xml:space="preserve"> </t>
    </r>
    <r>
      <rPr>
        <sz val="11"/>
        <color rgb="FF4472C4"/>
        <rFont val="Calibri"/>
      </rPr>
      <t>Roenan Bingle</t>
    </r>
    <r>
      <rPr>
        <sz val="11"/>
        <color rgb="FF000000"/>
        <rFont val="Calibri"/>
      </rPr>
      <t xml:space="preserve">             -</t>
    </r>
    <r>
      <rPr>
        <b/>
        <sz val="11"/>
        <color rgb="FF000000"/>
        <rFont val="Calibri"/>
      </rPr>
      <t xml:space="preserve">Technical Support: </t>
    </r>
    <r>
      <rPr>
        <sz val="11"/>
        <color rgb="FF4472C4"/>
        <rFont val="Calibri"/>
      </rPr>
      <t>Roenan Bingle</t>
    </r>
  </si>
  <si>
    <r>
      <rPr>
        <b/>
        <sz val="11"/>
        <color rgb="FF000000"/>
        <rFont val="Calibri"/>
      </rPr>
      <t xml:space="preserve">Notes: </t>
    </r>
    <r>
      <rPr>
        <sz val="11"/>
        <color rgb="FF000000"/>
        <rFont val="Calibri"/>
      </rPr>
      <t>"Actual" refers to the psi reading that the tool is giving. All measurements are taken after the specified 10 second settle time. Display readings tend to vary at idle, the smallest and largest variations will be taken.</t>
    </r>
  </si>
  <si>
    <t xml:space="preserve">Date(s): </t>
  </si>
  <si>
    <r>
      <rPr>
        <b/>
        <sz val="11"/>
        <color rgb="FF000000"/>
        <rFont val="Calibri"/>
      </rPr>
      <t xml:space="preserve">Testing Requirements:                                    </t>
    </r>
    <r>
      <rPr>
        <sz val="11"/>
        <color rgb="FF000000"/>
        <rFont val="Calibri"/>
      </rPr>
      <t>-Run CT for 60 seconds                                   -Settle for 10 seconds                                     -Read and record displayed psi                     -Read and record actual psi from tool                                         -Let system completely exhaust itself                                                   -Read and record the displayed psi at idle                                         -Read and record actual psi at idle</t>
    </r>
  </si>
  <si>
    <t>X44</t>
  </si>
  <si>
    <t>444C</t>
  </si>
  <si>
    <t>Total Average</t>
  </si>
  <si>
    <t>Average PSI deviation</t>
  </si>
  <si>
    <t>ON</t>
  </si>
  <si>
    <t>IDLE</t>
  </si>
  <si>
    <t>- Outside acceptable range</t>
  </si>
  <si>
    <t>- Nearing the accpetable range</t>
  </si>
  <si>
    <t>- Within the acceptable range</t>
  </si>
  <si>
    <t>Trial #</t>
  </si>
  <si>
    <t>On</t>
  </si>
  <si>
    <t>0.6 - 0.8</t>
  </si>
  <si>
    <t>psi</t>
  </si>
  <si>
    <t>0.3 - 0.5</t>
  </si>
  <si>
    <t>0.3 - 0.4</t>
  </si>
  <si>
    <t>0.2 - 0.4</t>
  </si>
  <si>
    <t>0.5 - 0.8</t>
  </si>
  <si>
    <r>
      <rPr>
        <b/>
        <sz val="11"/>
        <color rgb="FF000000"/>
        <rFont val="Calibri"/>
      </rPr>
      <t xml:space="preserve">Roles &amp; Responsibilities:                                   -Setup: </t>
    </r>
    <r>
      <rPr>
        <sz val="11"/>
        <color rgb="FF4472C4"/>
        <rFont val="Calibri"/>
      </rPr>
      <t>Roenan Bingle</t>
    </r>
    <r>
      <rPr>
        <sz val="11"/>
        <color rgb="FF000000"/>
        <rFont val="Calibri"/>
      </rPr>
      <t xml:space="preserve">                                      -</t>
    </r>
    <r>
      <rPr>
        <b/>
        <sz val="11"/>
        <color rgb="FF000000"/>
        <rFont val="Calibri"/>
      </rPr>
      <t>Testing Quality:</t>
    </r>
    <r>
      <rPr>
        <sz val="11"/>
        <color rgb="FF000000"/>
        <rFont val="Calibri"/>
      </rPr>
      <t xml:space="preserve"> </t>
    </r>
    <r>
      <rPr>
        <sz val="11"/>
        <color rgb="FF4472C4"/>
        <rFont val="Calibri"/>
      </rPr>
      <t>Roenan Bingle</t>
    </r>
    <r>
      <rPr>
        <sz val="11"/>
        <color rgb="FF000000"/>
        <rFont val="Calibri"/>
      </rPr>
      <t xml:space="preserve">                    -</t>
    </r>
    <r>
      <rPr>
        <b/>
        <sz val="11"/>
        <color rgb="FF000000"/>
        <rFont val="Calibri"/>
      </rPr>
      <t xml:space="preserve">Technical Support: </t>
    </r>
    <r>
      <rPr>
        <sz val="11"/>
        <color rgb="FF4472C4"/>
        <rFont val="Calibri"/>
      </rPr>
      <t>Roenan Bingle</t>
    </r>
  </si>
  <si>
    <r>
      <rPr>
        <b/>
        <sz val="11"/>
        <color rgb="FF000000"/>
        <rFont val="Calibri"/>
      </rPr>
      <t xml:space="preserve">Notes: </t>
    </r>
    <r>
      <rPr>
        <sz val="11"/>
        <color rgb="FF000000"/>
        <rFont val="Calibri"/>
      </rPr>
      <t xml:space="preserve">"Actual" refers to the psi reading that the tool is giving. All measurements are taken after the specified 10 second settle time. Display readings tend to vary at idle, the smallest and largest variations will be taken. Trial numbers highlighted in yellow signifies the beginning of a new set of trials. </t>
    </r>
  </si>
  <si>
    <t>Date(s): 7/6, 7/7</t>
  </si>
  <si>
    <r>
      <rPr>
        <b/>
        <sz val="11"/>
        <color rgb="FF000000"/>
        <rFont val="Calibri"/>
      </rPr>
      <t xml:space="preserve">Testing Requirements:                                    </t>
    </r>
    <r>
      <rPr>
        <sz val="11"/>
        <color rgb="FF000000"/>
        <rFont val="Calibri"/>
      </rPr>
      <t>-Run CT for 60 seconds                                   -Settle for 10 seconds                                     -Read and record displayed psi                     -Read and record actual psi from tool                                         -Let system completely exhaust itself                                                   -Read and record the displayed psi at idle                                         -Read and record actual psi at idle                -2 sets of 10 tests to avoid overheating</t>
    </r>
  </si>
  <si>
    <t>Difference IDLE</t>
  </si>
  <si>
    <t>Difference On</t>
  </si>
  <si>
    <t>Average PSI difference</t>
  </si>
  <si>
    <t>0.1 - 0.4</t>
  </si>
  <si>
    <t>0.4 - 0.5</t>
  </si>
  <si>
    <t>0 - 0.2</t>
  </si>
  <si>
    <t>0.1 - 0.3</t>
  </si>
  <si>
    <t>0.5 - 0.7</t>
  </si>
  <si>
    <t xml:space="preserve"> </t>
  </si>
  <si>
    <r>
      <rPr>
        <b/>
        <sz val="11"/>
        <color rgb="FF000000"/>
        <rFont val="Calibri"/>
      </rPr>
      <t xml:space="preserve">Notes: </t>
    </r>
    <r>
      <rPr>
        <sz val="11"/>
        <color rgb="FF000000"/>
        <rFont val="Calibri"/>
      </rPr>
      <t>"Actual" refers to the psi reading that the tool is giving. All measurements are taken after the specified 10 second settle time. Display readings tend to vary at idle, the smallest and largest variations will be taken. Trial numbers highlighted in yellow signifies the beginning of a new set of trials. Display reading goes under Actual psi</t>
    </r>
  </si>
  <si>
    <t>Date(s): 7/7, 7/10</t>
  </si>
  <si>
    <t>0.4 - 0.8</t>
  </si>
  <si>
    <t>0.2 -0.4</t>
  </si>
  <si>
    <t>0.3 - 0.6</t>
  </si>
  <si>
    <t>Date(s): 7/5, 7/6</t>
  </si>
  <si>
    <t>0.2 - 0.5</t>
  </si>
  <si>
    <t>Date(s): 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</si>
</sst>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rgb="FF000000"/>
      <name val="Calibri"/>
    </font>
    <font>
      <sz val="11"/>
      <color rgb="FF000000"/>
      <name val="Calibri"/>
    </font>
    <font>
      <sz val="11"/>
      <color rgb="FF4472C4"/>
      <name val="Calibri"/>
    </font>
    <font>
      <sz val="11"/>
      <color rgb="FF9C5700"/>
      <name val="Calibri"/>
      <scheme val="minor"/>
    </font>
    <font>
      <sz val="11"/>
      <color rgb="FF006100"/>
      <name val="Calibri"/>
      <scheme val="minor"/>
    </font>
    <font>
      <sz val="11"/>
      <color rgb="FF9C0006"/>
      <name val="Calibri"/>
      <scheme val="minor"/>
    </font>
    <font>
      <b/>
      <sz val="11"/>
      <color theme="1"/>
      <name val="Calibri"/>
      <family val="2"/>
      <scheme val="minor"/>
    </font>
    <font>
      <b/>
      <sz val="11"/>
      <color rgb="FF000000"/>
      <name val="Calibri"/>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theme="6"/>
        <bgColor indexed="64"/>
      </patternFill>
    </fill>
    <fill>
      <patternFill patternType="solid">
        <fgColor rgb="FF00B050"/>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rgb="FFAA6FD6"/>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cellStyleXfs>
  <cellXfs count="85">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2" borderId="0" xfId="0" applyFill="1"/>
    <xf numFmtId="0" fontId="7" fillId="0" borderId="12" xfId="0" applyFont="1" applyBorder="1"/>
    <xf numFmtId="0" fontId="0" fillId="0" borderId="12" xfId="0" applyBorder="1"/>
    <xf numFmtId="0" fontId="7" fillId="7" borderId="13" xfId="0" applyFont="1" applyFill="1" applyBorder="1"/>
    <xf numFmtId="0" fontId="7" fillId="7" borderId="13" xfId="0" applyFont="1" applyFill="1" applyBorder="1" applyAlignment="1">
      <alignment horizontal="center"/>
    </xf>
    <xf numFmtId="0" fontId="7" fillId="0" borderId="1" xfId="0" applyFont="1" applyBorder="1"/>
    <xf numFmtId="0" fontId="6" fillId="6" borderId="0" xfId="3"/>
    <xf numFmtId="0" fontId="4" fillId="4" borderId="0" xfId="1"/>
    <xf numFmtId="0" fontId="5" fillId="5" borderId="0" xfId="2"/>
    <xf numFmtId="49"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xf>
    <xf numFmtId="0" fontId="1" fillId="2" borderId="4"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11" xfId="0" applyFont="1" applyBorder="1" applyAlignment="1">
      <alignment horizontal="left" vertical="top" wrapText="1"/>
    </xf>
    <xf numFmtId="0" fontId="1" fillId="0" borderId="9" xfId="0" applyFont="1" applyBorder="1" applyAlignment="1">
      <alignment horizontal="left" vertical="top" wrapText="1"/>
    </xf>
    <xf numFmtId="0" fontId="1" fillId="0" borderId="4" xfId="0" applyFont="1" applyBorder="1" applyAlignment="1">
      <alignment horizontal="left" vertical="top"/>
    </xf>
    <xf numFmtId="0" fontId="1" fillId="0" borderId="10" xfId="0" applyFont="1" applyBorder="1" applyAlignment="1">
      <alignment horizontal="left" vertical="top"/>
    </xf>
    <xf numFmtId="0" fontId="1" fillId="0" borderId="5" xfId="0" applyFont="1" applyBorder="1" applyAlignment="1">
      <alignment horizontal="left" vertical="top"/>
    </xf>
    <xf numFmtId="0" fontId="1" fillId="0" borderId="8" xfId="0" applyFont="1" applyBorder="1" applyAlignment="1">
      <alignment horizontal="left" vertical="top"/>
    </xf>
    <xf numFmtId="0" fontId="1" fillId="0" borderId="11" xfId="0" applyFont="1" applyBorder="1" applyAlignment="1">
      <alignment horizontal="left" vertical="top"/>
    </xf>
    <xf numFmtId="0" fontId="1" fillId="0" borderId="9" xfId="0" applyFont="1" applyBorder="1" applyAlignment="1">
      <alignment horizontal="left" vertical="top"/>
    </xf>
    <xf numFmtId="0" fontId="0" fillId="0" borderId="12" xfId="0" applyBorder="1" applyAlignment="1">
      <alignment horizontal="center"/>
    </xf>
    <xf numFmtId="0" fontId="0" fillId="7" borderId="6" xfId="0" applyFill="1" applyBorder="1" applyAlignment="1">
      <alignment horizontal="center"/>
    </xf>
    <xf numFmtId="0" fontId="0" fillId="7" borderId="0" xfId="0" applyFill="1" applyAlignment="1">
      <alignment horizontal="center"/>
    </xf>
    <xf numFmtId="0" fontId="7" fillId="10" borderId="12" xfId="0" applyFont="1" applyFill="1" applyBorder="1" applyAlignment="1">
      <alignment horizontal="center"/>
    </xf>
    <xf numFmtId="0" fontId="7" fillId="11" borderId="12" xfId="0" applyFont="1" applyFill="1" applyBorder="1" applyAlignment="1">
      <alignment horizontal="center"/>
    </xf>
    <xf numFmtId="0" fontId="7" fillId="11" borderId="1" xfId="0" applyFont="1" applyFill="1" applyBorder="1" applyAlignment="1">
      <alignment horizontal="center"/>
    </xf>
    <xf numFmtId="0" fontId="7" fillId="7" borderId="12" xfId="0" applyFont="1" applyFill="1" applyBorder="1" applyAlignment="1">
      <alignment horizontal="center"/>
    </xf>
    <xf numFmtId="0" fontId="8" fillId="0" borderId="12" xfId="0" applyFont="1" applyBorder="1" applyAlignment="1">
      <alignment horizontal="center"/>
    </xf>
    <xf numFmtId="0" fontId="7" fillId="8" borderId="12" xfId="0" applyFont="1" applyFill="1" applyBorder="1" applyAlignment="1">
      <alignment horizontal="center"/>
    </xf>
    <xf numFmtId="0" fontId="7" fillId="12" borderId="12" xfId="0" applyFont="1" applyFill="1" applyBorder="1" applyAlignment="1">
      <alignment horizontal="center"/>
    </xf>
    <xf numFmtId="0" fontId="7" fillId="9" borderId="12" xfId="0" applyFont="1" applyFill="1" applyBorder="1" applyAlignment="1">
      <alignment horizontal="center"/>
    </xf>
    <xf numFmtId="0" fontId="7" fillId="7" borderId="1" xfId="0" applyFont="1" applyFill="1" applyBorder="1" applyAlignment="1">
      <alignment horizontal="center"/>
    </xf>
    <xf numFmtId="0" fontId="7" fillId="7" borderId="2" xfId="0" applyFont="1" applyFill="1" applyBorder="1" applyAlignment="1">
      <alignment horizontal="center"/>
    </xf>
    <xf numFmtId="0" fontId="0" fillId="0" borderId="14" xfId="0" applyBorder="1" applyAlignment="1">
      <alignment horizontal="center"/>
    </xf>
    <xf numFmtId="0" fontId="0" fillId="0" borderId="12" xfId="0" applyBorder="1" applyAlignment="1">
      <alignment horizontal="center" vertical="center"/>
    </xf>
    <xf numFmtId="0" fontId="4" fillId="4" borderId="4" xfId="1" applyBorder="1" applyAlignment="1">
      <alignment horizontal="center" vertical="center"/>
    </xf>
    <xf numFmtId="0" fontId="4" fillId="4" borderId="5" xfId="1" applyBorder="1" applyAlignment="1">
      <alignment horizontal="center"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4" fillId="4" borderId="1" xfId="1" applyBorder="1" applyAlignment="1">
      <alignment horizontal="center" vertical="center"/>
    </xf>
    <xf numFmtId="0" fontId="4" fillId="4" borderId="2" xfId="1" applyBorder="1" applyAlignment="1">
      <alignment horizontal="center" vertical="center"/>
    </xf>
    <xf numFmtId="0" fontId="7" fillId="3" borderId="4" xfId="0" applyFont="1" applyFill="1" applyBorder="1" applyAlignment="1">
      <alignment horizontal="center"/>
    </xf>
    <xf numFmtId="0" fontId="7" fillId="3" borderId="5" xfId="0" applyFont="1" applyFill="1" applyBorder="1" applyAlignment="1">
      <alignment horizontal="center"/>
    </xf>
    <xf numFmtId="0" fontId="7" fillId="3" borderId="12" xfId="0" applyFont="1" applyFill="1" applyBorder="1" applyAlignment="1">
      <alignment horizontal="center"/>
    </xf>
    <xf numFmtId="0" fontId="7" fillId="7" borderId="12" xfId="0" applyFont="1" applyFill="1" applyBorder="1" applyAlignment="1">
      <alignment horizontal="center" vertical="center" wrapText="1"/>
    </xf>
    <xf numFmtId="0" fontId="7" fillId="7" borderId="12" xfId="0" applyFont="1" applyFill="1" applyBorder="1" applyAlignment="1">
      <alignment horizontal="center" wrapText="1"/>
    </xf>
    <xf numFmtId="0" fontId="4" fillId="4" borderId="12" xfId="1" applyBorder="1" applyAlignment="1">
      <alignment horizontal="center" vertical="center"/>
    </xf>
  </cellXfs>
  <cellStyles count="4">
    <cellStyle name="Bad" xfId="3" builtinId="27"/>
    <cellStyle name="Good" xfId="2" builtinId="26"/>
    <cellStyle name="Neutral" xfId="1" builtinId="28"/>
    <cellStyle name="Normal" xfId="0" builtinId="0"/>
  </cellStyles>
  <dxfs count="33">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colors>
    <mruColors>
      <color rgb="FFAA6FD6"/>
      <color rgb="FF4D5C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0785-04E6-43AF-AC16-66B2BFC5B988}">
  <dimension ref="B1:AA39"/>
  <sheetViews>
    <sheetView showGridLines="0" workbookViewId="0">
      <pane ySplit="1" topLeftCell="A2" activePane="bottomLeft" state="frozen"/>
      <selection pane="bottomLeft" activeCell="M35" sqref="M35"/>
    </sheetView>
  </sheetViews>
  <sheetFormatPr defaultRowHeight="15"/>
  <cols>
    <col min="1" max="1" width="3.7109375" customWidth="1"/>
  </cols>
  <sheetData>
    <row r="1" spans="2:11" ht="30" customHeight="1">
      <c r="B1" s="24" t="s">
        <v>0</v>
      </c>
      <c r="C1" s="25"/>
      <c r="D1" s="24" t="s">
        <v>1</v>
      </c>
      <c r="E1" s="25"/>
      <c r="F1" s="24" t="s">
        <v>2</v>
      </c>
      <c r="G1" s="25"/>
      <c r="H1" s="24" t="s">
        <v>3</v>
      </c>
      <c r="I1" s="25"/>
      <c r="J1" s="24" t="s">
        <v>4</v>
      </c>
      <c r="K1" s="25"/>
    </row>
    <row r="2" spans="2:11">
      <c r="B2" s="18"/>
      <c r="C2" s="19"/>
      <c r="D2" s="26"/>
      <c r="E2" s="27"/>
      <c r="F2" s="26"/>
      <c r="G2" s="27"/>
      <c r="H2" s="26"/>
      <c r="I2" s="27"/>
      <c r="J2" s="26"/>
      <c r="K2" s="27"/>
    </row>
    <row r="3" spans="2:11">
      <c r="B3" s="20"/>
      <c r="C3" s="21"/>
      <c r="D3" s="26"/>
      <c r="E3" s="27"/>
      <c r="F3" s="26"/>
      <c r="G3" s="27"/>
      <c r="H3" s="26"/>
      <c r="I3" s="27"/>
      <c r="J3" s="26"/>
      <c r="K3" s="27"/>
    </row>
    <row r="4" spans="2:11">
      <c r="B4" s="20"/>
      <c r="C4" s="21"/>
      <c r="D4" s="26"/>
      <c r="E4" s="27"/>
      <c r="F4" s="26"/>
      <c r="G4" s="27"/>
      <c r="H4" s="26"/>
      <c r="I4" s="27"/>
      <c r="J4" s="26"/>
      <c r="K4" s="27"/>
    </row>
    <row r="5" spans="2:11">
      <c r="B5" s="20"/>
      <c r="C5" s="21"/>
      <c r="D5" s="26"/>
      <c r="E5" s="27"/>
      <c r="F5" s="26"/>
      <c r="G5" s="27"/>
      <c r="H5" s="26"/>
      <c r="I5" s="27"/>
      <c r="J5" s="26"/>
      <c r="K5" s="27"/>
    </row>
    <row r="6" spans="2:11">
      <c r="B6" s="20"/>
      <c r="C6" s="21"/>
      <c r="D6" s="26"/>
      <c r="E6" s="27"/>
      <c r="F6" s="26"/>
      <c r="G6" s="27"/>
      <c r="H6" s="26"/>
      <c r="I6" s="27"/>
      <c r="J6" s="26"/>
      <c r="K6" s="27"/>
    </row>
    <row r="7" spans="2:11">
      <c r="B7" s="20"/>
      <c r="C7" s="21"/>
      <c r="D7" s="26"/>
      <c r="E7" s="27"/>
      <c r="F7" s="26"/>
      <c r="G7" s="27"/>
      <c r="H7" s="26"/>
      <c r="I7" s="27"/>
      <c r="J7" s="26"/>
      <c r="K7" s="27"/>
    </row>
    <row r="8" spans="2:11">
      <c r="B8" s="20"/>
      <c r="C8" s="21"/>
      <c r="D8" s="26"/>
      <c r="E8" s="27"/>
      <c r="F8" s="26"/>
      <c r="G8" s="27"/>
      <c r="H8" s="26"/>
      <c r="I8" s="27"/>
      <c r="J8" s="26"/>
      <c r="K8" s="27"/>
    </row>
    <row r="9" spans="2:11">
      <c r="B9" s="20"/>
      <c r="C9" s="21"/>
      <c r="D9" s="26"/>
      <c r="E9" s="27"/>
      <c r="F9" s="26"/>
      <c r="G9" s="27"/>
      <c r="H9" s="26"/>
      <c r="I9" s="27"/>
      <c r="J9" s="26"/>
      <c r="K9" s="27"/>
    </row>
    <row r="10" spans="2:11">
      <c r="B10" s="20"/>
      <c r="C10" s="21"/>
      <c r="D10" s="26"/>
      <c r="E10" s="27"/>
      <c r="F10" s="26"/>
      <c r="G10" s="27"/>
      <c r="H10" s="26"/>
      <c r="I10" s="27"/>
      <c r="J10" s="26"/>
      <c r="K10" s="27"/>
    </row>
    <row r="11" spans="2:11">
      <c r="B11" s="20"/>
      <c r="C11" s="21"/>
      <c r="D11" s="26"/>
      <c r="E11" s="27"/>
      <c r="F11" s="26"/>
      <c r="G11" s="27"/>
      <c r="H11" s="26"/>
      <c r="I11" s="27"/>
      <c r="J11" s="26"/>
      <c r="K11" s="27"/>
    </row>
    <row r="12" spans="2:11">
      <c r="B12" s="20"/>
      <c r="C12" s="21"/>
      <c r="D12" s="26"/>
      <c r="E12" s="27"/>
      <c r="F12" s="26"/>
      <c r="G12" s="27"/>
      <c r="H12" s="26"/>
      <c r="I12" s="27"/>
      <c r="J12" s="26"/>
      <c r="K12" s="27"/>
    </row>
    <row r="13" spans="2:11">
      <c r="B13" s="20"/>
      <c r="C13" s="21"/>
      <c r="D13" s="26"/>
      <c r="E13" s="27"/>
      <c r="F13" s="26"/>
      <c r="G13" s="27"/>
      <c r="H13" s="26"/>
      <c r="I13" s="27"/>
      <c r="J13" s="26"/>
      <c r="K13" s="27"/>
    </row>
    <row r="14" spans="2:11">
      <c r="B14" s="20"/>
      <c r="C14" s="21"/>
      <c r="D14" s="26"/>
      <c r="E14" s="27"/>
      <c r="F14" s="26"/>
      <c r="G14" s="27"/>
      <c r="H14" s="26"/>
      <c r="I14" s="27"/>
      <c r="J14" s="26"/>
      <c r="K14" s="27"/>
    </row>
    <row r="15" spans="2:11">
      <c r="B15" s="20"/>
      <c r="C15" s="21"/>
      <c r="D15" s="26"/>
      <c r="E15" s="27"/>
      <c r="F15" s="26"/>
      <c r="G15" s="27"/>
      <c r="H15" s="26"/>
      <c r="I15" s="27"/>
      <c r="J15" s="26"/>
      <c r="K15" s="27"/>
    </row>
    <row r="16" spans="2:11">
      <c r="B16" s="20"/>
      <c r="C16" s="21"/>
      <c r="D16" s="26"/>
      <c r="E16" s="27"/>
      <c r="F16" s="26"/>
      <c r="G16" s="27"/>
      <c r="H16" s="26"/>
      <c r="I16" s="27"/>
      <c r="J16" s="26"/>
      <c r="K16" s="27"/>
    </row>
    <row r="17" spans="2:27">
      <c r="B17" s="20"/>
      <c r="C17" s="21"/>
      <c r="D17" s="26"/>
      <c r="E17" s="27"/>
      <c r="F17" s="26"/>
      <c r="G17" s="27"/>
      <c r="H17" s="26"/>
      <c r="I17" s="27"/>
      <c r="J17" s="26"/>
      <c r="K17" s="27"/>
    </row>
    <row r="18" spans="2:27">
      <c r="B18" s="20"/>
      <c r="C18" s="21"/>
      <c r="D18" s="26"/>
      <c r="E18" s="27"/>
      <c r="F18" s="26"/>
      <c r="G18" s="27"/>
      <c r="H18" s="26"/>
      <c r="I18" s="27"/>
      <c r="J18" s="26"/>
      <c r="K18" s="27"/>
    </row>
    <row r="19" spans="2:27">
      <c r="B19" s="20"/>
      <c r="C19" s="21"/>
      <c r="D19" s="26"/>
      <c r="E19" s="27"/>
      <c r="F19" s="26"/>
      <c r="G19" s="27"/>
      <c r="H19" s="26"/>
      <c r="I19" s="27"/>
      <c r="J19" s="26"/>
      <c r="K19" s="27"/>
    </row>
    <row r="20" spans="2:27">
      <c r="B20" s="20"/>
      <c r="C20" s="21"/>
      <c r="D20" s="26"/>
      <c r="E20" s="27"/>
      <c r="F20" s="26"/>
      <c r="G20" s="27"/>
      <c r="H20" s="26"/>
      <c r="I20" s="27"/>
      <c r="J20" s="26"/>
      <c r="K20" s="27"/>
    </row>
    <row r="21" spans="2:27">
      <c r="B21" s="20"/>
      <c r="C21" s="21"/>
      <c r="D21" s="26"/>
      <c r="E21" s="27"/>
      <c r="F21" s="26"/>
      <c r="G21" s="27"/>
      <c r="H21" s="26"/>
      <c r="I21" s="27"/>
      <c r="J21" s="26"/>
      <c r="K21" s="27"/>
    </row>
    <row r="22" spans="2:27">
      <c r="B22" s="20"/>
      <c r="C22" s="21"/>
      <c r="D22" s="26"/>
      <c r="E22" s="27"/>
      <c r="F22" s="26"/>
      <c r="G22" s="27"/>
      <c r="H22" s="26"/>
      <c r="I22" s="27"/>
      <c r="J22" s="26"/>
      <c r="K22" s="27"/>
    </row>
    <row r="23" spans="2:27">
      <c r="B23" s="22"/>
      <c r="C23" s="23"/>
      <c r="D23" s="26"/>
      <c r="E23" s="27"/>
      <c r="F23" s="26"/>
      <c r="G23" s="27"/>
      <c r="H23" s="26"/>
      <c r="I23" s="27"/>
      <c r="J23" s="26"/>
      <c r="K23" s="27"/>
    </row>
    <row r="25" spans="2:27">
      <c r="B25" s="6" t="s">
        <v>5</v>
      </c>
      <c r="C25" s="6"/>
      <c r="D25" s="7"/>
      <c r="E25" s="3"/>
      <c r="F25" s="28" t="s">
        <v>6</v>
      </c>
      <c r="G25" s="29"/>
      <c r="H25" s="29"/>
      <c r="I25" s="30"/>
      <c r="J25" s="3"/>
      <c r="K25" s="31" t="s">
        <v>7</v>
      </c>
      <c r="L25" s="32"/>
      <c r="M25" s="32"/>
      <c r="N25" s="33"/>
      <c r="O25" s="2"/>
      <c r="P25" s="40" t="s">
        <v>8</v>
      </c>
      <c r="Q25" s="41"/>
      <c r="R25" s="41"/>
      <c r="S25" s="41"/>
      <c r="T25" s="41"/>
      <c r="U25" s="41"/>
      <c r="V25" s="41"/>
      <c r="W25" s="41"/>
      <c r="X25" s="41"/>
      <c r="Y25" s="41"/>
      <c r="Z25" s="41"/>
      <c r="AA25" s="42"/>
    </row>
    <row r="26" spans="2:27">
      <c r="B26" s="1"/>
      <c r="K26" s="34"/>
      <c r="L26" s="35"/>
      <c r="M26" s="35"/>
      <c r="N26" s="36"/>
      <c r="P26" s="43"/>
      <c r="Q26" s="44"/>
      <c r="R26" s="44"/>
      <c r="S26" s="44"/>
      <c r="T26" s="44"/>
      <c r="U26" s="44"/>
      <c r="V26" s="44"/>
      <c r="W26" s="44"/>
      <c r="X26" s="44"/>
      <c r="Y26" s="44"/>
      <c r="Z26" s="44"/>
      <c r="AA26" s="45"/>
    </row>
    <row r="27" spans="2:27">
      <c r="B27" s="49" t="s">
        <v>9</v>
      </c>
      <c r="C27" s="50"/>
      <c r="D27" s="51"/>
      <c r="E27" s="2"/>
      <c r="F27" s="40" t="s">
        <v>10</v>
      </c>
      <c r="G27" s="41"/>
      <c r="H27" s="41"/>
      <c r="I27" s="42"/>
      <c r="K27" s="34"/>
      <c r="L27" s="35"/>
      <c r="M27" s="35"/>
      <c r="N27" s="36"/>
      <c r="P27" s="43"/>
      <c r="Q27" s="44"/>
      <c r="R27" s="44"/>
      <c r="S27" s="44"/>
      <c r="T27" s="44"/>
      <c r="U27" s="44"/>
      <c r="V27" s="44"/>
      <c r="W27" s="44"/>
      <c r="X27" s="44"/>
      <c r="Y27" s="44"/>
      <c r="Z27" s="44"/>
      <c r="AA27" s="45"/>
    </row>
    <row r="28" spans="2:27">
      <c r="B28" s="52"/>
      <c r="C28" s="53"/>
      <c r="D28" s="54"/>
      <c r="E28" s="2"/>
      <c r="F28" s="43"/>
      <c r="G28" s="44"/>
      <c r="H28" s="44"/>
      <c r="I28" s="45"/>
      <c r="K28" s="34"/>
      <c r="L28" s="35"/>
      <c r="M28" s="35"/>
      <c r="N28" s="36"/>
      <c r="P28" s="43"/>
      <c r="Q28" s="44"/>
      <c r="R28" s="44"/>
      <c r="S28" s="44"/>
      <c r="T28" s="44"/>
      <c r="U28" s="44"/>
      <c r="V28" s="44"/>
      <c r="W28" s="44"/>
      <c r="X28" s="44"/>
      <c r="Y28" s="44"/>
      <c r="Z28" s="44"/>
      <c r="AA28" s="45"/>
    </row>
    <row r="29" spans="2:27">
      <c r="F29" s="43"/>
      <c r="G29" s="44"/>
      <c r="H29" s="44"/>
      <c r="I29" s="45"/>
      <c r="K29" s="34"/>
      <c r="L29" s="35"/>
      <c r="M29" s="35"/>
      <c r="N29" s="36"/>
      <c r="P29" s="43"/>
      <c r="Q29" s="44"/>
      <c r="R29" s="44"/>
      <c r="S29" s="44"/>
      <c r="T29" s="44"/>
      <c r="U29" s="44"/>
      <c r="V29" s="44"/>
      <c r="W29" s="44"/>
      <c r="X29" s="44"/>
      <c r="Y29" s="44"/>
      <c r="Z29" s="44"/>
      <c r="AA29" s="45"/>
    </row>
    <row r="30" spans="2:27">
      <c r="F30" s="43"/>
      <c r="G30" s="44"/>
      <c r="H30" s="44"/>
      <c r="I30" s="45"/>
      <c r="K30" s="37"/>
      <c r="L30" s="38"/>
      <c r="M30" s="38"/>
      <c r="N30" s="39"/>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3"/>
      <c r="G33" s="44"/>
      <c r="H33" s="44"/>
      <c r="I33" s="45"/>
      <c r="K33" s="4"/>
      <c r="L33" s="4"/>
      <c r="M33" s="4"/>
      <c r="N33" s="4"/>
      <c r="P33" s="43"/>
      <c r="Q33" s="44"/>
      <c r="R33" s="44"/>
      <c r="S33" s="44"/>
      <c r="T33" s="44"/>
      <c r="U33" s="44"/>
      <c r="V33" s="44"/>
      <c r="W33" s="44"/>
      <c r="X33" s="44"/>
      <c r="Y33" s="44"/>
      <c r="Z33" s="44"/>
      <c r="AA33" s="45"/>
    </row>
    <row r="34" spans="6:27">
      <c r="F34" s="43"/>
      <c r="G34" s="44"/>
      <c r="H34" s="44"/>
      <c r="I34" s="45"/>
      <c r="K34" s="4"/>
      <c r="L34" s="4"/>
      <c r="M34" s="4"/>
      <c r="N34" s="4"/>
      <c r="P34" s="43"/>
      <c r="Q34" s="44"/>
      <c r="R34" s="44"/>
      <c r="S34" s="44"/>
      <c r="T34" s="44"/>
      <c r="U34" s="44"/>
      <c r="V34" s="44"/>
      <c r="W34" s="44"/>
      <c r="X34" s="44"/>
      <c r="Y34" s="44"/>
      <c r="Z34" s="44"/>
      <c r="AA34" s="45"/>
    </row>
    <row r="35" spans="6:27">
      <c r="F35" s="46"/>
      <c r="G35" s="47"/>
      <c r="H35" s="47"/>
      <c r="I35" s="48"/>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F37" s="5"/>
      <c r="G37" s="5"/>
      <c r="H37" s="5"/>
      <c r="I37" s="5"/>
      <c r="K37" s="4"/>
      <c r="L37" s="4"/>
      <c r="M37" s="4"/>
      <c r="N37" s="4"/>
      <c r="P37" s="43"/>
      <c r="Q37" s="44"/>
      <c r="R37" s="44"/>
      <c r="S37" s="44"/>
      <c r="T37" s="44"/>
      <c r="U37" s="44"/>
      <c r="V37" s="44"/>
      <c r="W37" s="44"/>
      <c r="X37" s="44"/>
      <c r="Y37" s="44"/>
      <c r="Z37" s="44"/>
      <c r="AA37" s="45"/>
    </row>
    <row r="38" spans="6:27">
      <c r="F38" s="5"/>
      <c r="G38" s="5"/>
      <c r="H38" s="5"/>
      <c r="I38" s="5"/>
      <c r="K38" s="4"/>
      <c r="L38" s="4"/>
      <c r="M38" s="4"/>
      <c r="N38" s="4"/>
      <c r="P38" s="43"/>
      <c r="Q38" s="44"/>
      <c r="R38" s="44"/>
      <c r="S38" s="44"/>
      <c r="T38" s="44"/>
      <c r="U38" s="44"/>
      <c r="V38" s="44"/>
      <c r="W38" s="44"/>
      <c r="X38" s="44"/>
      <c r="Y38" s="44"/>
      <c r="Z38" s="44"/>
      <c r="AA38" s="45"/>
    </row>
    <row r="39" spans="6:27">
      <c r="P39" s="46"/>
      <c r="Q39" s="47"/>
      <c r="R39" s="47"/>
      <c r="S39" s="47"/>
      <c r="T39" s="47"/>
      <c r="U39" s="47"/>
      <c r="V39" s="47"/>
      <c r="W39" s="47"/>
      <c r="X39" s="47"/>
      <c r="Y39" s="47"/>
      <c r="Z39" s="47"/>
      <c r="AA39" s="48"/>
    </row>
  </sheetData>
  <sheetProtection sheet="1" objects="1" scenarios="1"/>
  <mergeCells count="99">
    <mergeCell ref="F25:I25"/>
    <mergeCell ref="K25:N30"/>
    <mergeCell ref="P25:AA39"/>
    <mergeCell ref="F27:I35"/>
    <mergeCell ref="B27:D28"/>
    <mergeCell ref="D22:E22"/>
    <mergeCell ref="F22:G22"/>
    <mergeCell ref="H22:I22"/>
    <mergeCell ref="J22:K22"/>
    <mergeCell ref="D23:E23"/>
    <mergeCell ref="F23:G23"/>
    <mergeCell ref="H23:I23"/>
    <mergeCell ref="J23:K23"/>
    <mergeCell ref="D21:E21"/>
    <mergeCell ref="F21:G21"/>
    <mergeCell ref="H21:I21"/>
    <mergeCell ref="J21:K21"/>
    <mergeCell ref="D17:E17"/>
    <mergeCell ref="F17:G17"/>
    <mergeCell ref="H17:I17"/>
    <mergeCell ref="D18:E18"/>
    <mergeCell ref="F18:G18"/>
    <mergeCell ref="H18:I18"/>
    <mergeCell ref="D19:E19"/>
    <mergeCell ref="J19:K19"/>
    <mergeCell ref="D20:E20"/>
    <mergeCell ref="F20:G20"/>
    <mergeCell ref="H20:I20"/>
    <mergeCell ref="J20:K20"/>
    <mergeCell ref="J15:K15"/>
    <mergeCell ref="J16:K16"/>
    <mergeCell ref="J17:K17"/>
    <mergeCell ref="J18:K18"/>
    <mergeCell ref="F19:G19"/>
    <mergeCell ref="H19:I19"/>
    <mergeCell ref="H16:I16"/>
    <mergeCell ref="F15:G15"/>
    <mergeCell ref="F16:G16"/>
    <mergeCell ref="J14:K14"/>
    <mergeCell ref="J3:K3"/>
    <mergeCell ref="J4:K4"/>
    <mergeCell ref="J5:K5"/>
    <mergeCell ref="J6:K6"/>
    <mergeCell ref="J7:K7"/>
    <mergeCell ref="J8:K8"/>
    <mergeCell ref="J9:K9"/>
    <mergeCell ref="J10:K10"/>
    <mergeCell ref="J11:K11"/>
    <mergeCell ref="J12:K12"/>
    <mergeCell ref="J13:K13"/>
    <mergeCell ref="H11:I11"/>
    <mergeCell ref="H12:I12"/>
    <mergeCell ref="H13:I13"/>
    <mergeCell ref="H14:I14"/>
    <mergeCell ref="H15:I15"/>
    <mergeCell ref="H3:I3"/>
    <mergeCell ref="H4:I4"/>
    <mergeCell ref="H5:I5"/>
    <mergeCell ref="H6:I6"/>
    <mergeCell ref="H7:I7"/>
    <mergeCell ref="H8:I8"/>
    <mergeCell ref="H9:I9"/>
    <mergeCell ref="H10:I10"/>
    <mergeCell ref="F9:G9"/>
    <mergeCell ref="F10:G10"/>
    <mergeCell ref="F11:G11"/>
    <mergeCell ref="F12:G12"/>
    <mergeCell ref="F13:G13"/>
    <mergeCell ref="F14:G14"/>
    <mergeCell ref="D13:E13"/>
    <mergeCell ref="D14:E14"/>
    <mergeCell ref="D9:E9"/>
    <mergeCell ref="D10:E10"/>
    <mergeCell ref="D11:E11"/>
    <mergeCell ref="D12:E12"/>
    <mergeCell ref="D4:E4"/>
    <mergeCell ref="D5:E5"/>
    <mergeCell ref="F6:G6"/>
    <mergeCell ref="F7:G7"/>
    <mergeCell ref="F8:G8"/>
    <mergeCell ref="D7:E7"/>
    <mergeCell ref="D8:E8"/>
    <mergeCell ref="D6:E6"/>
    <mergeCell ref="B2:C23"/>
    <mergeCell ref="J1:K1"/>
    <mergeCell ref="B1:C1"/>
    <mergeCell ref="D1:E1"/>
    <mergeCell ref="F1:G1"/>
    <mergeCell ref="H1:I1"/>
    <mergeCell ref="D2:E2"/>
    <mergeCell ref="F2:G2"/>
    <mergeCell ref="H2:I2"/>
    <mergeCell ref="J2:K2"/>
    <mergeCell ref="D3:E3"/>
    <mergeCell ref="D15:E15"/>
    <mergeCell ref="D16:E16"/>
    <mergeCell ref="F3:G3"/>
    <mergeCell ref="F4:G4"/>
    <mergeCell ref="F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564-C391-4032-BB28-5AD23FE0E4D9}">
  <dimension ref="A1:M12"/>
  <sheetViews>
    <sheetView showGridLines="0" workbookViewId="0">
      <selection activeCell="J11" sqref="J11"/>
    </sheetView>
  </sheetViews>
  <sheetFormatPr defaultRowHeight="15"/>
  <sheetData>
    <row r="1" spans="1:13">
      <c r="B1" s="63" t="s">
        <v>11</v>
      </c>
      <c r="C1" s="63"/>
      <c r="D1" s="64">
        <v>16190</v>
      </c>
      <c r="E1" s="64"/>
      <c r="F1" s="65">
        <v>16192</v>
      </c>
      <c r="G1" s="65"/>
      <c r="H1" s="58" t="s">
        <v>12</v>
      </c>
      <c r="I1" s="58"/>
      <c r="J1" s="59">
        <v>16060</v>
      </c>
      <c r="K1" s="60"/>
      <c r="L1" s="62" t="s">
        <v>13</v>
      </c>
      <c r="M1" s="55"/>
    </row>
    <row r="2" spans="1:13">
      <c r="B2" s="61" t="s">
        <v>14</v>
      </c>
      <c r="C2" s="61"/>
      <c r="D2" s="61"/>
      <c r="E2" s="61"/>
      <c r="F2" s="61"/>
      <c r="G2" s="61"/>
      <c r="H2" s="61"/>
      <c r="I2" s="61"/>
      <c r="J2" s="61"/>
      <c r="K2" s="61"/>
      <c r="L2" s="56"/>
      <c r="M2" s="57"/>
    </row>
    <row r="3" spans="1:13">
      <c r="A3" s="13" t="s">
        <v>15</v>
      </c>
      <c r="B3" s="55">
        <v>0.17499999999999999</v>
      </c>
      <c r="C3" s="55"/>
      <c r="D3" s="55">
        <v>7.4999999999999997E-2</v>
      </c>
      <c r="E3" s="55"/>
      <c r="F3" s="55">
        <v>0.14499999999999999</v>
      </c>
      <c r="G3" s="55"/>
      <c r="H3" s="55">
        <v>0.19</v>
      </c>
      <c r="I3" s="55"/>
      <c r="J3" s="55">
        <v>0.22</v>
      </c>
      <c r="K3" s="55"/>
      <c r="L3" s="55">
        <f>AVERAGE(B3:K3)</f>
        <v>0.16099999999999998</v>
      </c>
      <c r="M3" s="55"/>
    </row>
    <row r="4" spans="1:13">
      <c r="A4" s="13" t="s">
        <v>16</v>
      </c>
      <c r="B4" s="55">
        <v>0.32</v>
      </c>
      <c r="C4" s="55"/>
      <c r="D4" s="55">
        <v>0.26</v>
      </c>
      <c r="E4" s="55"/>
      <c r="F4" s="55">
        <v>0.29499999999999998</v>
      </c>
      <c r="G4" s="55"/>
      <c r="H4" s="55">
        <v>0.36499999999999999</v>
      </c>
      <c r="I4" s="55"/>
      <c r="J4" s="55">
        <v>0.36499999999999999</v>
      </c>
      <c r="K4" s="55"/>
      <c r="L4" s="55">
        <f>AVERAGE(B4:K4)</f>
        <v>0.32100000000000001</v>
      </c>
      <c r="M4" s="55"/>
    </row>
    <row r="10" spans="1:13">
      <c r="B10" s="14"/>
      <c r="C10" s="17" t="s">
        <v>17</v>
      </c>
    </row>
    <row r="11" spans="1:13">
      <c r="B11" s="15"/>
      <c r="C11" s="17" t="s">
        <v>18</v>
      </c>
    </row>
    <row r="12" spans="1:13">
      <c r="B12" s="16"/>
      <c r="C12" s="17" t="s">
        <v>19</v>
      </c>
    </row>
  </sheetData>
  <mergeCells count="20">
    <mergeCell ref="L1:M1"/>
    <mergeCell ref="B3:C3"/>
    <mergeCell ref="B4:C4"/>
    <mergeCell ref="B1:C1"/>
    <mergeCell ref="D1:E1"/>
    <mergeCell ref="F1:G1"/>
    <mergeCell ref="D3:E3"/>
    <mergeCell ref="F3:G3"/>
    <mergeCell ref="D4:E4"/>
    <mergeCell ref="F4:G4"/>
    <mergeCell ref="H4:I4"/>
    <mergeCell ref="J4:K4"/>
    <mergeCell ref="H1:I1"/>
    <mergeCell ref="J1:K1"/>
    <mergeCell ref="B2:K2"/>
    <mergeCell ref="L3:M3"/>
    <mergeCell ref="L4:M4"/>
    <mergeCell ref="L2:M2"/>
    <mergeCell ref="H3:I3"/>
    <mergeCell ref="J3:K3"/>
  </mergeCells>
  <conditionalFormatting sqref="B3:M4">
    <cfRule type="cellIs" dxfId="32" priority="3" operator="greaterThan">
      <formula>2</formula>
    </cfRule>
  </conditionalFormatting>
  <conditionalFormatting sqref="B3:M4">
    <cfRule type="cellIs" dxfId="31" priority="2" operator="greaterThan">
      <formula>1</formula>
    </cfRule>
  </conditionalFormatting>
  <conditionalFormatting sqref="B3:M4">
    <cfRule type="cellIs" dxfId="30" priority="1" operator="lessThan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B5D02-A3F4-4EE5-8083-078BF6D41AC5}">
  <sheetPr>
    <tabColor rgb="FF00B050"/>
  </sheetPr>
  <dimension ref="B1:AA37"/>
  <sheetViews>
    <sheetView showGridLines="0" workbookViewId="0">
      <pane ySplit="1" topLeftCell="A2" activePane="bottomLeft" state="frozen"/>
      <selection pane="bottomLeft" activeCell="P14" sqref="P14"/>
    </sheetView>
  </sheetViews>
  <sheetFormatPr defaultRowHeight="15"/>
  <cols>
    <col min="1" max="1" width="3.7109375" customWidth="1"/>
    <col min="3" max="3" width="2.140625" customWidth="1"/>
  </cols>
  <sheetData>
    <row r="1" spans="2:18" ht="30" customHeight="1">
      <c r="B1" s="72" t="s">
        <v>20</v>
      </c>
      <c r="C1" s="73"/>
      <c r="D1" s="72" t="s">
        <v>1</v>
      </c>
      <c r="E1" s="73"/>
      <c r="F1" s="72" t="s">
        <v>2</v>
      </c>
      <c r="G1" s="73"/>
      <c r="H1" s="72" t="s">
        <v>3</v>
      </c>
      <c r="I1" s="73"/>
      <c r="J1" s="72" t="s">
        <v>4</v>
      </c>
      <c r="K1" s="73"/>
      <c r="L1" s="11" t="s">
        <v>16</v>
      </c>
      <c r="M1" s="12" t="s">
        <v>21</v>
      </c>
      <c r="P1" s="66" t="s">
        <v>14</v>
      </c>
      <c r="Q1" s="67"/>
    </row>
    <row r="2" spans="2:18">
      <c r="B2" s="70">
        <v>1</v>
      </c>
      <c r="C2" s="71"/>
      <c r="D2" s="26" t="s">
        <v>22</v>
      </c>
      <c r="E2" s="27"/>
      <c r="F2" s="26">
        <v>0</v>
      </c>
      <c r="G2" s="27"/>
      <c r="H2" s="26">
        <v>50.8</v>
      </c>
      <c r="I2" s="27"/>
      <c r="J2" s="26">
        <v>50.6</v>
      </c>
      <c r="K2" s="27"/>
      <c r="L2" s="10">
        <f>0.8 - F2</f>
        <v>0.8</v>
      </c>
      <c r="M2" s="10">
        <f>H2-J2</f>
        <v>0.19999999999999574</v>
      </c>
      <c r="O2" s="9" t="s">
        <v>15</v>
      </c>
      <c r="P2" s="68">
        <f>AVERAGE(M2:M21)</f>
        <v>0.17500000000000107</v>
      </c>
      <c r="Q2" s="68"/>
      <c r="R2" t="s">
        <v>23</v>
      </c>
    </row>
    <row r="3" spans="2:18">
      <c r="B3" s="18">
        <v>2</v>
      </c>
      <c r="C3" s="19"/>
      <c r="D3" s="26" t="s">
        <v>24</v>
      </c>
      <c r="E3" s="27"/>
      <c r="F3" s="26">
        <v>0.2</v>
      </c>
      <c r="G3" s="27"/>
      <c r="H3" s="26">
        <v>50.6</v>
      </c>
      <c r="I3" s="27"/>
      <c r="J3" s="26">
        <v>50.3</v>
      </c>
      <c r="K3" s="27"/>
      <c r="L3" s="10">
        <f>0.5 - F3</f>
        <v>0.3</v>
      </c>
      <c r="M3" s="10">
        <f t="shared" ref="M3:M21" si="0">H3-J3</f>
        <v>0.30000000000000426</v>
      </c>
      <c r="O3" s="9" t="s">
        <v>16</v>
      </c>
      <c r="P3" s="55">
        <f>AVERAGE(L2:L21)</f>
        <v>0.32000000000000006</v>
      </c>
      <c r="Q3" s="55"/>
      <c r="R3" t="s">
        <v>23</v>
      </c>
    </row>
    <row r="4" spans="2:18">
      <c r="B4" s="18">
        <v>3</v>
      </c>
      <c r="C4" s="19"/>
      <c r="D4" s="26" t="s">
        <v>25</v>
      </c>
      <c r="E4" s="27"/>
      <c r="F4" s="26">
        <v>0.2</v>
      </c>
      <c r="G4" s="27"/>
      <c r="H4" s="26">
        <v>50.2</v>
      </c>
      <c r="I4" s="27"/>
      <c r="J4" s="26">
        <v>50</v>
      </c>
      <c r="K4" s="27"/>
      <c r="L4" s="10">
        <f>0.4 - F4</f>
        <v>0.2</v>
      </c>
      <c r="M4" s="10">
        <f t="shared" si="0"/>
        <v>0.20000000000000284</v>
      </c>
    </row>
    <row r="5" spans="2:18">
      <c r="B5" s="18">
        <v>4</v>
      </c>
      <c r="C5" s="19"/>
      <c r="D5" s="26" t="s">
        <v>25</v>
      </c>
      <c r="E5" s="27"/>
      <c r="F5" s="26">
        <v>0.2</v>
      </c>
      <c r="G5" s="27"/>
      <c r="H5" s="26">
        <v>49.7</v>
      </c>
      <c r="I5" s="27"/>
      <c r="J5" s="26">
        <v>49.6</v>
      </c>
      <c r="K5" s="27"/>
      <c r="L5" s="10">
        <f>0.4 - F5</f>
        <v>0.2</v>
      </c>
      <c r="M5" s="10">
        <f t="shared" si="0"/>
        <v>0.10000000000000142</v>
      </c>
    </row>
    <row r="6" spans="2:18">
      <c r="B6" s="18">
        <v>5</v>
      </c>
      <c r="C6" s="19"/>
      <c r="D6" s="26" t="s">
        <v>24</v>
      </c>
      <c r="E6" s="27"/>
      <c r="F6" s="26">
        <v>0.2</v>
      </c>
      <c r="G6" s="27"/>
      <c r="H6" s="26">
        <v>49.6</v>
      </c>
      <c r="I6" s="27"/>
      <c r="J6" s="26">
        <v>49.4</v>
      </c>
      <c r="K6" s="27"/>
      <c r="L6" s="10">
        <f>0.5 - F6</f>
        <v>0.3</v>
      </c>
      <c r="M6" s="10">
        <f t="shared" si="0"/>
        <v>0.20000000000000284</v>
      </c>
    </row>
    <row r="7" spans="2:18">
      <c r="B7" s="18">
        <v>6</v>
      </c>
      <c r="C7" s="19"/>
      <c r="D7" s="26" t="s">
        <v>26</v>
      </c>
      <c r="E7" s="27"/>
      <c r="F7" s="26">
        <v>0.1</v>
      </c>
      <c r="G7" s="27"/>
      <c r="H7" s="26">
        <v>49.3</v>
      </c>
      <c r="I7" s="27"/>
      <c r="J7" s="26">
        <v>49</v>
      </c>
      <c r="K7" s="27"/>
      <c r="L7" s="10">
        <f>0.4 - F7</f>
        <v>0.30000000000000004</v>
      </c>
      <c r="M7" s="10">
        <f t="shared" si="0"/>
        <v>0.29999999999999716</v>
      </c>
    </row>
    <row r="8" spans="2:18">
      <c r="B8" s="18">
        <v>7</v>
      </c>
      <c r="C8" s="19"/>
      <c r="D8" s="26" t="s">
        <v>26</v>
      </c>
      <c r="E8" s="27"/>
      <c r="F8" s="26">
        <v>0.2</v>
      </c>
      <c r="G8" s="27"/>
      <c r="H8" s="26">
        <v>49.7</v>
      </c>
      <c r="I8" s="27"/>
      <c r="J8" s="26">
        <v>49.5</v>
      </c>
      <c r="K8" s="27"/>
      <c r="L8" s="10">
        <f>0.4 - F8</f>
        <v>0.2</v>
      </c>
      <c r="M8" s="10">
        <f>H8-J8</f>
        <v>0.20000000000000284</v>
      </c>
    </row>
    <row r="9" spans="2:18">
      <c r="B9" s="18">
        <v>8</v>
      </c>
      <c r="C9" s="19"/>
      <c r="D9" s="26" t="s">
        <v>24</v>
      </c>
      <c r="E9" s="27"/>
      <c r="F9" s="26">
        <v>0.1</v>
      </c>
      <c r="G9" s="27"/>
      <c r="H9" s="26">
        <v>49.6</v>
      </c>
      <c r="I9" s="27"/>
      <c r="J9" s="26">
        <v>49.4</v>
      </c>
      <c r="K9" s="27"/>
      <c r="L9" s="10">
        <f>0.5 - F9</f>
        <v>0.4</v>
      </c>
      <c r="M9" s="10">
        <f>H9-J9</f>
        <v>0.20000000000000284</v>
      </c>
    </row>
    <row r="10" spans="2:18">
      <c r="B10" s="18">
        <v>9</v>
      </c>
      <c r="C10" s="19"/>
      <c r="D10" s="26" t="s">
        <v>24</v>
      </c>
      <c r="E10" s="27"/>
      <c r="F10" s="26">
        <v>0.2</v>
      </c>
      <c r="G10" s="27"/>
      <c r="H10" s="26">
        <v>49.2</v>
      </c>
      <c r="I10" s="27"/>
      <c r="J10" s="26">
        <v>49.1</v>
      </c>
      <c r="K10" s="27"/>
      <c r="L10" s="10">
        <f>0.5 - F10</f>
        <v>0.3</v>
      </c>
      <c r="M10" s="10">
        <f t="shared" si="0"/>
        <v>0.10000000000000142</v>
      </c>
    </row>
    <row r="11" spans="2:18">
      <c r="B11" s="18">
        <v>10</v>
      </c>
      <c r="C11" s="19"/>
      <c r="D11" s="26" t="s">
        <v>26</v>
      </c>
      <c r="E11" s="27"/>
      <c r="F11" s="26">
        <v>0.2</v>
      </c>
      <c r="G11" s="27"/>
      <c r="H11" s="26">
        <v>48.8</v>
      </c>
      <c r="I11" s="27"/>
      <c r="J11" s="26">
        <v>48.7</v>
      </c>
      <c r="K11" s="27"/>
      <c r="L11" s="10">
        <f>0.4 - F11</f>
        <v>0.2</v>
      </c>
      <c r="M11" s="10">
        <f t="shared" si="0"/>
        <v>9.9999999999994316E-2</v>
      </c>
    </row>
    <row r="12" spans="2:18">
      <c r="B12" s="70">
        <v>11</v>
      </c>
      <c r="C12" s="71"/>
      <c r="D12" s="26" t="s">
        <v>27</v>
      </c>
      <c r="E12" s="27"/>
      <c r="F12" s="26">
        <v>0</v>
      </c>
      <c r="G12" s="27"/>
      <c r="H12" s="26">
        <v>50.4</v>
      </c>
      <c r="I12" s="27"/>
      <c r="J12" s="26">
        <v>50.3</v>
      </c>
      <c r="K12" s="27"/>
      <c r="L12" s="10">
        <f t="shared" ref="L3:L21" si="1">0.8 - F12</f>
        <v>0.8</v>
      </c>
      <c r="M12" s="10">
        <f t="shared" si="0"/>
        <v>0.10000000000000142</v>
      </c>
    </row>
    <row r="13" spans="2:18">
      <c r="B13" s="18">
        <v>12</v>
      </c>
      <c r="C13" s="19"/>
      <c r="D13" s="26" t="s">
        <v>25</v>
      </c>
      <c r="E13" s="27"/>
      <c r="F13" s="26">
        <v>0.2</v>
      </c>
      <c r="G13" s="27"/>
      <c r="H13" s="26">
        <v>50.7</v>
      </c>
      <c r="I13" s="27"/>
      <c r="J13" s="26">
        <v>50.5</v>
      </c>
      <c r="K13" s="27"/>
      <c r="L13" s="10">
        <f>0.4 - F13</f>
        <v>0.2</v>
      </c>
      <c r="M13" s="10">
        <f t="shared" si="0"/>
        <v>0.20000000000000284</v>
      </c>
    </row>
    <row r="14" spans="2:18">
      <c r="B14" s="18">
        <v>13</v>
      </c>
      <c r="C14" s="19"/>
      <c r="D14" s="26" t="s">
        <v>25</v>
      </c>
      <c r="E14" s="27"/>
      <c r="F14" s="26">
        <v>0.2</v>
      </c>
      <c r="G14" s="27"/>
      <c r="H14" s="26">
        <v>50.1</v>
      </c>
      <c r="I14" s="27"/>
      <c r="J14" s="26">
        <v>49.9</v>
      </c>
      <c r="K14" s="27"/>
      <c r="L14" s="10">
        <f t="shared" ref="L14:L18" si="2">0.4 - F14</f>
        <v>0.2</v>
      </c>
      <c r="M14" s="10">
        <f t="shared" si="0"/>
        <v>0.20000000000000284</v>
      </c>
    </row>
    <row r="15" spans="2:18">
      <c r="B15" s="18">
        <v>14</v>
      </c>
      <c r="C15" s="19"/>
      <c r="D15" s="26" t="s">
        <v>25</v>
      </c>
      <c r="E15" s="27"/>
      <c r="F15" s="26">
        <v>0.2</v>
      </c>
      <c r="G15" s="27"/>
      <c r="H15" s="26">
        <v>49.9</v>
      </c>
      <c r="I15" s="27"/>
      <c r="J15" s="26">
        <v>49.7</v>
      </c>
      <c r="K15" s="27"/>
      <c r="L15" s="10">
        <f t="shared" si="2"/>
        <v>0.2</v>
      </c>
      <c r="M15" s="10">
        <f t="shared" si="0"/>
        <v>0.19999999999999574</v>
      </c>
    </row>
    <row r="16" spans="2:18">
      <c r="B16" s="18">
        <v>15</v>
      </c>
      <c r="C16" s="19"/>
      <c r="D16" s="26" t="s">
        <v>25</v>
      </c>
      <c r="E16" s="27"/>
      <c r="F16" s="26">
        <v>0.2</v>
      </c>
      <c r="G16" s="27"/>
      <c r="H16" s="26">
        <v>49.7</v>
      </c>
      <c r="I16" s="27"/>
      <c r="J16" s="26">
        <v>49.6</v>
      </c>
      <c r="K16" s="27"/>
      <c r="L16" s="10">
        <f t="shared" si="2"/>
        <v>0.2</v>
      </c>
      <c r="M16" s="10">
        <f>H16-J16</f>
        <v>0.10000000000000142</v>
      </c>
    </row>
    <row r="17" spans="2:27">
      <c r="B17" s="18">
        <v>16</v>
      </c>
      <c r="C17" s="19"/>
      <c r="D17" s="26" t="s">
        <v>25</v>
      </c>
      <c r="E17" s="27"/>
      <c r="F17" s="26">
        <v>0.1</v>
      </c>
      <c r="G17" s="27"/>
      <c r="H17" s="26">
        <v>49.7</v>
      </c>
      <c r="I17" s="27"/>
      <c r="J17" s="26">
        <v>49.5</v>
      </c>
      <c r="K17" s="27"/>
      <c r="L17" s="10">
        <f t="shared" si="2"/>
        <v>0.30000000000000004</v>
      </c>
      <c r="M17" s="10">
        <f t="shared" si="0"/>
        <v>0.20000000000000284</v>
      </c>
    </row>
    <row r="18" spans="2:27">
      <c r="B18" s="18">
        <v>17</v>
      </c>
      <c r="C18" s="19"/>
      <c r="D18" s="26" t="s">
        <v>25</v>
      </c>
      <c r="E18" s="27"/>
      <c r="F18" s="26">
        <v>0.2</v>
      </c>
      <c r="G18" s="27"/>
      <c r="H18" s="26">
        <v>49.7</v>
      </c>
      <c r="I18" s="27"/>
      <c r="J18" s="26">
        <v>49.5</v>
      </c>
      <c r="K18" s="27"/>
      <c r="L18" s="10">
        <f t="shared" si="2"/>
        <v>0.2</v>
      </c>
      <c r="M18" s="10">
        <f t="shared" si="0"/>
        <v>0.20000000000000284</v>
      </c>
    </row>
    <row r="19" spans="2:27">
      <c r="B19" s="18">
        <v>18</v>
      </c>
      <c r="C19" s="19"/>
      <c r="D19" s="26" t="s">
        <v>24</v>
      </c>
      <c r="E19" s="27"/>
      <c r="F19" s="26">
        <v>0.1</v>
      </c>
      <c r="G19" s="27"/>
      <c r="H19" s="26">
        <v>49.4</v>
      </c>
      <c r="I19" s="27"/>
      <c r="J19" s="26">
        <v>49.3</v>
      </c>
      <c r="K19" s="27"/>
      <c r="L19" s="10">
        <f>0.5 - F19</f>
        <v>0.4</v>
      </c>
      <c r="M19" s="10">
        <f t="shared" si="0"/>
        <v>0.10000000000000142</v>
      </c>
    </row>
    <row r="20" spans="2:27">
      <c r="B20" s="18">
        <v>19</v>
      </c>
      <c r="C20" s="19"/>
      <c r="D20" s="26" t="s">
        <v>24</v>
      </c>
      <c r="E20" s="27"/>
      <c r="F20" s="26">
        <v>0.2</v>
      </c>
      <c r="G20" s="27"/>
      <c r="H20" s="26">
        <v>49.7</v>
      </c>
      <c r="I20" s="27"/>
      <c r="J20" s="26">
        <v>49.5</v>
      </c>
      <c r="K20" s="27"/>
      <c r="L20" s="10">
        <f>0.5 - F20</f>
        <v>0.3</v>
      </c>
      <c r="M20" s="10">
        <f t="shared" si="0"/>
        <v>0.20000000000000284</v>
      </c>
    </row>
    <row r="21" spans="2:27">
      <c r="B21" s="69">
        <v>20</v>
      </c>
      <c r="C21" s="69"/>
      <c r="D21" s="26" t="s">
        <v>24</v>
      </c>
      <c r="E21" s="27"/>
      <c r="F21" s="26">
        <v>0.1</v>
      </c>
      <c r="G21" s="27"/>
      <c r="H21" s="26">
        <v>49.4</v>
      </c>
      <c r="I21" s="27"/>
      <c r="J21" s="26">
        <v>49.3</v>
      </c>
      <c r="K21" s="27"/>
      <c r="L21" s="10">
        <f>0.5 - F21</f>
        <v>0.4</v>
      </c>
      <c r="M21" s="10">
        <f t="shared" si="0"/>
        <v>0.10000000000000142</v>
      </c>
    </row>
    <row r="23" spans="2:27" ht="15" customHeight="1">
      <c r="B23" s="6" t="s">
        <v>5</v>
      </c>
      <c r="C23" s="6"/>
      <c r="D23" s="7"/>
      <c r="E23" s="3"/>
      <c r="F23" s="28" t="s">
        <v>6</v>
      </c>
      <c r="G23" s="29"/>
      <c r="H23" s="29"/>
      <c r="I23" s="30"/>
      <c r="J23" s="3"/>
      <c r="K23" s="31" t="s">
        <v>28</v>
      </c>
      <c r="L23" s="32"/>
      <c r="M23" s="32"/>
      <c r="N23" s="33"/>
      <c r="O23" s="2"/>
      <c r="P23" s="40" t="s">
        <v>29</v>
      </c>
      <c r="Q23" s="41"/>
      <c r="R23" s="41"/>
      <c r="S23" s="41"/>
      <c r="T23" s="41"/>
      <c r="U23" s="41"/>
      <c r="V23" s="41"/>
      <c r="W23" s="41"/>
      <c r="X23" s="41"/>
      <c r="Y23" s="41"/>
      <c r="Z23" s="41"/>
      <c r="AA23" s="42"/>
    </row>
    <row r="24" spans="2:27">
      <c r="B24" s="1"/>
      <c r="K24" s="34"/>
      <c r="L24" s="35"/>
      <c r="M24" s="35"/>
      <c r="N24" s="36"/>
      <c r="P24" s="43"/>
      <c r="Q24" s="44"/>
      <c r="R24" s="44"/>
      <c r="S24" s="44"/>
      <c r="T24" s="44"/>
      <c r="U24" s="44"/>
      <c r="V24" s="44"/>
      <c r="W24" s="44"/>
      <c r="X24" s="44"/>
      <c r="Y24" s="44"/>
      <c r="Z24" s="44"/>
      <c r="AA24" s="45"/>
    </row>
    <row r="25" spans="2:27" ht="15" customHeight="1">
      <c r="B25" s="49" t="s">
        <v>30</v>
      </c>
      <c r="C25" s="50"/>
      <c r="D25" s="51"/>
      <c r="E25" s="2"/>
      <c r="F25" s="40" t="s">
        <v>31</v>
      </c>
      <c r="G25" s="41"/>
      <c r="H25" s="41"/>
      <c r="I25" s="42"/>
      <c r="K25" s="34"/>
      <c r="L25" s="35"/>
      <c r="M25" s="35"/>
      <c r="N25" s="36"/>
      <c r="P25" s="43"/>
      <c r="Q25" s="44"/>
      <c r="R25" s="44"/>
      <c r="S25" s="44"/>
      <c r="T25" s="44"/>
      <c r="U25" s="44"/>
      <c r="V25" s="44"/>
      <c r="W25" s="44"/>
      <c r="X25" s="44"/>
      <c r="Y25" s="44"/>
      <c r="Z25" s="44"/>
      <c r="AA25" s="45"/>
    </row>
    <row r="26" spans="2:27">
      <c r="B26" s="52"/>
      <c r="C26" s="53"/>
      <c r="D26" s="54"/>
      <c r="E26" s="2"/>
      <c r="F26" s="43"/>
      <c r="G26" s="44"/>
      <c r="H26" s="44"/>
      <c r="I26" s="45"/>
      <c r="K26" s="34"/>
      <c r="L26" s="35"/>
      <c r="M26" s="35"/>
      <c r="N26" s="36"/>
      <c r="P26" s="43"/>
      <c r="Q26" s="44"/>
      <c r="R26" s="44"/>
      <c r="S26" s="44"/>
      <c r="T26" s="44"/>
      <c r="U26" s="44"/>
      <c r="V26" s="44"/>
      <c r="W26" s="44"/>
      <c r="X26" s="44"/>
      <c r="Y26" s="44"/>
      <c r="Z26" s="44"/>
      <c r="AA26" s="45"/>
    </row>
    <row r="27" spans="2:27">
      <c r="F27" s="43"/>
      <c r="G27" s="44"/>
      <c r="H27" s="44"/>
      <c r="I27" s="45"/>
      <c r="K27" s="34"/>
      <c r="L27" s="35"/>
      <c r="M27" s="35"/>
      <c r="N27" s="36"/>
      <c r="P27" s="43"/>
      <c r="Q27" s="44"/>
      <c r="R27" s="44"/>
      <c r="S27" s="44"/>
      <c r="T27" s="44"/>
      <c r="U27" s="44"/>
      <c r="V27" s="44"/>
      <c r="W27" s="44"/>
      <c r="X27" s="44"/>
      <c r="Y27" s="44"/>
      <c r="Z27" s="44"/>
      <c r="AA27" s="45"/>
    </row>
    <row r="28" spans="2:27">
      <c r="F28" s="43"/>
      <c r="G28" s="44"/>
      <c r="H28" s="44"/>
      <c r="I28" s="45"/>
      <c r="K28" s="37"/>
      <c r="L28" s="38"/>
      <c r="M28" s="38"/>
      <c r="N28" s="39"/>
      <c r="P28" s="43"/>
      <c r="Q28" s="44"/>
      <c r="R28" s="44"/>
      <c r="S28" s="44"/>
      <c r="T28" s="44"/>
      <c r="U28" s="44"/>
      <c r="V28" s="44"/>
      <c r="W28" s="44"/>
      <c r="X28" s="44"/>
      <c r="Y28" s="44"/>
      <c r="Z28" s="44"/>
      <c r="AA28" s="45"/>
    </row>
    <row r="29" spans="2:27">
      <c r="F29" s="43"/>
      <c r="G29" s="44"/>
      <c r="H29" s="44"/>
      <c r="I29" s="45"/>
      <c r="K29" s="4"/>
      <c r="L29" s="4"/>
      <c r="M29" s="4"/>
      <c r="N29" s="4"/>
      <c r="P29" s="43"/>
      <c r="Q29" s="44"/>
      <c r="R29" s="44"/>
      <c r="S29" s="44"/>
      <c r="T29" s="44"/>
      <c r="U29" s="44"/>
      <c r="V29" s="44"/>
      <c r="W29" s="44"/>
      <c r="X29" s="44"/>
      <c r="Y29" s="44"/>
      <c r="Z29" s="44"/>
      <c r="AA29" s="45"/>
    </row>
    <row r="30" spans="2:27">
      <c r="F30" s="43"/>
      <c r="G30" s="44"/>
      <c r="H30" s="44"/>
      <c r="I30" s="45"/>
      <c r="K30" s="4"/>
      <c r="L30" s="4"/>
      <c r="M30" s="4"/>
      <c r="N30" s="4"/>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6"/>
      <c r="G33" s="47"/>
      <c r="H33" s="47"/>
      <c r="I33" s="48"/>
      <c r="K33" s="4"/>
      <c r="L33" s="4"/>
      <c r="M33" s="4"/>
      <c r="N33" s="4"/>
      <c r="P33" s="43"/>
      <c r="Q33" s="44"/>
      <c r="R33" s="44"/>
      <c r="S33" s="44"/>
      <c r="T33" s="44"/>
      <c r="U33" s="44"/>
      <c r="V33" s="44"/>
      <c r="W33" s="44"/>
      <c r="X33" s="44"/>
      <c r="Y33" s="44"/>
      <c r="Z33" s="44"/>
      <c r="AA33" s="45"/>
    </row>
    <row r="34" spans="6:27">
      <c r="F34" s="5"/>
      <c r="G34" s="5"/>
      <c r="H34" s="5"/>
      <c r="I34" s="5"/>
      <c r="K34" s="4"/>
      <c r="L34" s="4"/>
      <c r="M34" s="4"/>
      <c r="N34" s="4"/>
      <c r="P34" s="43"/>
      <c r="Q34" s="44"/>
      <c r="R34" s="44"/>
      <c r="S34" s="44"/>
      <c r="T34" s="44"/>
      <c r="U34" s="44"/>
      <c r="V34" s="44"/>
      <c r="W34" s="44"/>
      <c r="X34" s="44"/>
      <c r="Y34" s="44"/>
      <c r="Z34" s="44"/>
      <c r="AA34" s="45"/>
    </row>
    <row r="35" spans="6:27">
      <c r="F35" s="5"/>
      <c r="G35" s="5"/>
      <c r="H35" s="5"/>
      <c r="I35" s="5"/>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P37" s="46"/>
      <c r="Q37" s="47"/>
      <c r="R37" s="47"/>
      <c r="S37" s="47"/>
      <c r="T37" s="47"/>
      <c r="U37" s="47"/>
      <c r="V37" s="47"/>
      <c r="W37" s="47"/>
      <c r="X37" s="47"/>
      <c r="Y37" s="47"/>
      <c r="Z37" s="47"/>
      <c r="AA37" s="48"/>
    </row>
  </sheetData>
  <sheetProtection sheet="1" objects="1" scenarios="1"/>
  <mergeCells count="113">
    <mergeCell ref="D20:E20"/>
    <mergeCell ref="F20:G20"/>
    <mergeCell ref="H20:I20"/>
    <mergeCell ref="J20:K20"/>
    <mergeCell ref="D21:E21"/>
    <mergeCell ref="F21:G21"/>
    <mergeCell ref="H21:I21"/>
    <mergeCell ref="J21:K21"/>
    <mergeCell ref="P23:AA37"/>
    <mergeCell ref="B25:D26"/>
    <mergeCell ref="F25:I33"/>
    <mergeCell ref="F23:I23"/>
    <mergeCell ref="K23:N28"/>
    <mergeCell ref="D17:E17"/>
    <mergeCell ref="F17:G17"/>
    <mergeCell ref="H17:I17"/>
    <mergeCell ref="J17:K17"/>
    <mergeCell ref="D18:E18"/>
    <mergeCell ref="F18:G18"/>
    <mergeCell ref="H18:I18"/>
    <mergeCell ref="J18:K18"/>
    <mergeCell ref="D19:E19"/>
    <mergeCell ref="F19:G19"/>
    <mergeCell ref="H19:I19"/>
    <mergeCell ref="J19:K19"/>
    <mergeCell ref="D14:E14"/>
    <mergeCell ref="F14:G14"/>
    <mergeCell ref="H14:I14"/>
    <mergeCell ref="J14:K14"/>
    <mergeCell ref="D15:E15"/>
    <mergeCell ref="F15:G15"/>
    <mergeCell ref="H15:I15"/>
    <mergeCell ref="J15:K15"/>
    <mergeCell ref="D16:E16"/>
    <mergeCell ref="F16:G16"/>
    <mergeCell ref="H16:I16"/>
    <mergeCell ref="J16:K16"/>
    <mergeCell ref="D11:E11"/>
    <mergeCell ref="F11:G11"/>
    <mergeCell ref="H11:I11"/>
    <mergeCell ref="J11:K11"/>
    <mergeCell ref="D12:E12"/>
    <mergeCell ref="F12:G12"/>
    <mergeCell ref="H12:I12"/>
    <mergeCell ref="J12:K12"/>
    <mergeCell ref="D13:E13"/>
    <mergeCell ref="F13:G13"/>
    <mergeCell ref="H13:I13"/>
    <mergeCell ref="J13:K13"/>
    <mergeCell ref="J8:K8"/>
    <mergeCell ref="D9:E9"/>
    <mergeCell ref="F9:G9"/>
    <mergeCell ref="H9:I9"/>
    <mergeCell ref="J9:K9"/>
    <mergeCell ref="D10:E10"/>
    <mergeCell ref="F10:G10"/>
    <mergeCell ref="H10:I10"/>
    <mergeCell ref="J10:K10"/>
    <mergeCell ref="J5:K5"/>
    <mergeCell ref="D6:E6"/>
    <mergeCell ref="F6:G6"/>
    <mergeCell ref="H6:I6"/>
    <mergeCell ref="J6:K6"/>
    <mergeCell ref="D7:E7"/>
    <mergeCell ref="F7:G7"/>
    <mergeCell ref="H7:I7"/>
    <mergeCell ref="J7:K7"/>
    <mergeCell ref="J1:K1"/>
    <mergeCell ref="D3:E3"/>
    <mergeCell ref="F3:G3"/>
    <mergeCell ref="H3:I3"/>
    <mergeCell ref="J3:K3"/>
    <mergeCell ref="D4:E4"/>
    <mergeCell ref="F4:G4"/>
    <mergeCell ref="H4:I4"/>
    <mergeCell ref="J4:K4"/>
    <mergeCell ref="D2:E2"/>
    <mergeCell ref="F2:G2"/>
    <mergeCell ref="H2:I2"/>
    <mergeCell ref="J2:K2"/>
    <mergeCell ref="H1:I1"/>
    <mergeCell ref="D5:E5"/>
    <mergeCell ref="F5:G5"/>
    <mergeCell ref="H5:I5"/>
    <mergeCell ref="D8:E8"/>
    <mergeCell ref="F8:G8"/>
    <mergeCell ref="H8:I8"/>
    <mergeCell ref="B2:C2"/>
    <mergeCell ref="B3:C3"/>
    <mergeCell ref="P1:Q1"/>
    <mergeCell ref="P2:Q2"/>
    <mergeCell ref="P3:Q3"/>
    <mergeCell ref="B19:C19"/>
    <mergeCell ref="B20:C20"/>
    <mergeCell ref="B21:C21"/>
    <mergeCell ref="B14:C14"/>
    <mergeCell ref="B15:C15"/>
    <mergeCell ref="B16:C16"/>
    <mergeCell ref="B17:C17"/>
    <mergeCell ref="B18:C18"/>
    <mergeCell ref="B9:C9"/>
    <mergeCell ref="B10:C10"/>
    <mergeCell ref="B11:C11"/>
    <mergeCell ref="B12:C12"/>
    <mergeCell ref="B13:C13"/>
    <mergeCell ref="B4:C4"/>
    <mergeCell ref="B5:C5"/>
    <mergeCell ref="B6:C6"/>
    <mergeCell ref="B7:C7"/>
    <mergeCell ref="B8:C8"/>
    <mergeCell ref="B1:C1"/>
    <mergeCell ref="D1:E1"/>
    <mergeCell ref="F1:G1"/>
  </mergeCells>
  <conditionalFormatting sqref="P2:Q3">
    <cfRule type="cellIs" dxfId="29" priority="6" operator="greaterThan">
      <formula>2</formula>
    </cfRule>
  </conditionalFormatting>
  <conditionalFormatting sqref="P2:Q3">
    <cfRule type="cellIs" dxfId="28" priority="5" operator="greaterThan">
      <formula>1</formula>
    </cfRule>
  </conditionalFormatting>
  <conditionalFormatting sqref="P2:Q3">
    <cfRule type="cellIs" dxfId="27" priority="4" operator="lessThanOrEqual">
      <formula>1</formula>
    </cfRule>
  </conditionalFormatting>
  <conditionalFormatting sqref="L2:M21">
    <cfRule type="cellIs" dxfId="26" priority="1" operator="greaterThan">
      <formula>1</formula>
    </cfRule>
  </conditionalFormatting>
  <conditionalFormatting sqref="L2:M21">
    <cfRule type="cellIs" dxfId="25" priority="2" operator="greaterThan">
      <formula>2</formula>
    </cfRule>
  </conditionalFormatting>
  <conditionalFormatting sqref="L2:M21">
    <cfRule type="cellIs" dxfId="24" priority="3" operator="lessThan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0C54-25C8-4758-931B-5812013F8DB9}">
  <sheetPr>
    <tabColor rgb="FFAA6FD6"/>
  </sheetPr>
  <dimension ref="B1:AA37"/>
  <sheetViews>
    <sheetView showGridLines="0" workbookViewId="0">
      <pane ySplit="1" topLeftCell="A2" activePane="bottomLeft" state="frozen"/>
      <selection pane="bottomLeft" activeCell="O1" sqref="O1"/>
    </sheetView>
  </sheetViews>
  <sheetFormatPr defaultColWidth="9.140625" defaultRowHeight="15"/>
  <cols>
    <col min="1" max="1" width="3.7109375" customWidth="1"/>
    <col min="2" max="2" width="9.140625" bestFit="1" customWidth="1"/>
    <col min="3" max="3" width="3.85546875" customWidth="1"/>
    <col min="4" max="11" width="9.140625" bestFit="1" customWidth="1"/>
    <col min="12" max="12" width="10.7109375" customWidth="1"/>
    <col min="13" max="13" width="10.28515625" customWidth="1"/>
    <col min="14" max="15" width="9.140625" bestFit="1" customWidth="1"/>
    <col min="17" max="17" width="10" customWidth="1"/>
  </cols>
  <sheetData>
    <row r="1" spans="2:18" ht="30" customHeight="1">
      <c r="B1" s="81" t="s">
        <v>20</v>
      </c>
      <c r="C1" s="81"/>
      <c r="D1" s="81" t="s">
        <v>1</v>
      </c>
      <c r="E1" s="81"/>
      <c r="F1" s="81" t="s">
        <v>2</v>
      </c>
      <c r="G1" s="81"/>
      <c r="H1" s="81" t="s">
        <v>3</v>
      </c>
      <c r="I1" s="81"/>
      <c r="J1" s="81" t="s">
        <v>4</v>
      </c>
      <c r="K1" s="81"/>
      <c r="L1" s="82" t="s">
        <v>32</v>
      </c>
      <c r="M1" s="83" t="s">
        <v>33</v>
      </c>
      <c r="P1" s="66" t="s">
        <v>34</v>
      </c>
      <c r="Q1" s="67"/>
    </row>
    <row r="2" spans="2:18">
      <c r="B2" s="84">
        <v>1</v>
      </c>
      <c r="C2" s="84"/>
      <c r="D2" s="55" t="s">
        <v>22</v>
      </c>
      <c r="E2" s="55"/>
      <c r="F2" s="55">
        <v>0</v>
      </c>
      <c r="G2" s="55"/>
      <c r="H2" s="55">
        <v>44.1</v>
      </c>
      <c r="I2" s="55"/>
      <c r="J2" s="55">
        <v>44</v>
      </c>
      <c r="K2" s="55"/>
      <c r="L2" s="10">
        <f>0.8 - F2</f>
        <v>0.8</v>
      </c>
      <c r="M2" s="10">
        <f>H2-J2</f>
        <v>0.10000000000000142</v>
      </c>
      <c r="O2" s="9" t="s">
        <v>15</v>
      </c>
      <c r="P2" s="68">
        <f>AVERAGE(M2:M21)</f>
        <v>7.499999999999965E-2</v>
      </c>
      <c r="Q2" s="68"/>
      <c r="R2" t="s">
        <v>23</v>
      </c>
    </row>
    <row r="3" spans="2:18">
      <c r="B3" s="69">
        <v>2</v>
      </c>
      <c r="C3" s="69"/>
      <c r="D3" s="55" t="s">
        <v>25</v>
      </c>
      <c r="E3" s="55"/>
      <c r="F3" s="55">
        <v>0.2</v>
      </c>
      <c r="G3" s="55"/>
      <c r="H3" s="55">
        <v>43.5</v>
      </c>
      <c r="I3" s="55"/>
      <c r="J3" s="55">
        <v>43.4</v>
      </c>
      <c r="K3" s="55"/>
      <c r="L3" s="10">
        <f>0.4 -F3</f>
        <v>0.2</v>
      </c>
      <c r="M3" s="10">
        <f t="shared" ref="M3:M21" si="0">H3-J3</f>
        <v>0.10000000000000142</v>
      </c>
      <c r="O3" s="9" t="s">
        <v>16</v>
      </c>
      <c r="P3" s="55">
        <f>AVERAGE(L2:L21)</f>
        <v>0.26000000000000006</v>
      </c>
      <c r="Q3" s="55"/>
      <c r="R3" t="s">
        <v>23</v>
      </c>
    </row>
    <row r="4" spans="2:18">
      <c r="B4" s="69">
        <v>3</v>
      </c>
      <c r="C4" s="69"/>
      <c r="D4" s="55" t="s">
        <v>25</v>
      </c>
      <c r="E4" s="55"/>
      <c r="F4" s="55">
        <v>0.3</v>
      </c>
      <c r="G4" s="55"/>
      <c r="H4" s="55">
        <v>43.3</v>
      </c>
      <c r="I4" s="55"/>
      <c r="J4" s="55">
        <v>43.2</v>
      </c>
      <c r="K4" s="55"/>
      <c r="L4" s="10">
        <f t="shared" ref="L4:L5" si="1">0.4 - F4</f>
        <v>0.10000000000000003</v>
      </c>
      <c r="M4" s="10">
        <f t="shared" si="0"/>
        <v>9.9999999999994316E-2</v>
      </c>
    </row>
    <row r="5" spans="2:18">
      <c r="B5" s="69">
        <v>4</v>
      </c>
      <c r="C5" s="69"/>
      <c r="D5" s="55" t="s">
        <v>35</v>
      </c>
      <c r="E5" s="55"/>
      <c r="F5" s="55">
        <v>0.2</v>
      </c>
      <c r="G5" s="55"/>
      <c r="H5" s="55">
        <v>43.4</v>
      </c>
      <c r="I5" s="55"/>
      <c r="J5" s="55">
        <v>43.3</v>
      </c>
      <c r="K5" s="55"/>
      <c r="L5" s="10">
        <f t="shared" si="1"/>
        <v>0.2</v>
      </c>
      <c r="M5" s="10">
        <f t="shared" si="0"/>
        <v>0.10000000000000142</v>
      </c>
    </row>
    <row r="6" spans="2:18">
      <c r="B6" s="69">
        <v>5</v>
      </c>
      <c r="C6" s="69"/>
      <c r="D6" s="55" t="s">
        <v>36</v>
      </c>
      <c r="E6" s="55"/>
      <c r="F6" s="55">
        <v>0.1</v>
      </c>
      <c r="G6" s="55"/>
      <c r="H6" s="55">
        <v>43.5</v>
      </c>
      <c r="I6" s="55"/>
      <c r="J6" s="55">
        <v>43.5</v>
      </c>
      <c r="K6" s="55"/>
      <c r="L6" s="10">
        <f>0.5 - F6</f>
        <v>0.4</v>
      </c>
      <c r="M6" s="10">
        <f t="shared" si="0"/>
        <v>0</v>
      </c>
    </row>
    <row r="7" spans="2:18">
      <c r="B7" s="69">
        <v>6</v>
      </c>
      <c r="C7" s="69"/>
      <c r="D7" s="55" t="s">
        <v>37</v>
      </c>
      <c r="E7" s="55"/>
      <c r="F7" s="55">
        <v>0.3</v>
      </c>
      <c r="G7" s="55"/>
      <c r="H7" s="55">
        <v>43.3</v>
      </c>
      <c r="I7" s="55"/>
      <c r="J7" s="55">
        <v>43.2</v>
      </c>
      <c r="K7" s="55"/>
      <c r="L7" s="10">
        <f>F7 - 0.2</f>
        <v>9.9999999999999978E-2</v>
      </c>
      <c r="M7" s="10">
        <f t="shared" si="0"/>
        <v>9.9999999999994316E-2</v>
      </c>
    </row>
    <row r="8" spans="2:18">
      <c r="B8" s="69">
        <v>7</v>
      </c>
      <c r="C8" s="69"/>
      <c r="D8" s="55" t="s">
        <v>38</v>
      </c>
      <c r="E8" s="55"/>
      <c r="F8" s="55">
        <v>0.2</v>
      </c>
      <c r="G8" s="55"/>
      <c r="H8" s="55">
        <v>42.9</v>
      </c>
      <c r="I8" s="55"/>
      <c r="J8" s="55">
        <v>43</v>
      </c>
      <c r="K8" s="55"/>
      <c r="L8" s="10">
        <f>0.3 - F8</f>
        <v>9.9999999999999978E-2</v>
      </c>
      <c r="M8" s="10">
        <f>J8-H8</f>
        <v>0.10000000000000142</v>
      </c>
    </row>
    <row r="9" spans="2:18">
      <c r="B9" s="69">
        <v>8</v>
      </c>
      <c r="C9" s="69"/>
      <c r="D9" s="55" t="s">
        <v>35</v>
      </c>
      <c r="E9" s="55"/>
      <c r="F9" s="55">
        <v>0.2</v>
      </c>
      <c r="G9" s="55"/>
      <c r="H9" s="55">
        <v>42.9</v>
      </c>
      <c r="I9" s="55"/>
      <c r="J9" s="55">
        <v>43</v>
      </c>
      <c r="K9" s="55"/>
      <c r="L9" s="10">
        <f>0.4 - F9</f>
        <v>0.2</v>
      </c>
      <c r="M9" s="10">
        <f>J9-H9</f>
        <v>0.10000000000000142</v>
      </c>
    </row>
    <row r="10" spans="2:18">
      <c r="B10" s="69">
        <v>9</v>
      </c>
      <c r="C10" s="69"/>
      <c r="D10" s="55" t="s">
        <v>35</v>
      </c>
      <c r="E10" s="55"/>
      <c r="F10" s="55">
        <v>0.2</v>
      </c>
      <c r="G10" s="55"/>
      <c r="H10" s="55">
        <v>42.5</v>
      </c>
      <c r="I10" s="55"/>
      <c r="J10" s="55">
        <v>42.5</v>
      </c>
      <c r="K10" s="55"/>
      <c r="L10" s="10">
        <f>0.4 - F10</f>
        <v>0.2</v>
      </c>
      <c r="M10" s="10">
        <f t="shared" si="0"/>
        <v>0</v>
      </c>
    </row>
    <row r="11" spans="2:18">
      <c r="B11" s="69">
        <v>10</v>
      </c>
      <c r="C11" s="69"/>
      <c r="D11" s="55" t="s">
        <v>26</v>
      </c>
      <c r="E11" s="55"/>
      <c r="F11" s="55">
        <v>0.2</v>
      </c>
      <c r="G11" s="55"/>
      <c r="H11" s="55">
        <v>42.4</v>
      </c>
      <c r="I11" s="55"/>
      <c r="J11" s="55">
        <v>42.3</v>
      </c>
      <c r="K11" s="55"/>
      <c r="L11" s="10">
        <f>0.4 - F11</f>
        <v>0.2</v>
      </c>
      <c r="M11" s="10">
        <f t="shared" si="0"/>
        <v>0.10000000000000142</v>
      </c>
    </row>
    <row r="12" spans="2:18">
      <c r="B12" s="84">
        <v>11</v>
      </c>
      <c r="C12" s="84"/>
      <c r="D12" s="55" t="s">
        <v>22</v>
      </c>
      <c r="E12" s="55"/>
      <c r="F12" s="55">
        <v>0</v>
      </c>
      <c r="G12" s="55"/>
      <c r="H12" s="55">
        <v>44.4</v>
      </c>
      <c r="I12" s="55"/>
      <c r="J12" s="55">
        <v>44.3</v>
      </c>
      <c r="K12" s="55"/>
      <c r="L12" s="10">
        <f>0.8 - F12</f>
        <v>0.8</v>
      </c>
      <c r="M12" s="10">
        <f t="shared" si="0"/>
        <v>0.10000000000000142</v>
      </c>
    </row>
    <row r="13" spans="2:18">
      <c r="B13" s="69">
        <v>12</v>
      </c>
      <c r="C13" s="69"/>
      <c r="D13" s="55" t="s">
        <v>25</v>
      </c>
      <c r="E13" s="55"/>
      <c r="F13" s="55">
        <v>0.2</v>
      </c>
      <c r="G13" s="55"/>
      <c r="H13" s="55">
        <v>43.5</v>
      </c>
      <c r="I13" s="55"/>
      <c r="J13" s="55">
        <v>43.5</v>
      </c>
      <c r="K13" s="55"/>
      <c r="L13" s="10">
        <f>0.4 - F13</f>
        <v>0.2</v>
      </c>
      <c r="M13" s="10">
        <f t="shared" si="0"/>
        <v>0</v>
      </c>
    </row>
    <row r="14" spans="2:18">
      <c r="B14" s="69">
        <v>13</v>
      </c>
      <c r="C14" s="69"/>
      <c r="D14" s="55" t="s">
        <v>25</v>
      </c>
      <c r="E14" s="55"/>
      <c r="F14" s="55">
        <v>0.2</v>
      </c>
      <c r="G14" s="55"/>
      <c r="H14" s="55">
        <v>43.2</v>
      </c>
      <c r="I14" s="55"/>
      <c r="J14" s="55">
        <v>43.1</v>
      </c>
      <c r="K14" s="55"/>
      <c r="L14" s="10">
        <f t="shared" ref="L14:L21" si="2">0.4 - F14</f>
        <v>0.2</v>
      </c>
      <c r="M14" s="10">
        <f t="shared" si="0"/>
        <v>0.10000000000000142</v>
      </c>
    </row>
    <row r="15" spans="2:18">
      <c r="B15" s="69">
        <v>14</v>
      </c>
      <c r="C15" s="69"/>
      <c r="D15" s="55" t="s">
        <v>26</v>
      </c>
      <c r="E15" s="55"/>
      <c r="F15" s="55">
        <v>0.1</v>
      </c>
      <c r="G15" s="55"/>
      <c r="H15" s="55">
        <v>42.8</v>
      </c>
      <c r="I15" s="55"/>
      <c r="J15" s="55">
        <v>42.7</v>
      </c>
      <c r="K15" s="55"/>
      <c r="L15" s="10">
        <f t="shared" si="2"/>
        <v>0.30000000000000004</v>
      </c>
      <c r="M15" s="10">
        <f t="shared" si="0"/>
        <v>9.9999999999994316E-2</v>
      </c>
    </row>
    <row r="16" spans="2:18">
      <c r="B16" s="69">
        <v>15</v>
      </c>
      <c r="C16" s="69"/>
      <c r="D16" s="55" t="s">
        <v>25</v>
      </c>
      <c r="E16" s="55"/>
      <c r="F16" s="55">
        <v>0.3</v>
      </c>
      <c r="G16" s="55"/>
      <c r="H16" s="55">
        <v>43.8</v>
      </c>
      <c r="I16" s="55"/>
      <c r="J16" s="55">
        <v>43.8</v>
      </c>
      <c r="K16" s="55"/>
      <c r="L16" s="10">
        <f t="shared" si="2"/>
        <v>0.10000000000000003</v>
      </c>
      <c r="M16" s="10">
        <f>H16-J16</f>
        <v>0</v>
      </c>
    </row>
    <row r="17" spans="2:27">
      <c r="B17" s="69">
        <v>16</v>
      </c>
      <c r="C17" s="69"/>
      <c r="D17" s="55" t="s">
        <v>25</v>
      </c>
      <c r="E17" s="55"/>
      <c r="F17" s="55">
        <v>0.2</v>
      </c>
      <c r="G17" s="55"/>
      <c r="H17" s="55">
        <v>43.5</v>
      </c>
      <c r="I17" s="55"/>
      <c r="J17" s="55">
        <v>43.4</v>
      </c>
      <c r="K17" s="55"/>
      <c r="L17" s="10">
        <f t="shared" si="2"/>
        <v>0.2</v>
      </c>
      <c r="M17" s="10">
        <f t="shared" si="0"/>
        <v>0.10000000000000142</v>
      </c>
    </row>
    <row r="18" spans="2:27">
      <c r="B18" s="69">
        <v>17</v>
      </c>
      <c r="C18" s="69"/>
      <c r="D18" s="55" t="s">
        <v>25</v>
      </c>
      <c r="E18" s="55"/>
      <c r="F18" s="55">
        <v>0.2</v>
      </c>
      <c r="G18" s="55"/>
      <c r="H18" s="55">
        <v>43.3</v>
      </c>
      <c r="I18" s="55"/>
      <c r="J18" s="55">
        <v>43.2</v>
      </c>
      <c r="K18" s="55"/>
      <c r="L18" s="10">
        <f t="shared" si="2"/>
        <v>0.2</v>
      </c>
      <c r="M18" s="10">
        <f t="shared" si="0"/>
        <v>9.9999999999994316E-2</v>
      </c>
    </row>
    <row r="19" spans="2:27">
      <c r="B19" s="69">
        <v>18</v>
      </c>
      <c r="C19" s="69"/>
      <c r="D19" s="55" t="s">
        <v>24</v>
      </c>
      <c r="E19" s="55"/>
      <c r="F19" s="55">
        <v>0.1</v>
      </c>
      <c r="G19" s="55"/>
      <c r="H19" s="55">
        <v>43</v>
      </c>
      <c r="I19" s="55"/>
      <c r="J19" s="55">
        <v>43</v>
      </c>
      <c r="K19" s="55"/>
      <c r="L19" s="10">
        <f>0.5 - F19</f>
        <v>0.4</v>
      </c>
      <c r="M19" s="10">
        <f t="shared" si="0"/>
        <v>0</v>
      </c>
    </row>
    <row r="20" spans="2:27">
      <c r="B20" s="69">
        <v>19</v>
      </c>
      <c r="C20" s="69"/>
      <c r="D20" s="55" t="s">
        <v>25</v>
      </c>
      <c r="E20" s="55"/>
      <c r="F20" s="55">
        <v>0.2</v>
      </c>
      <c r="G20" s="55"/>
      <c r="H20" s="55">
        <v>42.7</v>
      </c>
      <c r="I20" s="55"/>
      <c r="J20" s="55">
        <v>42.7</v>
      </c>
      <c r="K20" s="55"/>
      <c r="L20" s="10">
        <f t="shared" si="2"/>
        <v>0.2</v>
      </c>
      <c r="M20" s="10">
        <f t="shared" si="0"/>
        <v>0</v>
      </c>
    </row>
    <row r="21" spans="2:27">
      <c r="B21" s="69">
        <v>20</v>
      </c>
      <c r="C21" s="69"/>
      <c r="D21" s="55" t="s">
        <v>25</v>
      </c>
      <c r="E21" s="55"/>
      <c r="F21" s="55">
        <v>0.3</v>
      </c>
      <c r="G21" s="55"/>
      <c r="H21" s="55">
        <v>42.7</v>
      </c>
      <c r="I21" s="55"/>
      <c r="J21" s="55">
        <v>42.5</v>
      </c>
      <c r="K21" s="55"/>
      <c r="L21" s="10">
        <f t="shared" si="2"/>
        <v>0.10000000000000003</v>
      </c>
      <c r="M21" s="10">
        <f t="shared" si="0"/>
        <v>0.20000000000000284</v>
      </c>
    </row>
    <row r="23" spans="2:27" ht="15" customHeight="1">
      <c r="B23" s="6" t="s">
        <v>5</v>
      </c>
      <c r="C23" s="6"/>
      <c r="D23" s="7"/>
      <c r="E23" s="3"/>
      <c r="F23" s="28" t="s">
        <v>6</v>
      </c>
      <c r="G23" s="29"/>
      <c r="H23" s="29"/>
      <c r="I23" s="30"/>
      <c r="J23" s="3"/>
      <c r="K23" s="31" t="s">
        <v>28</v>
      </c>
      <c r="L23" s="32"/>
      <c r="M23" s="32"/>
      <c r="N23" s="33"/>
      <c r="O23" s="2"/>
      <c r="P23" s="40" t="s">
        <v>29</v>
      </c>
      <c r="Q23" s="41"/>
      <c r="R23" s="41"/>
      <c r="S23" s="41"/>
      <c r="T23" s="41"/>
      <c r="U23" s="41"/>
      <c r="V23" s="41"/>
      <c r="W23" s="41"/>
      <c r="X23" s="41"/>
      <c r="Y23" s="41"/>
      <c r="Z23" s="41"/>
      <c r="AA23" s="42"/>
    </row>
    <row r="24" spans="2:27">
      <c r="B24" s="1"/>
      <c r="K24" s="34"/>
      <c r="L24" s="35"/>
      <c r="M24" s="35"/>
      <c r="N24" s="36"/>
      <c r="P24" s="43"/>
      <c r="Q24" s="44"/>
      <c r="R24" s="44"/>
      <c r="S24" s="44"/>
      <c r="T24" s="44"/>
      <c r="U24" s="44"/>
      <c r="V24" s="44"/>
      <c r="W24" s="44"/>
      <c r="X24" s="44"/>
      <c r="Y24" s="44"/>
      <c r="Z24" s="44"/>
      <c r="AA24" s="45"/>
    </row>
    <row r="25" spans="2:27" ht="15" customHeight="1">
      <c r="B25" s="49" t="s">
        <v>30</v>
      </c>
      <c r="C25" s="50"/>
      <c r="D25" s="51"/>
      <c r="E25" s="2"/>
      <c r="F25" s="40" t="s">
        <v>31</v>
      </c>
      <c r="G25" s="41"/>
      <c r="H25" s="41"/>
      <c r="I25" s="42"/>
      <c r="K25" s="34"/>
      <c r="L25" s="35"/>
      <c r="M25" s="35"/>
      <c r="N25" s="36"/>
      <c r="P25" s="43"/>
      <c r="Q25" s="44"/>
      <c r="R25" s="44"/>
      <c r="S25" s="44"/>
      <c r="T25" s="44"/>
      <c r="U25" s="44"/>
      <c r="V25" s="44"/>
      <c r="W25" s="44"/>
      <c r="X25" s="44"/>
      <c r="Y25" s="44"/>
      <c r="Z25" s="44"/>
      <c r="AA25" s="45"/>
    </row>
    <row r="26" spans="2:27">
      <c r="B26" s="52"/>
      <c r="C26" s="53"/>
      <c r="D26" s="54"/>
      <c r="E26" s="2"/>
      <c r="F26" s="43"/>
      <c r="G26" s="44"/>
      <c r="H26" s="44"/>
      <c r="I26" s="45"/>
      <c r="K26" s="34"/>
      <c r="L26" s="35"/>
      <c r="M26" s="35"/>
      <c r="N26" s="36"/>
      <c r="P26" s="43"/>
      <c r="Q26" s="44"/>
      <c r="R26" s="44"/>
      <c r="S26" s="44"/>
      <c r="T26" s="44"/>
      <c r="U26" s="44"/>
      <c r="V26" s="44"/>
      <c r="W26" s="44"/>
      <c r="X26" s="44"/>
      <c r="Y26" s="44"/>
      <c r="Z26" s="44"/>
      <c r="AA26" s="45"/>
    </row>
    <row r="27" spans="2:27">
      <c r="F27" s="43"/>
      <c r="G27" s="44"/>
      <c r="H27" s="44"/>
      <c r="I27" s="45"/>
      <c r="K27" s="34"/>
      <c r="L27" s="35"/>
      <c r="M27" s="35"/>
      <c r="N27" s="36"/>
      <c r="P27" s="43"/>
      <c r="Q27" s="44"/>
      <c r="R27" s="44"/>
      <c r="S27" s="44"/>
      <c r="T27" s="44"/>
      <c r="U27" s="44"/>
      <c r="V27" s="44"/>
      <c r="W27" s="44"/>
      <c r="X27" s="44"/>
      <c r="Y27" s="44"/>
      <c r="Z27" s="44"/>
      <c r="AA27" s="45"/>
    </row>
    <row r="28" spans="2:27">
      <c r="F28" s="43"/>
      <c r="G28" s="44"/>
      <c r="H28" s="44"/>
      <c r="I28" s="45"/>
      <c r="K28" s="37"/>
      <c r="L28" s="38"/>
      <c r="M28" s="38"/>
      <c r="N28" s="39"/>
      <c r="P28" s="43"/>
      <c r="Q28" s="44"/>
      <c r="R28" s="44"/>
      <c r="S28" s="44"/>
      <c r="T28" s="44"/>
      <c r="U28" s="44"/>
      <c r="V28" s="44"/>
      <c r="W28" s="44"/>
      <c r="X28" s="44"/>
      <c r="Y28" s="44"/>
      <c r="Z28" s="44"/>
      <c r="AA28" s="45"/>
    </row>
    <row r="29" spans="2:27">
      <c r="F29" s="43"/>
      <c r="G29" s="44"/>
      <c r="H29" s="44"/>
      <c r="I29" s="45"/>
      <c r="K29" s="4"/>
      <c r="L29" s="4"/>
      <c r="M29" s="4"/>
      <c r="N29" s="4"/>
      <c r="P29" s="43"/>
      <c r="Q29" s="44"/>
      <c r="R29" s="44"/>
      <c r="S29" s="44"/>
      <c r="T29" s="44"/>
      <c r="U29" s="44"/>
      <c r="V29" s="44"/>
      <c r="W29" s="44"/>
      <c r="X29" s="44"/>
      <c r="Y29" s="44"/>
      <c r="Z29" s="44"/>
      <c r="AA29" s="45"/>
    </row>
    <row r="30" spans="2:27">
      <c r="F30" s="43"/>
      <c r="G30" s="44"/>
      <c r="H30" s="44"/>
      <c r="I30" s="45"/>
      <c r="K30" s="4"/>
      <c r="L30" s="4"/>
      <c r="M30" s="4"/>
      <c r="N30" s="4"/>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6"/>
      <c r="G33" s="47"/>
      <c r="H33" s="47"/>
      <c r="I33" s="48"/>
      <c r="K33" s="4"/>
      <c r="L33" s="4"/>
      <c r="M33" s="4"/>
      <c r="N33" s="4"/>
      <c r="P33" s="43"/>
      <c r="Q33" s="44"/>
      <c r="R33" s="44"/>
      <c r="S33" s="44"/>
      <c r="T33" s="44"/>
      <c r="U33" s="44"/>
      <c r="V33" s="44"/>
      <c r="W33" s="44"/>
      <c r="X33" s="44"/>
      <c r="Y33" s="44"/>
      <c r="Z33" s="44"/>
      <c r="AA33" s="45"/>
    </row>
    <row r="34" spans="6:27">
      <c r="F34" s="5"/>
      <c r="G34" s="5"/>
      <c r="H34" s="5"/>
      <c r="I34" s="5"/>
      <c r="K34" s="4"/>
      <c r="L34" s="4"/>
      <c r="M34" s="4"/>
      <c r="N34" s="4"/>
      <c r="P34" s="43"/>
      <c r="Q34" s="44"/>
      <c r="R34" s="44"/>
      <c r="S34" s="44"/>
      <c r="T34" s="44"/>
      <c r="U34" s="44"/>
      <c r="V34" s="44"/>
      <c r="W34" s="44"/>
      <c r="X34" s="44"/>
      <c r="Y34" s="44"/>
      <c r="Z34" s="44"/>
      <c r="AA34" s="45"/>
    </row>
    <row r="35" spans="6:27">
      <c r="F35" s="5"/>
      <c r="G35" s="5"/>
      <c r="H35" s="5"/>
      <c r="I35" s="5"/>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P37" s="46"/>
      <c r="Q37" s="47"/>
      <c r="R37" s="47"/>
      <c r="S37" s="47"/>
      <c r="T37" s="47"/>
      <c r="U37" s="47"/>
      <c r="V37" s="47"/>
      <c r="W37" s="47"/>
      <c r="X37" s="47"/>
      <c r="Y37" s="47"/>
      <c r="Z37" s="47"/>
      <c r="AA37" s="48"/>
    </row>
  </sheetData>
  <sheetProtection sheet="1" objects="1" scenarios="1"/>
  <mergeCells count="113">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 ref="B8:C8"/>
    <mergeCell ref="D8:E8"/>
    <mergeCell ref="F8:G8"/>
    <mergeCell ref="H8:I8"/>
    <mergeCell ref="J8:K8"/>
    <mergeCell ref="B9:C9"/>
    <mergeCell ref="D9:E9"/>
    <mergeCell ref="F9:G9"/>
    <mergeCell ref="H9:I9"/>
    <mergeCell ref="J9:K9"/>
    <mergeCell ref="B10:C10"/>
    <mergeCell ref="D10:E10"/>
    <mergeCell ref="F10:G10"/>
    <mergeCell ref="H10:I10"/>
    <mergeCell ref="J10:K10"/>
    <mergeCell ref="B11:C11"/>
    <mergeCell ref="D11:E11"/>
    <mergeCell ref="F11:G11"/>
    <mergeCell ref="H11:I11"/>
    <mergeCell ref="J11:K11"/>
    <mergeCell ref="B12:C12"/>
    <mergeCell ref="D12:E12"/>
    <mergeCell ref="F12:G12"/>
    <mergeCell ref="H12:I12"/>
    <mergeCell ref="J12:K12"/>
    <mergeCell ref="B13:C13"/>
    <mergeCell ref="D13:E13"/>
    <mergeCell ref="F13:G13"/>
    <mergeCell ref="H13:I13"/>
    <mergeCell ref="J13:K13"/>
    <mergeCell ref="B14:C14"/>
    <mergeCell ref="D14:E14"/>
    <mergeCell ref="F14:G14"/>
    <mergeCell ref="H14:I14"/>
    <mergeCell ref="J14:K14"/>
    <mergeCell ref="B15:C15"/>
    <mergeCell ref="D15:E15"/>
    <mergeCell ref="F15:G15"/>
    <mergeCell ref="H15:I15"/>
    <mergeCell ref="J15:K15"/>
    <mergeCell ref="B16:C16"/>
    <mergeCell ref="D16:E16"/>
    <mergeCell ref="F16:G16"/>
    <mergeCell ref="H16:I16"/>
    <mergeCell ref="J16:K16"/>
    <mergeCell ref="D17:E17"/>
    <mergeCell ref="F17:G17"/>
    <mergeCell ref="H17:I17"/>
    <mergeCell ref="J17:K17"/>
    <mergeCell ref="B18:C18"/>
    <mergeCell ref="D18:E18"/>
    <mergeCell ref="F18:G18"/>
    <mergeCell ref="H18:I18"/>
    <mergeCell ref="J18:K18"/>
    <mergeCell ref="P2:Q2"/>
    <mergeCell ref="P3:Q3"/>
    <mergeCell ref="P1:Q1"/>
    <mergeCell ref="P23:AA37"/>
    <mergeCell ref="B25:D26"/>
    <mergeCell ref="F25:I33"/>
    <mergeCell ref="B21:C21"/>
    <mergeCell ref="D21:E21"/>
    <mergeCell ref="F21:G21"/>
    <mergeCell ref="H21:I21"/>
    <mergeCell ref="J21:K21"/>
    <mergeCell ref="F23:I23"/>
    <mergeCell ref="K23:N28"/>
    <mergeCell ref="B19:C19"/>
    <mergeCell ref="D19:E19"/>
    <mergeCell ref="F19:G19"/>
    <mergeCell ref="H19:I19"/>
    <mergeCell ref="J19:K19"/>
    <mergeCell ref="B20:C20"/>
    <mergeCell ref="D20:E20"/>
    <mergeCell ref="F20:G20"/>
    <mergeCell ref="H20:I20"/>
    <mergeCell ref="J20:K20"/>
    <mergeCell ref="B17:C17"/>
  </mergeCells>
  <conditionalFormatting sqref="P2:Q3">
    <cfRule type="cellIs" dxfId="23" priority="6" operator="greaterThan">
      <formula>2</formula>
    </cfRule>
  </conditionalFormatting>
  <conditionalFormatting sqref="P2:Q3">
    <cfRule type="cellIs" dxfId="22" priority="5" operator="greaterThan">
      <formula>1</formula>
    </cfRule>
  </conditionalFormatting>
  <conditionalFormatting sqref="P2:Q3">
    <cfRule type="cellIs" dxfId="21" priority="4" operator="lessThanOrEqual">
      <formula>1</formula>
    </cfRule>
  </conditionalFormatting>
  <conditionalFormatting sqref="L2:M21">
    <cfRule type="cellIs" dxfId="20" priority="1" operator="greaterThan">
      <formula>1</formula>
    </cfRule>
  </conditionalFormatting>
  <conditionalFormatting sqref="L2:M21">
    <cfRule type="cellIs" dxfId="19" priority="2" operator="greaterThan">
      <formula>2</formula>
    </cfRule>
  </conditionalFormatting>
  <conditionalFormatting sqref="L2:M21">
    <cfRule type="cellIs" dxfId="18" priority="3" operator="lessThan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B5A9-AE3B-471A-9438-058EE9E3D864}">
  <sheetPr>
    <tabColor rgb="FFFFFF00"/>
  </sheetPr>
  <dimension ref="A1:AA37"/>
  <sheetViews>
    <sheetView showGridLines="0" workbookViewId="0">
      <pane ySplit="1" topLeftCell="A2" activePane="bottomLeft" state="frozen"/>
      <selection pane="bottomLeft" activeCell="B25" sqref="B25:D26"/>
    </sheetView>
  </sheetViews>
  <sheetFormatPr defaultRowHeight="15"/>
  <cols>
    <col min="1" max="1" width="3.7109375" customWidth="1"/>
    <col min="3" max="3" width="2.7109375" customWidth="1"/>
  </cols>
  <sheetData>
    <row r="1" spans="1:18" ht="30" customHeight="1">
      <c r="B1" s="79" t="s">
        <v>20</v>
      </c>
      <c r="C1" s="80"/>
      <c r="D1" s="72" t="s">
        <v>1</v>
      </c>
      <c r="E1" s="73"/>
      <c r="F1" s="72" t="s">
        <v>2</v>
      </c>
      <c r="G1" s="73"/>
      <c r="H1" s="72" t="s">
        <v>3</v>
      </c>
      <c r="I1" s="73"/>
      <c r="J1" s="72" t="s">
        <v>4</v>
      </c>
      <c r="K1" s="73"/>
      <c r="L1" s="11" t="s">
        <v>16</v>
      </c>
      <c r="M1" s="12" t="s">
        <v>21</v>
      </c>
      <c r="P1" s="66" t="s">
        <v>14</v>
      </c>
      <c r="Q1" s="67"/>
    </row>
    <row r="2" spans="1:18">
      <c r="B2" s="77">
        <v>1</v>
      </c>
      <c r="C2" s="78"/>
      <c r="D2" s="26" t="s">
        <v>39</v>
      </c>
      <c r="E2" s="27"/>
      <c r="F2" s="26">
        <v>0</v>
      </c>
      <c r="G2" s="27"/>
      <c r="H2" s="26">
        <v>25.4</v>
      </c>
      <c r="I2" s="27"/>
      <c r="J2" s="26">
        <v>25.6</v>
      </c>
      <c r="K2" s="27"/>
      <c r="L2" s="10">
        <f xml:space="preserve"> 0.7 -F2</f>
        <v>0.7</v>
      </c>
      <c r="M2" s="10">
        <f>J2-H2</f>
        <v>0.20000000000000284</v>
      </c>
      <c r="O2" s="9" t="s">
        <v>15</v>
      </c>
      <c r="P2" s="68">
        <f>AVERAGE(M2:M21)</f>
        <v>0.1450000000000001</v>
      </c>
      <c r="Q2" s="68"/>
      <c r="R2" t="s">
        <v>23</v>
      </c>
    </row>
    <row r="3" spans="1:18">
      <c r="B3" s="75">
        <v>2</v>
      </c>
      <c r="C3" s="76"/>
      <c r="D3" s="26" t="s">
        <v>25</v>
      </c>
      <c r="E3" s="27"/>
      <c r="F3" s="26">
        <v>0.2</v>
      </c>
      <c r="G3" s="27"/>
      <c r="H3" s="26">
        <v>25.4</v>
      </c>
      <c r="I3" s="27"/>
      <c r="J3" s="26">
        <v>25.5</v>
      </c>
      <c r="K3" s="27"/>
      <c r="L3" s="10">
        <f>0.4 - F3</f>
        <v>0.2</v>
      </c>
      <c r="M3" s="10">
        <f>J3-H3</f>
        <v>0.10000000000000142</v>
      </c>
      <c r="O3" s="9" t="s">
        <v>16</v>
      </c>
      <c r="P3" s="55">
        <f>AVERAGE(L2:L21)</f>
        <v>0.29500000000000004</v>
      </c>
      <c r="Q3" s="55"/>
      <c r="R3" t="s">
        <v>23</v>
      </c>
    </row>
    <row r="4" spans="1:18">
      <c r="B4" s="75">
        <v>3</v>
      </c>
      <c r="C4" s="76"/>
      <c r="D4" s="26" t="s">
        <v>36</v>
      </c>
      <c r="E4" s="27"/>
      <c r="F4" s="26">
        <v>0.2</v>
      </c>
      <c r="G4" s="27"/>
      <c r="H4" s="26">
        <v>25.1</v>
      </c>
      <c r="I4" s="27"/>
      <c r="J4" s="26">
        <v>25.3</v>
      </c>
      <c r="K4" s="27"/>
      <c r="L4" s="10">
        <f>0.5 -F4</f>
        <v>0.3</v>
      </c>
      <c r="M4" s="10">
        <f t="shared" ref="M4:M12" si="0">J4-H4</f>
        <v>0.19999999999999929</v>
      </c>
    </row>
    <row r="5" spans="1:18">
      <c r="B5" s="75">
        <v>4</v>
      </c>
      <c r="C5" s="76"/>
      <c r="D5" s="26" t="s">
        <v>36</v>
      </c>
      <c r="E5" s="27"/>
      <c r="F5" s="26">
        <v>0.2</v>
      </c>
      <c r="G5" s="27"/>
      <c r="H5" s="26">
        <v>25</v>
      </c>
      <c r="I5" s="27"/>
      <c r="J5" s="26">
        <v>25.2</v>
      </c>
      <c r="K5" s="27"/>
      <c r="L5" s="10">
        <f t="shared" ref="L5:L6" si="1">0.5 -F5</f>
        <v>0.3</v>
      </c>
      <c r="M5" s="10">
        <f t="shared" si="0"/>
        <v>0.19999999999999929</v>
      </c>
    </row>
    <row r="6" spans="1:18">
      <c r="B6" s="75">
        <v>5</v>
      </c>
      <c r="C6" s="76"/>
      <c r="D6" s="26" t="s">
        <v>36</v>
      </c>
      <c r="E6" s="27"/>
      <c r="F6" s="26">
        <v>0.1</v>
      </c>
      <c r="G6" s="27"/>
      <c r="H6" s="26">
        <v>25</v>
      </c>
      <c r="I6" s="27"/>
      <c r="J6" s="26">
        <v>25.2</v>
      </c>
      <c r="K6" s="27"/>
      <c r="L6" s="10">
        <f t="shared" si="1"/>
        <v>0.4</v>
      </c>
      <c r="M6" s="10">
        <f t="shared" si="0"/>
        <v>0.19999999999999929</v>
      </c>
    </row>
    <row r="7" spans="1:18">
      <c r="B7" s="75">
        <v>6</v>
      </c>
      <c r="C7" s="76"/>
      <c r="D7" s="26" t="s">
        <v>25</v>
      </c>
      <c r="E7" s="27"/>
      <c r="F7" s="26">
        <v>0.2</v>
      </c>
      <c r="G7" s="27"/>
      <c r="H7" s="26">
        <v>24.9</v>
      </c>
      <c r="I7" s="27"/>
      <c r="J7" s="26">
        <v>25.1</v>
      </c>
      <c r="K7" s="27"/>
      <c r="L7" s="10">
        <f>0.4 -F7</f>
        <v>0.2</v>
      </c>
      <c r="M7" s="10">
        <f t="shared" si="0"/>
        <v>0.20000000000000284</v>
      </c>
    </row>
    <row r="8" spans="1:18">
      <c r="B8" s="75">
        <v>7</v>
      </c>
      <c r="C8" s="76"/>
      <c r="D8" s="26" t="s">
        <v>25</v>
      </c>
      <c r="E8" s="27"/>
      <c r="F8" s="26">
        <v>0.2</v>
      </c>
      <c r="G8" s="27"/>
      <c r="H8" s="26">
        <v>24.8</v>
      </c>
      <c r="I8" s="27"/>
      <c r="J8" s="26">
        <v>25</v>
      </c>
      <c r="K8" s="27"/>
      <c r="L8" s="10">
        <f t="shared" ref="L8:L11" si="2">0.4 -F8</f>
        <v>0.2</v>
      </c>
      <c r="M8" s="10">
        <f t="shared" si="0"/>
        <v>0.19999999999999929</v>
      </c>
    </row>
    <row r="9" spans="1:18">
      <c r="A9" t="s">
        <v>40</v>
      </c>
      <c r="B9" s="75">
        <v>8</v>
      </c>
      <c r="C9" s="76"/>
      <c r="D9" s="26" t="s">
        <v>25</v>
      </c>
      <c r="E9" s="27"/>
      <c r="F9" s="26">
        <v>0.2</v>
      </c>
      <c r="G9" s="27"/>
      <c r="H9" s="26">
        <v>24.9</v>
      </c>
      <c r="I9" s="27"/>
      <c r="J9" s="26">
        <v>25</v>
      </c>
      <c r="K9" s="27"/>
      <c r="L9" s="10">
        <f t="shared" si="2"/>
        <v>0.2</v>
      </c>
      <c r="M9" s="10">
        <f t="shared" si="0"/>
        <v>0.10000000000000142</v>
      </c>
    </row>
    <row r="10" spans="1:18">
      <c r="B10" s="75">
        <v>9</v>
      </c>
      <c r="C10" s="76"/>
      <c r="D10" s="26" t="s">
        <v>25</v>
      </c>
      <c r="E10" s="27"/>
      <c r="F10" s="26">
        <v>0.1</v>
      </c>
      <c r="G10" s="27"/>
      <c r="H10" s="26">
        <v>24.8</v>
      </c>
      <c r="I10" s="27"/>
      <c r="J10" s="26">
        <v>24.9</v>
      </c>
      <c r="K10" s="27"/>
      <c r="L10" s="10">
        <f t="shared" si="2"/>
        <v>0.30000000000000004</v>
      </c>
      <c r="M10" s="10">
        <f t="shared" si="0"/>
        <v>9.9999999999997868E-2</v>
      </c>
    </row>
    <row r="11" spans="1:18">
      <c r="B11" s="75">
        <v>10</v>
      </c>
      <c r="C11" s="76"/>
      <c r="D11" s="26" t="s">
        <v>25</v>
      </c>
      <c r="E11" s="27"/>
      <c r="F11" s="26">
        <v>0.2</v>
      </c>
      <c r="G11" s="27"/>
      <c r="H11" s="26">
        <v>24.6</v>
      </c>
      <c r="I11" s="27"/>
      <c r="J11" s="26">
        <v>24.9</v>
      </c>
      <c r="K11" s="27"/>
      <c r="L11" s="10">
        <f>0.4 -F11</f>
        <v>0.2</v>
      </c>
      <c r="M11" s="10">
        <f t="shared" si="0"/>
        <v>0.29999999999999716</v>
      </c>
    </row>
    <row r="12" spans="1:18">
      <c r="B12" s="77">
        <v>11</v>
      </c>
      <c r="C12" s="78"/>
      <c r="D12" s="26" t="s">
        <v>22</v>
      </c>
      <c r="E12" s="27"/>
      <c r="F12" s="26">
        <v>0</v>
      </c>
      <c r="G12" s="27"/>
      <c r="H12" s="26">
        <v>25.3</v>
      </c>
      <c r="I12" s="27"/>
      <c r="J12" s="26">
        <v>25.2</v>
      </c>
      <c r="K12" s="27"/>
      <c r="L12" s="10">
        <f>0.8 - F12</f>
        <v>0.8</v>
      </c>
      <c r="M12" s="10">
        <f>H12-J12</f>
        <v>0.10000000000000142</v>
      </c>
    </row>
    <row r="13" spans="1:18">
      <c r="B13" s="75">
        <v>12</v>
      </c>
      <c r="C13" s="76"/>
      <c r="D13" s="26" t="s">
        <v>25</v>
      </c>
      <c r="E13" s="27"/>
      <c r="F13" s="26">
        <v>0.2</v>
      </c>
      <c r="G13" s="27"/>
      <c r="H13" s="26">
        <v>24.9</v>
      </c>
      <c r="I13" s="27"/>
      <c r="J13" s="26">
        <v>25</v>
      </c>
      <c r="K13" s="27"/>
      <c r="L13" s="10">
        <f>0.4-F13</f>
        <v>0.2</v>
      </c>
      <c r="M13" s="10">
        <f>J13-H13</f>
        <v>0.10000000000000142</v>
      </c>
    </row>
    <row r="14" spans="1:18">
      <c r="B14" s="75">
        <v>13</v>
      </c>
      <c r="C14" s="76"/>
      <c r="D14" s="26" t="s">
        <v>25</v>
      </c>
      <c r="E14" s="27"/>
      <c r="F14" s="26">
        <v>0.2</v>
      </c>
      <c r="G14" s="27"/>
      <c r="H14" s="26">
        <v>24.6</v>
      </c>
      <c r="I14" s="27"/>
      <c r="J14" s="26">
        <v>24.8</v>
      </c>
      <c r="K14" s="27"/>
      <c r="L14" s="10">
        <f t="shared" ref="L14:L21" si="3">0.4-F14</f>
        <v>0.2</v>
      </c>
      <c r="M14" s="10">
        <f>J14-H14</f>
        <v>0.19999999999999929</v>
      </c>
    </row>
    <row r="15" spans="1:18">
      <c r="B15" s="75">
        <v>14</v>
      </c>
      <c r="C15" s="76"/>
      <c r="D15" s="26" t="s">
        <v>26</v>
      </c>
      <c r="E15" s="27"/>
      <c r="F15" s="26">
        <v>0.1</v>
      </c>
      <c r="G15" s="27"/>
      <c r="H15" s="26">
        <v>24.5</v>
      </c>
      <c r="I15" s="27"/>
      <c r="J15" s="26">
        <v>24.6</v>
      </c>
      <c r="K15" s="27"/>
      <c r="L15" s="10">
        <f>0.4-F15</f>
        <v>0.30000000000000004</v>
      </c>
      <c r="M15" s="10">
        <f t="shared" ref="M15:M21" si="4">J15-H15</f>
        <v>0.10000000000000142</v>
      </c>
    </row>
    <row r="16" spans="1:18">
      <c r="B16" s="75">
        <v>15</v>
      </c>
      <c r="C16" s="76"/>
      <c r="D16" s="26" t="s">
        <v>25</v>
      </c>
      <c r="E16" s="27"/>
      <c r="F16" s="26">
        <v>0.2</v>
      </c>
      <c r="G16" s="27"/>
      <c r="H16" s="26">
        <v>24.5</v>
      </c>
      <c r="I16" s="27"/>
      <c r="J16" s="26">
        <v>24.6</v>
      </c>
      <c r="K16" s="27"/>
      <c r="L16" s="10">
        <f>0.4-F16</f>
        <v>0.2</v>
      </c>
      <c r="M16" s="10">
        <f t="shared" si="4"/>
        <v>0.10000000000000142</v>
      </c>
    </row>
    <row r="17" spans="2:27">
      <c r="B17" s="75">
        <v>16</v>
      </c>
      <c r="C17" s="76"/>
      <c r="D17" s="26" t="s">
        <v>25</v>
      </c>
      <c r="E17" s="27"/>
      <c r="F17" s="26">
        <v>0.1</v>
      </c>
      <c r="G17" s="27"/>
      <c r="H17" s="26">
        <v>24.4</v>
      </c>
      <c r="I17" s="27"/>
      <c r="J17" s="26">
        <v>24.5</v>
      </c>
      <c r="K17" s="27"/>
      <c r="L17" s="10">
        <f t="shared" si="3"/>
        <v>0.30000000000000004</v>
      </c>
      <c r="M17" s="10">
        <f t="shared" si="4"/>
        <v>0.10000000000000142</v>
      </c>
    </row>
    <row r="18" spans="2:27">
      <c r="B18" s="75">
        <v>17</v>
      </c>
      <c r="C18" s="76"/>
      <c r="D18" s="26" t="s">
        <v>25</v>
      </c>
      <c r="E18" s="27"/>
      <c r="F18" s="26">
        <v>0.1</v>
      </c>
      <c r="G18" s="27"/>
      <c r="H18" s="26">
        <v>24.3</v>
      </c>
      <c r="I18" s="27"/>
      <c r="J18" s="26">
        <v>24.4</v>
      </c>
      <c r="K18" s="27"/>
      <c r="L18" s="10">
        <f t="shared" si="3"/>
        <v>0.30000000000000004</v>
      </c>
      <c r="M18" s="10">
        <f t="shared" si="4"/>
        <v>9.9999999999997868E-2</v>
      </c>
    </row>
    <row r="19" spans="2:27">
      <c r="B19" s="75">
        <v>18</v>
      </c>
      <c r="C19" s="76"/>
      <c r="D19" s="26" t="s">
        <v>25</v>
      </c>
      <c r="E19" s="27"/>
      <c r="F19" s="26">
        <v>0.2</v>
      </c>
      <c r="G19" s="27"/>
      <c r="H19" s="26">
        <v>24.3</v>
      </c>
      <c r="I19" s="27"/>
      <c r="J19" s="26">
        <v>24.4</v>
      </c>
      <c r="K19" s="27"/>
      <c r="L19" s="10">
        <f t="shared" si="3"/>
        <v>0.2</v>
      </c>
      <c r="M19" s="10">
        <f t="shared" si="4"/>
        <v>9.9999999999997868E-2</v>
      </c>
    </row>
    <row r="20" spans="2:27">
      <c r="B20" s="18">
        <v>19</v>
      </c>
      <c r="C20" s="19"/>
      <c r="D20" s="26" t="s">
        <v>25</v>
      </c>
      <c r="E20" s="27"/>
      <c r="F20" s="26">
        <v>0.2</v>
      </c>
      <c r="G20" s="27"/>
      <c r="H20" s="26">
        <v>24.2</v>
      </c>
      <c r="I20" s="27"/>
      <c r="J20" s="26">
        <v>24.3</v>
      </c>
      <c r="K20" s="27"/>
      <c r="L20" s="10">
        <f t="shared" si="3"/>
        <v>0.2</v>
      </c>
      <c r="M20" s="10">
        <f t="shared" si="4"/>
        <v>0.10000000000000142</v>
      </c>
    </row>
    <row r="21" spans="2:27">
      <c r="B21" s="69">
        <v>20</v>
      </c>
      <c r="C21" s="69"/>
      <c r="D21" s="74" t="s">
        <v>25</v>
      </c>
      <c r="E21" s="27"/>
      <c r="F21" s="26">
        <v>0.2</v>
      </c>
      <c r="G21" s="27"/>
      <c r="H21" s="26">
        <v>24.1</v>
      </c>
      <c r="I21" s="27"/>
      <c r="J21" s="26">
        <v>24.2</v>
      </c>
      <c r="K21" s="27"/>
      <c r="L21" s="10">
        <f t="shared" si="3"/>
        <v>0.2</v>
      </c>
      <c r="M21" s="10">
        <f t="shared" si="4"/>
        <v>9.9999999999997868E-2</v>
      </c>
    </row>
    <row r="23" spans="2:27" ht="15" customHeight="1">
      <c r="B23" s="6" t="s">
        <v>5</v>
      </c>
      <c r="C23" s="6"/>
      <c r="D23" s="7"/>
      <c r="E23" s="3"/>
      <c r="F23" s="28" t="s">
        <v>6</v>
      </c>
      <c r="G23" s="29"/>
      <c r="H23" s="29"/>
      <c r="I23" s="30"/>
      <c r="J23" s="3"/>
      <c r="K23" s="31" t="s">
        <v>28</v>
      </c>
      <c r="L23" s="32"/>
      <c r="M23" s="32"/>
      <c r="N23" s="33"/>
      <c r="O23" s="2"/>
      <c r="P23" s="40" t="s">
        <v>41</v>
      </c>
      <c r="Q23" s="41"/>
      <c r="R23" s="41"/>
      <c r="S23" s="41"/>
      <c r="T23" s="41"/>
      <c r="U23" s="41"/>
      <c r="V23" s="41"/>
      <c r="W23" s="41"/>
      <c r="X23" s="41"/>
      <c r="Y23" s="41"/>
      <c r="Z23" s="41"/>
      <c r="AA23" s="42"/>
    </row>
    <row r="24" spans="2:27">
      <c r="B24" s="1"/>
      <c r="K24" s="34"/>
      <c r="L24" s="35"/>
      <c r="M24" s="35"/>
      <c r="N24" s="36"/>
      <c r="P24" s="43"/>
      <c r="Q24" s="44"/>
      <c r="R24" s="44"/>
      <c r="S24" s="44"/>
      <c r="T24" s="44"/>
      <c r="U24" s="44"/>
      <c r="V24" s="44"/>
      <c r="W24" s="44"/>
      <c r="X24" s="44"/>
      <c r="Y24" s="44"/>
      <c r="Z24" s="44"/>
      <c r="AA24" s="45"/>
    </row>
    <row r="25" spans="2:27" ht="15" customHeight="1">
      <c r="B25" s="49" t="s">
        <v>42</v>
      </c>
      <c r="C25" s="50"/>
      <c r="D25" s="51"/>
      <c r="E25" s="2"/>
      <c r="F25" s="40" t="s">
        <v>31</v>
      </c>
      <c r="G25" s="41"/>
      <c r="H25" s="41"/>
      <c r="I25" s="42"/>
      <c r="K25" s="34"/>
      <c r="L25" s="35"/>
      <c r="M25" s="35"/>
      <c r="N25" s="36"/>
      <c r="P25" s="43"/>
      <c r="Q25" s="44"/>
      <c r="R25" s="44"/>
      <c r="S25" s="44"/>
      <c r="T25" s="44"/>
      <c r="U25" s="44"/>
      <c r="V25" s="44"/>
      <c r="W25" s="44"/>
      <c r="X25" s="44"/>
      <c r="Y25" s="44"/>
      <c r="Z25" s="44"/>
      <c r="AA25" s="45"/>
    </row>
    <row r="26" spans="2:27">
      <c r="B26" s="52"/>
      <c r="C26" s="53"/>
      <c r="D26" s="54"/>
      <c r="E26" s="2"/>
      <c r="F26" s="43"/>
      <c r="G26" s="44"/>
      <c r="H26" s="44"/>
      <c r="I26" s="45"/>
      <c r="K26" s="34"/>
      <c r="L26" s="35"/>
      <c r="M26" s="35"/>
      <c r="N26" s="36"/>
      <c r="P26" s="43"/>
      <c r="Q26" s="44"/>
      <c r="R26" s="44"/>
      <c r="S26" s="44"/>
      <c r="T26" s="44"/>
      <c r="U26" s="44"/>
      <c r="V26" s="44"/>
      <c r="W26" s="44"/>
      <c r="X26" s="44"/>
      <c r="Y26" s="44"/>
      <c r="Z26" s="44"/>
      <c r="AA26" s="45"/>
    </row>
    <row r="27" spans="2:27">
      <c r="F27" s="43"/>
      <c r="G27" s="44"/>
      <c r="H27" s="44"/>
      <c r="I27" s="45"/>
      <c r="K27" s="34"/>
      <c r="L27" s="35"/>
      <c r="M27" s="35"/>
      <c r="N27" s="36"/>
      <c r="P27" s="43"/>
      <c r="Q27" s="44"/>
      <c r="R27" s="44"/>
      <c r="S27" s="44"/>
      <c r="T27" s="44"/>
      <c r="U27" s="44"/>
      <c r="V27" s="44"/>
      <c r="W27" s="44"/>
      <c r="X27" s="44"/>
      <c r="Y27" s="44"/>
      <c r="Z27" s="44"/>
      <c r="AA27" s="45"/>
    </row>
    <row r="28" spans="2:27">
      <c r="F28" s="43"/>
      <c r="G28" s="44"/>
      <c r="H28" s="44"/>
      <c r="I28" s="45"/>
      <c r="K28" s="37"/>
      <c r="L28" s="38"/>
      <c r="M28" s="38"/>
      <c r="N28" s="39"/>
      <c r="P28" s="43"/>
      <c r="Q28" s="44"/>
      <c r="R28" s="44"/>
      <c r="S28" s="44"/>
      <c r="T28" s="44"/>
      <c r="U28" s="44"/>
      <c r="V28" s="44"/>
      <c r="W28" s="44"/>
      <c r="X28" s="44"/>
      <c r="Y28" s="44"/>
      <c r="Z28" s="44"/>
      <c r="AA28" s="45"/>
    </row>
    <row r="29" spans="2:27">
      <c r="F29" s="43"/>
      <c r="G29" s="44"/>
      <c r="H29" s="44"/>
      <c r="I29" s="45"/>
      <c r="K29" s="4"/>
      <c r="L29" s="4"/>
      <c r="M29" s="4"/>
      <c r="N29" s="4"/>
      <c r="P29" s="43"/>
      <c r="Q29" s="44"/>
      <c r="R29" s="44"/>
      <c r="S29" s="44"/>
      <c r="T29" s="44"/>
      <c r="U29" s="44"/>
      <c r="V29" s="44"/>
      <c r="W29" s="44"/>
      <c r="X29" s="44"/>
      <c r="Y29" s="44"/>
      <c r="Z29" s="44"/>
      <c r="AA29" s="45"/>
    </row>
    <row r="30" spans="2:27">
      <c r="F30" s="43"/>
      <c r="G30" s="44"/>
      <c r="H30" s="44"/>
      <c r="I30" s="45"/>
      <c r="K30" s="4"/>
      <c r="L30" s="4"/>
      <c r="M30" s="4"/>
      <c r="N30" s="4"/>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6"/>
      <c r="G33" s="47"/>
      <c r="H33" s="47"/>
      <c r="I33" s="48"/>
      <c r="K33" s="4"/>
      <c r="L33" s="4"/>
      <c r="M33" s="4"/>
      <c r="N33" s="4"/>
      <c r="P33" s="43"/>
      <c r="Q33" s="44"/>
      <c r="R33" s="44"/>
      <c r="S33" s="44"/>
      <c r="T33" s="44"/>
      <c r="U33" s="44"/>
      <c r="V33" s="44"/>
      <c r="W33" s="44"/>
      <c r="X33" s="44"/>
      <c r="Y33" s="44"/>
      <c r="Z33" s="44"/>
      <c r="AA33" s="45"/>
    </row>
    <row r="34" spans="6:27">
      <c r="F34" s="5"/>
      <c r="G34" s="5"/>
      <c r="H34" s="5"/>
      <c r="I34" s="5"/>
      <c r="K34" s="4"/>
      <c r="L34" s="4"/>
      <c r="M34" s="4"/>
      <c r="N34" s="4"/>
      <c r="P34" s="43"/>
      <c r="Q34" s="44"/>
      <c r="R34" s="44"/>
      <c r="S34" s="44"/>
      <c r="T34" s="44"/>
      <c r="U34" s="44"/>
      <c r="V34" s="44"/>
      <c r="W34" s="44"/>
      <c r="X34" s="44"/>
      <c r="Y34" s="44"/>
      <c r="Z34" s="44"/>
      <c r="AA34" s="45"/>
    </row>
    <row r="35" spans="6:27">
      <c r="F35" s="5"/>
      <c r="G35" s="5"/>
      <c r="H35" s="5"/>
      <c r="I35" s="5"/>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P37" s="46"/>
      <c r="Q37" s="47"/>
      <c r="R37" s="47"/>
      <c r="S37" s="47"/>
      <c r="T37" s="47"/>
      <c r="U37" s="47"/>
      <c r="V37" s="47"/>
      <c r="W37" s="47"/>
      <c r="X37" s="47"/>
      <c r="Y37" s="47"/>
      <c r="Z37" s="47"/>
      <c r="AA37" s="48"/>
    </row>
  </sheetData>
  <sheetProtection sheet="1" objects="1" scenarios="1"/>
  <mergeCells count="113">
    <mergeCell ref="D20:E20"/>
    <mergeCell ref="F20:G20"/>
    <mergeCell ref="H20:I20"/>
    <mergeCell ref="J20:K20"/>
    <mergeCell ref="D21:E21"/>
    <mergeCell ref="F21:G21"/>
    <mergeCell ref="H21:I21"/>
    <mergeCell ref="J21:K21"/>
    <mergeCell ref="P23:AA37"/>
    <mergeCell ref="B25:D26"/>
    <mergeCell ref="F25:I33"/>
    <mergeCell ref="F23:I23"/>
    <mergeCell ref="K23:N28"/>
    <mergeCell ref="D17:E17"/>
    <mergeCell ref="F17:G17"/>
    <mergeCell ref="H17:I17"/>
    <mergeCell ref="J17:K17"/>
    <mergeCell ref="D18:E18"/>
    <mergeCell ref="F18:G18"/>
    <mergeCell ref="H18:I18"/>
    <mergeCell ref="J18:K18"/>
    <mergeCell ref="D19:E19"/>
    <mergeCell ref="F19:G19"/>
    <mergeCell ref="H19:I19"/>
    <mergeCell ref="J19:K19"/>
    <mergeCell ref="D14:E14"/>
    <mergeCell ref="F14:G14"/>
    <mergeCell ref="H14:I14"/>
    <mergeCell ref="J14:K14"/>
    <mergeCell ref="D15:E15"/>
    <mergeCell ref="F15:G15"/>
    <mergeCell ref="H15:I15"/>
    <mergeCell ref="J15:K15"/>
    <mergeCell ref="D16:E16"/>
    <mergeCell ref="F16:G16"/>
    <mergeCell ref="H16:I16"/>
    <mergeCell ref="J16:K16"/>
    <mergeCell ref="D11:E11"/>
    <mergeCell ref="F11:G11"/>
    <mergeCell ref="H11:I11"/>
    <mergeCell ref="J11:K11"/>
    <mergeCell ref="D12:E12"/>
    <mergeCell ref="F12:G12"/>
    <mergeCell ref="H12:I12"/>
    <mergeCell ref="J12:K12"/>
    <mergeCell ref="D13:E13"/>
    <mergeCell ref="F13:G13"/>
    <mergeCell ref="H13:I13"/>
    <mergeCell ref="J13:K13"/>
    <mergeCell ref="J8:K8"/>
    <mergeCell ref="D9:E9"/>
    <mergeCell ref="F9:G9"/>
    <mergeCell ref="H9:I9"/>
    <mergeCell ref="J9:K9"/>
    <mergeCell ref="D10:E10"/>
    <mergeCell ref="F10:G10"/>
    <mergeCell ref="H10:I10"/>
    <mergeCell ref="J10:K10"/>
    <mergeCell ref="J5:K5"/>
    <mergeCell ref="D6:E6"/>
    <mergeCell ref="F6:G6"/>
    <mergeCell ref="H6:I6"/>
    <mergeCell ref="J6:K6"/>
    <mergeCell ref="D7:E7"/>
    <mergeCell ref="F7:G7"/>
    <mergeCell ref="H7:I7"/>
    <mergeCell ref="J7:K7"/>
    <mergeCell ref="J1:K1"/>
    <mergeCell ref="D3:E3"/>
    <mergeCell ref="F3:G3"/>
    <mergeCell ref="H3:I3"/>
    <mergeCell ref="J3:K3"/>
    <mergeCell ref="D4:E4"/>
    <mergeCell ref="F4:G4"/>
    <mergeCell ref="H4:I4"/>
    <mergeCell ref="J4:K4"/>
    <mergeCell ref="D2:E2"/>
    <mergeCell ref="F2:G2"/>
    <mergeCell ref="H2:I2"/>
    <mergeCell ref="J2:K2"/>
    <mergeCell ref="H1:I1"/>
    <mergeCell ref="D5:E5"/>
    <mergeCell ref="F5:G5"/>
    <mergeCell ref="H5:I5"/>
    <mergeCell ref="D8:E8"/>
    <mergeCell ref="F8:G8"/>
    <mergeCell ref="H8:I8"/>
    <mergeCell ref="B2:C2"/>
    <mergeCell ref="B3:C3"/>
    <mergeCell ref="P1:Q1"/>
    <mergeCell ref="P2:Q2"/>
    <mergeCell ref="P3:Q3"/>
    <mergeCell ref="B19:C19"/>
    <mergeCell ref="B20:C20"/>
    <mergeCell ref="B21:C21"/>
    <mergeCell ref="B14:C14"/>
    <mergeCell ref="B15:C15"/>
    <mergeCell ref="B16:C16"/>
    <mergeCell ref="B17:C17"/>
    <mergeCell ref="B18:C18"/>
    <mergeCell ref="B9:C9"/>
    <mergeCell ref="B10:C10"/>
    <mergeCell ref="B11:C11"/>
    <mergeCell ref="B12:C12"/>
    <mergeCell ref="B13:C13"/>
    <mergeCell ref="B4:C4"/>
    <mergeCell ref="B5:C5"/>
    <mergeCell ref="B6:C6"/>
    <mergeCell ref="B7:C7"/>
    <mergeCell ref="B8:C8"/>
    <mergeCell ref="B1:C1"/>
    <mergeCell ref="D1:E1"/>
    <mergeCell ref="F1:G1"/>
  </mergeCells>
  <conditionalFormatting sqref="P2:Q3">
    <cfRule type="cellIs" dxfId="17" priority="6" operator="greaterThan">
      <formula>2</formula>
    </cfRule>
  </conditionalFormatting>
  <conditionalFormatting sqref="P2:Q3">
    <cfRule type="cellIs" dxfId="16" priority="5" operator="greaterThan">
      <formula>1</formula>
    </cfRule>
  </conditionalFormatting>
  <conditionalFormatting sqref="P2:Q3">
    <cfRule type="cellIs" dxfId="15" priority="4" operator="lessThanOrEqual">
      <formula>1</formula>
    </cfRule>
  </conditionalFormatting>
  <conditionalFormatting sqref="L2:M21">
    <cfRule type="cellIs" dxfId="14" priority="1" operator="lessThanOrEqual">
      <formula>1</formula>
    </cfRule>
  </conditionalFormatting>
  <conditionalFormatting sqref="L2:M21">
    <cfRule type="cellIs" dxfId="13" priority="2" operator="greaterThan">
      <formula>1</formula>
    </cfRule>
  </conditionalFormatting>
  <conditionalFormatting sqref="L2:M21">
    <cfRule type="cellIs" dxfId="12" priority="3" operator="greaterThan">
      <formula>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ACBE0-5373-49B3-8A60-5FD42094C344}">
  <sheetPr>
    <tabColor rgb="FF0070C0"/>
  </sheetPr>
  <dimension ref="A1:AA37"/>
  <sheetViews>
    <sheetView showGridLines="0" tabSelected="1" workbookViewId="0">
      <pane ySplit="1" topLeftCell="A3" activePane="bottomLeft" state="frozen"/>
      <selection pane="bottomLeft" activeCell="R3" sqref="R3"/>
    </sheetView>
  </sheetViews>
  <sheetFormatPr defaultRowHeight="15"/>
  <cols>
    <col min="1" max="1" width="3.7109375" customWidth="1"/>
    <col min="3" max="3" width="4.140625" customWidth="1"/>
  </cols>
  <sheetData>
    <row r="1" spans="1:18" ht="30" customHeight="1">
      <c r="B1" s="79" t="s">
        <v>20</v>
      </c>
      <c r="C1" s="80"/>
      <c r="D1" s="72" t="s">
        <v>1</v>
      </c>
      <c r="E1" s="73"/>
      <c r="F1" s="72" t="s">
        <v>2</v>
      </c>
      <c r="G1" s="73"/>
      <c r="H1" s="72" t="s">
        <v>3</v>
      </c>
      <c r="I1" s="73"/>
      <c r="J1" s="72" t="s">
        <v>4</v>
      </c>
      <c r="K1" s="73"/>
      <c r="L1" s="11" t="s">
        <v>16</v>
      </c>
      <c r="M1" s="12" t="s">
        <v>21</v>
      </c>
      <c r="P1" s="66" t="s">
        <v>14</v>
      </c>
      <c r="Q1" s="67"/>
    </row>
    <row r="2" spans="1:18">
      <c r="A2" s="8"/>
      <c r="B2" s="77">
        <v>1</v>
      </c>
      <c r="C2" s="78"/>
      <c r="D2" s="74" t="s">
        <v>43</v>
      </c>
      <c r="E2" s="27"/>
      <c r="F2" s="26">
        <v>0</v>
      </c>
      <c r="G2" s="27"/>
      <c r="H2" s="26">
        <v>56.5</v>
      </c>
      <c r="I2" s="27"/>
      <c r="J2" s="26">
        <v>56.1</v>
      </c>
      <c r="K2" s="27"/>
      <c r="L2" s="10">
        <f>0.8-F2</f>
        <v>0.8</v>
      </c>
      <c r="M2" s="10">
        <f>H2-J2</f>
        <v>0.39999999999999858</v>
      </c>
      <c r="O2" s="9" t="s">
        <v>15</v>
      </c>
      <c r="P2" s="68">
        <f>AVERAGE(M2:M21)</f>
        <v>0.19000000000000022</v>
      </c>
      <c r="Q2" s="68"/>
      <c r="R2" t="s">
        <v>23</v>
      </c>
    </row>
    <row r="3" spans="1:18">
      <c r="B3" s="75">
        <v>2</v>
      </c>
      <c r="C3" s="76"/>
      <c r="D3" s="74" t="s">
        <v>24</v>
      </c>
      <c r="E3" s="27"/>
      <c r="F3" s="26">
        <v>0.1</v>
      </c>
      <c r="G3" s="27"/>
      <c r="H3" s="26">
        <v>56.2</v>
      </c>
      <c r="I3" s="27"/>
      <c r="J3" s="26">
        <v>55.9</v>
      </c>
      <c r="K3" s="27"/>
      <c r="L3" s="10">
        <f>0.5-F3</f>
        <v>0.4</v>
      </c>
      <c r="M3" s="10">
        <f t="shared" ref="M3:M21" si="0">H3-J3</f>
        <v>0.30000000000000426</v>
      </c>
      <c r="O3" s="9" t="s">
        <v>16</v>
      </c>
      <c r="P3" s="55">
        <f>AVERAGE(L2:L21)</f>
        <v>0.36499999999999999</v>
      </c>
      <c r="Q3" s="55"/>
      <c r="R3" t="s">
        <v>23</v>
      </c>
    </row>
    <row r="4" spans="1:18">
      <c r="B4" s="75">
        <v>3</v>
      </c>
      <c r="C4" s="76"/>
      <c r="D4" s="74" t="s">
        <v>24</v>
      </c>
      <c r="E4" s="27"/>
      <c r="F4" s="26">
        <v>0.1</v>
      </c>
      <c r="G4" s="27"/>
      <c r="H4" s="26">
        <v>56</v>
      </c>
      <c r="I4" s="27"/>
      <c r="J4" s="26">
        <v>55.7</v>
      </c>
      <c r="K4" s="27"/>
      <c r="L4" s="10">
        <f t="shared" ref="L4:L6" si="1">0.5-F4</f>
        <v>0.4</v>
      </c>
      <c r="M4" s="10">
        <f t="shared" si="0"/>
        <v>0.29999999999999716</v>
      </c>
    </row>
    <row r="5" spans="1:18">
      <c r="B5" s="75">
        <v>4</v>
      </c>
      <c r="C5" s="76"/>
      <c r="D5" s="74" t="s">
        <v>24</v>
      </c>
      <c r="E5" s="27"/>
      <c r="F5" s="26">
        <v>0.2</v>
      </c>
      <c r="G5" s="27"/>
      <c r="H5" s="26">
        <v>55.4</v>
      </c>
      <c r="I5" s="27"/>
      <c r="J5" s="26">
        <v>55.3</v>
      </c>
      <c r="K5" s="27"/>
      <c r="L5" s="10">
        <f t="shared" si="1"/>
        <v>0.3</v>
      </c>
      <c r="M5" s="10">
        <f t="shared" si="0"/>
        <v>0.10000000000000142</v>
      </c>
    </row>
    <row r="6" spans="1:18">
      <c r="B6" s="75">
        <v>5</v>
      </c>
      <c r="C6" s="76"/>
      <c r="D6" s="74" t="s">
        <v>24</v>
      </c>
      <c r="E6" s="27"/>
      <c r="F6" s="26">
        <v>0.2</v>
      </c>
      <c r="G6" s="27"/>
      <c r="H6" s="26">
        <v>55</v>
      </c>
      <c r="I6" s="27"/>
      <c r="J6" s="26">
        <v>54.7</v>
      </c>
      <c r="K6" s="27"/>
      <c r="L6" s="10">
        <f t="shared" si="1"/>
        <v>0.3</v>
      </c>
      <c r="M6" s="10">
        <f t="shared" si="0"/>
        <v>0.29999999999999716</v>
      </c>
    </row>
    <row r="7" spans="1:18">
      <c r="B7" s="75">
        <v>6</v>
      </c>
      <c r="C7" s="76"/>
      <c r="D7" s="74" t="s">
        <v>35</v>
      </c>
      <c r="E7" s="27"/>
      <c r="F7" s="26">
        <v>0.2</v>
      </c>
      <c r="G7" s="27"/>
      <c r="H7" s="26">
        <v>54.6</v>
      </c>
      <c r="I7" s="27"/>
      <c r="J7" s="26">
        <v>54.5</v>
      </c>
      <c r="K7" s="27"/>
      <c r="L7" s="10">
        <f>0.4-F7</f>
        <v>0.2</v>
      </c>
      <c r="M7" s="10">
        <f t="shared" si="0"/>
        <v>0.10000000000000142</v>
      </c>
    </row>
    <row r="8" spans="1:18">
      <c r="B8" s="75">
        <v>7</v>
      </c>
      <c r="C8" s="76"/>
      <c r="D8" s="74" t="s">
        <v>26</v>
      </c>
      <c r="E8" s="27"/>
      <c r="F8" s="26">
        <v>0.2</v>
      </c>
      <c r="G8" s="27"/>
      <c r="H8" s="26">
        <v>54.4</v>
      </c>
      <c r="I8" s="27"/>
      <c r="J8" s="26">
        <v>54.2</v>
      </c>
      <c r="K8" s="27"/>
      <c r="L8" s="10">
        <f>0.4-F8</f>
        <v>0.2</v>
      </c>
      <c r="M8" s="10">
        <f>H8-J8</f>
        <v>0.19999999999999574</v>
      </c>
    </row>
    <row r="9" spans="1:18">
      <c r="B9" s="75">
        <v>8</v>
      </c>
      <c r="C9" s="76"/>
      <c r="D9" s="74" t="s">
        <v>24</v>
      </c>
      <c r="E9" s="27"/>
      <c r="F9" s="26">
        <v>0.1</v>
      </c>
      <c r="G9" s="27"/>
      <c r="H9" s="26">
        <v>54.1</v>
      </c>
      <c r="I9" s="27"/>
      <c r="J9" s="26">
        <v>53.8</v>
      </c>
      <c r="K9" s="27"/>
      <c r="L9" s="10">
        <f>0.5-F9</f>
        <v>0.4</v>
      </c>
      <c r="M9" s="10">
        <f>H9-J9</f>
        <v>0.30000000000000426</v>
      </c>
    </row>
    <row r="10" spans="1:18">
      <c r="B10" s="75">
        <v>9</v>
      </c>
      <c r="C10" s="76"/>
      <c r="D10" s="74" t="s">
        <v>24</v>
      </c>
      <c r="E10" s="27"/>
      <c r="F10" s="26">
        <v>0.2</v>
      </c>
      <c r="G10" s="27"/>
      <c r="H10" s="26">
        <v>53.9</v>
      </c>
      <c r="I10" s="27"/>
      <c r="J10" s="26">
        <v>53.7</v>
      </c>
      <c r="K10" s="27"/>
      <c r="L10" s="10">
        <f>0.5-F10</f>
        <v>0.3</v>
      </c>
      <c r="M10" s="10">
        <f t="shared" si="0"/>
        <v>0.19999999999999574</v>
      </c>
    </row>
    <row r="11" spans="1:18">
      <c r="B11" s="75">
        <v>10</v>
      </c>
      <c r="C11" s="76"/>
      <c r="D11" s="74" t="s">
        <v>44</v>
      </c>
      <c r="E11" s="27"/>
      <c r="F11" s="26">
        <v>0.1</v>
      </c>
      <c r="G11" s="27"/>
      <c r="H11" s="26">
        <v>53.6</v>
      </c>
      <c r="I11" s="27"/>
      <c r="J11" s="26">
        <v>53.5</v>
      </c>
      <c r="K11" s="27"/>
      <c r="L11" s="10">
        <f>0.4-F11</f>
        <v>0.30000000000000004</v>
      </c>
      <c r="M11" s="10">
        <f t="shared" si="0"/>
        <v>0.10000000000000142</v>
      </c>
    </row>
    <row r="12" spans="1:18">
      <c r="A12" s="8"/>
      <c r="B12" s="77">
        <v>11</v>
      </c>
      <c r="C12" s="78"/>
      <c r="D12" s="74" t="s">
        <v>27</v>
      </c>
      <c r="E12" s="27"/>
      <c r="F12" s="26">
        <v>0</v>
      </c>
      <c r="G12" s="27"/>
      <c r="H12" s="26">
        <v>55.4</v>
      </c>
      <c r="I12" s="27"/>
      <c r="J12" s="26">
        <v>55.3</v>
      </c>
      <c r="K12" s="27"/>
      <c r="L12" s="10">
        <f>0.8-F12</f>
        <v>0.8</v>
      </c>
      <c r="M12" s="10">
        <f t="shared" si="0"/>
        <v>0.10000000000000142</v>
      </c>
    </row>
    <row r="13" spans="1:18">
      <c r="B13" s="75">
        <v>12</v>
      </c>
      <c r="C13" s="76"/>
      <c r="D13" s="26" t="s">
        <v>24</v>
      </c>
      <c r="E13" s="27"/>
      <c r="F13" s="26">
        <v>0.2</v>
      </c>
      <c r="G13" s="27"/>
      <c r="H13" s="26">
        <v>55</v>
      </c>
      <c r="I13" s="27"/>
      <c r="J13" s="26">
        <v>55.1</v>
      </c>
      <c r="K13" s="27"/>
      <c r="L13" s="10">
        <f>0.5-F13</f>
        <v>0.3</v>
      </c>
      <c r="M13" s="10">
        <f>J13-H13</f>
        <v>0.10000000000000142</v>
      </c>
    </row>
    <row r="14" spans="1:18">
      <c r="B14" s="75">
        <v>13</v>
      </c>
      <c r="C14" s="76"/>
      <c r="D14" s="26" t="s">
        <v>24</v>
      </c>
      <c r="E14" s="27"/>
      <c r="F14" s="26">
        <v>0.2</v>
      </c>
      <c r="G14" s="27"/>
      <c r="H14" s="26">
        <v>54.9</v>
      </c>
      <c r="I14" s="27"/>
      <c r="J14" s="26">
        <v>54.8</v>
      </c>
      <c r="K14" s="27"/>
      <c r="L14" s="10">
        <f>0.5-F14</f>
        <v>0.3</v>
      </c>
      <c r="M14" s="10">
        <f t="shared" si="0"/>
        <v>0.10000000000000142</v>
      </c>
    </row>
    <row r="15" spans="1:18">
      <c r="B15" s="75">
        <v>14</v>
      </c>
      <c r="C15" s="76"/>
      <c r="D15" s="26" t="s">
        <v>24</v>
      </c>
      <c r="E15" s="27"/>
      <c r="F15" s="26">
        <v>0.2</v>
      </c>
      <c r="G15" s="27"/>
      <c r="H15" s="26">
        <v>54.7</v>
      </c>
      <c r="I15" s="27"/>
      <c r="J15" s="26">
        <v>54.6</v>
      </c>
      <c r="K15" s="27"/>
      <c r="L15" s="10">
        <f t="shared" ref="L15:L17" si="2">0.5-F15</f>
        <v>0.3</v>
      </c>
      <c r="M15" s="10">
        <f t="shared" si="0"/>
        <v>0.10000000000000142</v>
      </c>
    </row>
    <row r="16" spans="1:18">
      <c r="B16" s="75">
        <v>15</v>
      </c>
      <c r="C16" s="76"/>
      <c r="D16" s="26" t="s">
        <v>24</v>
      </c>
      <c r="E16" s="27"/>
      <c r="F16" s="26">
        <v>0.2</v>
      </c>
      <c r="G16" s="27"/>
      <c r="H16" s="26">
        <v>54.6</v>
      </c>
      <c r="I16" s="27"/>
      <c r="J16" s="26">
        <v>54.5</v>
      </c>
      <c r="K16" s="27"/>
      <c r="L16" s="10">
        <f t="shared" si="2"/>
        <v>0.3</v>
      </c>
      <c r="M16" s="10">
        <f>H16-J16</f>
        <v>0.10000000000000142</v>
      </c>
    </row>
    <row r="17" spans="2:27">
      <c r="B17" s="75">
        <v>16</v>
      </c>
      <c r="C17" s="76"/>
      <c r="D17" s="26" t="s">
        <v>24</v>
      </c>
      <c r="E17" s="27"/>
      <c r="F17" s="26">
        <v>0.1</v>
      </c>
      <c r="G17" s="27"/>
      <c r="H17" s="26">
        <v>54.4</v>
      </c>
      <c r="I17" s="27"/>
      <c r="J17" s="26">
        <v>54.2</v>
      </c>
      <c r="K17" s="27"/>
      <c r="L17" s="10">
        <f t="shared" si="2"/>
        <v>0.4</v>
      </c>
      <c r="M17" s="10">
        <f t="shared" si="0"/>
        <v>0.19999999999999574</v>
      </c>
    </row>
    <row r="18" spans="2:27">
      <c r="B18" s="75">
        <v>17</v>
      </c>
      <c r="C18" s="76"/>
      <c r="D18" s="26" t="s">
        <v>45</v>
      </c>
      <c r="E18" s="27"/>
      <c r="F18" s="26">
        <v>0.2</v>
      </c>
      <c r="G18" s="27"/>
      <c r="H18" s="26">
        <v>54.4</v>
      </c>
      <c r="I18" s="27"/>
      <c r="J18" s="26">
        <v>54.2</v>
      </c>
      <c r="K18" s="27"/>
      <c r="L18" s="10">
        <f>0.6-F18</f>
        <v>0.39999999999999997</v>
      </c>
      <c r="M18" s="10">
        <f t="shared" si="0"/>
        <v>0.19999999999999574</v>
      </c>
    </row>
    <row r="19" spans="2:27">
      <c r="B19" s="75">
        <v>18</v>
      </c>
      <c r="C19" s="76"/>
      <c r="D19" s="26" t="s">
        <v>24</v>
      </c>
      <c r="E19" s="27"/>
      <c r="F19" s="26">
        <v>0.2</v>
      </c>
      <c r="G19" s="27"/>
      <c r="H19" s="26">
        <v>54.1</v>
      </c>
      <c r="I19" s="27"/>
      <c r="J19" s="26">
        <v>53.9</v>
      </c>
      <c r="K19" s="27"/>
      <c r="L19" s="10">
        <f>0.5-F19</f>
        <v>0.3</v>
      </c>
      <c r="M19" s="10">
        <f t="shared" si="0"/>
        <v>0.20000000000000284</v>
      </c>
    </row>
    <row r="20" spans="2:27">
      <c r="B20" s="75">
        <v>19</v>
      </c>
      <c r="C20" s="76"/>
      <c r="D20" s="26" t="s">
        <v>24</v>
      </c>
      <c r="E20" s="27"/>
      <c r="F20" s="26">
        <v>0.2</v>
      </c>
      <c r="G20" s="27"/>
      <c r="H20" s="26">
        <v>54.1</v>
      </c>
      <c r="I20" s="27"/>
      <c r="J20" s="26">
        <v>53.9</v>
      </c>
      <c r="K20" s="27"/>
      <c r="L20" s="10">
        <f t="shared" ref="L20:L21" si="3">0.5-F20</f>
        <v>0.3</v>
      </c>
      <c r="M20" s="10">
        <f t="shared" si="0"/>
        <v>0.20000000000000284</v>
      </c>
    </row>
    <row r="21" spans="2:27">
      <c r="B21" s="75">
        <v>20</v>
      </c>
      <c r="C21" s="76"/>
      <c r="D21" s="26" t="s">
        <v>24</v>
      </c>
      <c r="E21" s="27"/>
      <c r="F21" s="26">
        <v>0.2</v>
      </c>
      <c r="G21" s="27"/>
      <c r="H21" s="26">
        <v>54.1</v>
      </c>
      <c r="I21" s="27"/>
      <c r="J21" s="26">
        <v>53.9</v>
      </c>
      <c r="K21" s="27"/>
      <c r="L21" s="10">
        <f>0.5-F21</f>
        <v>0.3</v>
      </c>
      <c r="M21" s="10">
        <f t="shared" si="0"/>
        <v>0.20000000000000284</v>
      </c>
    </row>
    <row r="23" spans="2:27" ht="15" customHeight="1">
      <c r="B23" s="6" t="s">
        <v>5</v>
      </c>
      <c r="C23" s="6"/>
      <c r="D23" s="7"/>
      <c r="E23" s="3"/>
      <c r="F23" s="28" t="s">
        <v>6</v>
      </c>
      <c r="G23" s="29"/>
      <c r="H23" s="29"/>
      <c r="I23" s="30"/>
      <c r="J23" s="3"/>
      <c r="K23" s="31" t="s">
        <v>28</v>
      </c>
      <c r="L23" s="32"/>
      <c r="M23" s="32"/>
      <c r="N23" s="33"/>
      <c r="O23" s="2"/>
      <c r="P23" s="40" t="s">
        <v>29</v>
      </c>
      <c r="Q23" s="41"/>
      <c r="R23" s="41"/>
      <c r="S23" s="41"/>
      <c r="T23" s="41"/>
      <c r="U23" s="41"/>
      <c r="V23" s="41"/>
      <c r="W23" s="41"/>
      <c r="X23" s="41"/>
      <c r="Y23" s="41"/>
      <c r="Z23" s="41"/>
      <c r="AA23" s="42"/>
    </row>
    <row r="24" spans="2:27">
      <c r="B24" s="1"/>
      <c r="K24" s="34"/>
      <c r="L24" s="35"/>
      <c r="M24" s="35"/>
      <c r="N24" s="36"/>
      <c r="P24" s="43"/>
      <c r="Q24" s="44"/>
      <c r="R24" s="44"/>
      <c r="S24" s="44"/>
      <c r="T24" s="44"/>
      <c r="U24" s="44"/>
      <c r="V24" s="44"/>
      <c r="W24" s="44"/>
      <c r="X24" s="44"/>
      <c r="Y24" s="44"/>
      <c r="Z24" s="44"/>
      <c r="AA24" s="45"/>
    </row>
    <row r="25" spans="2:27" ht="15" customHeight="1">
      <c r="B25" s="49" t="s">
        <v>46</v>
      </c>
      <c r="C25" s="50"/>
      <c r="D25" s="51"/>
      <c r="E25" s="2"/>
      <c r="F25" s="40" t="s">
        <v>31</v>
      </c>
      <c r="G25" s="41"/>
      <c r="H25" s="41"/>
      <c r="I25" s="42"/>
      <c r="K25" s="34"/>
      <c r="L25" s="35"/>
      <c r="M25" s="35"/>
      <c r="N25" s="36"/>
      <c r="P25" s="43"/>
      <c r="Q25" s="44"/>
      <c r="R25" s="44"/>
      <c r="S25" s="44"/>
      <c r="T25" s="44"/>
      <c r="U25" s="44"/>
      <c r="V25" s="44"/>
      <c r="W25" s="44"/>
      <c r="X25" s="44"/>
      <c r="Y25" s="44"/>
      <c r="Z25" s="44"/>
      <c r="AA25" s="45"/>
    </row>
    <row r="26" spans="2:27">
      <c r="B26" s="52"/>
      <c r="C26" s="53"/>
      <c r="D26" s="54"/>
      <c r="E26" s="2"/>
      <c r="F26" s="43"/>
      <c r="G26" s="44"/>
      <c r="H26" s="44"/>
      <c r="I26" s="45"/>
      <c r="K26" s="34"/>
      <c r="L26" s="35"/>
      <c r="M26" s="35"/>
      <c r="N26" s="36"/>
      <c r="P26" s="43"/>
      <c r="Q26" s="44"/>
      <c r="R26" s="44"/>
      <c r="S26" s="44"/>
      <c r="T26" s="44"/>
      <c r="U26" s="44"/>
      <c r="V26" s="44"/>
      <c r="W26" s="44"/>
      <c r="X26" s="44"/>
      <c r="Y26" s="44"/>
      <c r="Z26" s="44"/>
      <c r="AA26" s="45"/>
    </row>
    <row r="27" spans="2:27">
      <c r="F27" s="43"/>
      <c r="G27" s="44"/>
      <c r="H27" s="44"/>
      <c r="I27" s="45"/>
      <c r="K27" s="34"/>
      <c r="L27" s="35"/>
      <c r="M27" s="35"/>
      <c r="N27" s="36"/>
      <c r="P27" s="43"/>
      <c r="Q27" s="44"/>
      <c r="R27" s="44"/>
      <c r="S27" s="44"/>
      <c r="T27" s="44"/>
      <c r="U27" s="44"/>
      <c r="V27" s="44"/>
      <c r="W27" s="44"/>
      <c r="X27" s="44"/>
      <c r="Y27" s="44"/>
      <c r="Z27" s="44"/>
      <c r="AA27" s="45"/>
    </row>
    <row r="28" spans="2:27">
      <c r="F28" s="43"/>
      <c r="G28" s="44"/>
      <c r="H28" s="44"/>
      <c r="I28" s="45"/>
      <c r="K28" s="37"/>
      <c r="L28" s="38"/>
      <c r="M28" s="38"/>
      <c r="N28" s="39"/>
      <c r="P28" s="43"/>
      <c r="Q28" s="44"/>
      <c r="R28" s="44"/>
      <c r="S28" s="44"/>
      <c r="T28" s="44"/>
      <c r="U28" s="44"/>
      <c r="V28" s="44"/>
      <c r="W28" s="44"/>
      <c r="X28" s="44"/>
      <c r="Y28" s="44"/>
      <c r="Z28" s="44"/>
      <c r="AA28" s="45"/>
    </row>
    <row r="29" spans="2:27">
      <c r="F29" s="43"/>
      <c r="G29" s="44"/>
      <c r="H29" s="44"/>
      <c r="I29" s="45"/>
      <c r="K29" s="4"/>
      <c r="L29" s="4"/>
      <c r="M29" s="4"/>
      <c r="N29" s="4"/>
      <c r="P29" s="43"/>
      <c r="Q29" s="44"/>
      <c r="R29" s="44"/>
      <c r="S29" s="44"/>
      <c r="T29" s="44"/>
      <c r="U29" s="44"/>
      <c r="V29" s="44"/>
      <c r="W29" s="44"/>
      <c r="X29" s="44"/>
      <c r="Y29" s="44"/>
      <c r="Z29" s="44"/>
      <c r="AA29" s="45"/>
    </row>
    <row r="30" spans="2:27">
      <c r="F30" s="43"/>
      <c r="G30" s="44"/>
      <c r="H30" s="44"/>
      <c r="I30" s="45"/>
      <c r="K30" s="4"/>
      <c r="L30" s="4"/>
      <c r="M30" s="4"/>
      <c r="N30" s="4"/>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6"/>
      <c r="G33" s="47"/>
      <c r="H33" s="47"/>
      <c r="I33" s="48"/>
      <c r="K33" s="4"/>
      <c r="L33" s="4"/>
      <c r="M33" s="4"/>
      <c r="N33" s="4"/>
      <c r="P33" s="43"/>
      <c r="Q33" s="44"/>
      <c r="R33" s="44"/>
      <c r="S33" s="44"/>
      <c r="T33" s="44"/>
      <c r="U33" s="44"/>
      <c r="V33" s="44"/>
      <c r="W33" s="44"/>
      <c r="X33" s="44"/>
      <c r="Y33" s="44"/>
      <c r="Z33" s="44"/>
      <c r="AA33" s="45"/>
    </row>
    <row r="34" spans="6:27">
      <c r="F34" s="5"/>
      <c r="G34" s="5"/>
      <c r="H34" s="5"/>
      <c r="I34" s="5"/>
      <c r="K34" s="4"/>
      <c r="L34" s="4"/>
      <c r="M34" s="4"/>
      <c r="N34" s="4"/>
      <c r="P34" s="43"/>
      <c r="Q34" s="44"/>
      <c r="R34" s="44"/>
      <c r="S34" s="44"/>
      <c r="T34" s="44"/>
      <c r="U34" s="44"/>
      <c r="V34" s="44"/>
      <c r="W34" s="44"/>
      <c r="X34" s="44"/>
      <c r="Y34" s="44"/>
      <c r="Z34" s="44"/>
      <c r="AA34" s="45"/>
    </row>
    <row r="35" spans="6:27">
      <c r="F35" s="5"/>
      <c r="G35" s="5"/>
      <c r="H35" s="5"/>
      <c r="I35" s="5"/>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P37" s="46"/>
      <c r="Q37" s="47"/>
      <c r="R37" s="47"/>
      <c r="S37" s="47"/>
      <c r="T37" s="47"/>
      <c r="U37" s="47"/>
      <c r="V37" s="47"/>
      <c r="W37" s="47"/>
      <c r="X37" s="47"/>
      <c r="Y37" s="47"/>
      <c r="Z37" s="47"/>
      <c r="AA37" s="48"/>
    </row>
  </sheetData>
  <sheetProtection sheet="1" objects="1" scenarios="1"/>
  <mergeCells count="113">
    <mergeCell ref="D20:E20"/>
    <mergeCell ref="F20:G20"/>
    <mergeCell ref="H20:I20"/>
    <mergeCell ref="J20:K20"/>
    <mergeCell ref="D21:E21"/>
    <mergeCell ref="F21:G21"/>
    <mergeCell ref="H21:I21"/>
    <mergeCell ref="J21:K21"/>
    <mergeCell ref="P23:AA37"/>
    <mergeCell ref="B25:D26"/>
    <mergeCell ref="F25:I33"/>
    <mergeCell ref="F23:I23"/>
    <mergeCell ref="K23:N28"/>
    <mergeCell ref="D17:E17"/>
    <mergeCell ref="F17:G17"/>
    <mergeCell ref="H17:I17"/>
    <mergeCell ref="J17:K17"/>
    <mergeCell ref="D18:E18"/>
    <mergeCell ref="F18:G18"/>
    <mergeCell ref="H18:I18"/>
    <mergeCell ref="J18:K18"/>
    <mergeCell ref="D19:E19"/>
    <mergeCell ref="F19:G19"/>
    <mergeCell ref="H19:I19"/>
    <mergeCell ref="J19:K19"/>
    <mergeCell ref="D14:E14"/>
    <mergeCell ref="F14:G14"/>
    <mergeCell ref="H14:I14"/>
    <mergeCell ref="J14:K14"/>
    <mergeCell ref="D15:E15"/>
    <mergeCell ref="F15:G15"/>
    <mergeCell ref="H15:I15"/>
    <mergeCell ref="J15:K15"/>
    <mergeCell ref="D16:E16"/>
    <mergeCell ref="F16:G16"/>
    <mergeCell ref="H16:I16"/>
    <mergeCell ref="J16:K16"/>
    <mergeCell ref="D11:E11"/>
    <mergeCell ref="F11:G11"/>
    <mergeCell ref="H11:I11"/>
    <mergeCell ref="J11:K11"/>
    <mergeCell ref="D12:E12"/>
    <mergeCell ref="F12:G12"/>
    <mergeCell ref="H12:I12"/>
    <mergeCell ref="J12:K12"/>
    <mergeCell ref="D13:E13"/>
    <mergeCell ref="F13:G13"/>
    <mergeCell ref="H13:I13"/>
    <mergeCell ref="J13:K13"/>
    <mergeCell ref="J8:K8"/>
    <mergeCell ref="D9:E9"/>
    <mergeCell ref="F9:G9"/>
    <mergeCell ref="H9:I9"/>
    <mergeCell ref="J9:K9"/>
    <mergeCell ref="D10:E10"/>
    <mergeCell ref="F10:G10"/>
    <mergeCell ref="H10:I10"/>
    <mergeCell ref="J10:K10"/>
    <mergeCell ref="J5:K5"/>
    <mergeCell ref="D6:E6"/>
    <mergeCell ref="F6:G6"/>
    <mergeCell ref="H6:I6"/>
    <mergeCell ref="J6:K6"/>
    <mergeCell ref="D7:E7"/>
    <mergeCell ref="F7:G7"/>
    <mergeCell ref="H7:I7"/>
    <mergeCell ref="J7:K7"/>
    <mergeCell ref="J1:K1"/>
    <mergeCell ref="D3:E3"/>
    <mergeCell ref="F3:G3"/>
    <mergeCell ref="H3:I3"/>
    <mergeCell ref="J3:K3"/>
    <mergeCell ref="D4:E4"/>
    <mergeCell ref="F4:G4"/>
    <mergeCell ref="H4:I4"/>
    <mergeCell ref="J4:K4"/>
    <mergeCell ref="D2:E2"/>
    <mergeCell ref="F2:G2"/>
    <mergeCell ref="H2:I2"/>
    <mergeCell ref="J2:K2"/>
    <mergeCell ref="H1:I1"/>
    <mergeCell ref="D5:E5"/>
    <mergeCell ref="F5:G5"/>
    <mergeCell ref="H5:I5"/>
    <mergeCell ref="D8:E8"/>
    <mergeCell ref="F8:G8"/>
    <mergeCell ref="H8:I8"/>
    <mergeCell ref="B2:C2"/>
    <mergeCell ref="B3:C3"/>
    <mergeCell ref="P1:Q1"/>
    <mergeCell ref="P2:Q2"/>
    <mergeCell ref="P3:Q3"/>
    <mergeCell ref="B19:C19"/>
    <mergeCell ref="B20:C20"/>
    <mergeCell ref="B21:C21"/>
    <mergeCell ref="B14:C14"/>
    <mergeCell ref="B15:C15"/>
    <mergeCell ref="B16:C16"/>
    <mergeCell ref="B17:C17"/>
    <mergeCell ref="B18:C18"/>
    <mergeCell ref="B9:C9"/>
    <mergeCell ref="B10:C10"/>
    <mergeCell ref="B11:C11"/>
    <mergeCell ref="B12:C12"/>
    <mergeCell ref="B13:C13"/>
    <mergeCell ref="B4:C4"/>
    <mergeCell ref="B5:C5"/>
    <mergeCell ref="B6:C6"/>
    <mergeCell ref="B7:C7"/>
    <mergeCell ref="B8:C8"/>
    <mergeCell ref="B1:C1"/>
    <mergeCell ref="D1:E1"/>
    <mergeCell ref="F1:G1"/>
  </mergeCells>
  <conditionalFormatting sqref="P2:Q3">
    <cfRule type="cellIs" dxfId="11" priority="6" operator="greaterThan">
      <formula>2</formula>
    </cfRule>
  </conditionalFormatting>
  <conditionalFormatting sqref="P2:Q3">
    <cfRule type="cellIs" dxfId="10" priority="5" operator="greaterThan">
      <formula>1</formula>
    </cfRule>
  </conditionalFormatting>
  <conditionalFormatting sqref="P2:Q3">
    <cfRule type="cellIs" dxfId="9" priority="4" operator="lessThanOrEqual">
      <formula>1</formula>
    </cfRule>
  </conditionalFormatting>
  <conditionalFormatting sqref="L2:M21">
    <cfRule type="cellIs" dxfId="8" priority="1" operator="greaterThan">
      <formula>1</formula>
    </cfRule>
  </conditionalFormatting>
  <conditionalFormatting sqref="L2:M21">
    <cfRule type="cellIs" dxfId="7" priority="2" operator="greaterThan">
      <formula>2</formula>
    </cfRule>
  </conditionalFormatting>
  <conditionalFormatting sqref="L2:M21">
    <cfRule type="cellIs" dxfId="6" priority="3" operator="lessThan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4871-8FE9-4CC9-BB7A-2E7F92E75047}">
  <sheetPr>
    <tabColor rgb="FFFF0000"/>
  </sheetPr>
  <dimension ref="B1:AA37"/>
  <sheetViews>
    <sheetView showGridLines="0" workbookViewId="0">
      <pane ySplit="1" topLeftCell="A2" activePane="bottomLeft" state="frozen"/>
      <selection pane="bottomLeft" activeCell="P10" sqref="P10"/>
    </sheetView>
  </sheetViews>
  <sheetFormatPr defaultRowHeight="15"/>
  <cols>
    <col min="1" max="1" width="3.7109375" customWidth="1"/>
    <col min="3" max="3" width="3.85546875" customWidth="1"/>
  </cols>
  <sheetData>
    <row r="1" spans="2:18" ht="30" customHeight="1">
      <c r="B1" s="79" t="s">
        <v>20</v>
      </c>
      <c r="C1" s="80"/>
      <c r="D1" s="72" t="s">
        <v>1</v>
      </c>
      <c r="E1" s="73"/>
      <c r="F1" s="72" t="s">
        <v>2</v>
      </c>
      <c r="G1" s="73"/>
      <c r="H1" s="72" t="s">
        <v>3</v>
      </c>
      <c r="I1" s="73"/>
      <c r="J1" s="72" t="s">
        <v>4</v>
      </c>
      <c r="K1" s="73"/>
      <c r="L1" s="11" t="s">
        <v>16</v>
      </c>
      <c r="M1" s="12" t="s">
        <v>21</v>
      </c>
      <c r="P1" s="66" t="s">
        <v>14</v>
      </c>
      <c r="Q1" s="67"/>
    </row>
    <row r="2" spans="2:18">
      <c r="B2" s="77">
        <v>1</v>
      </c>
      <c r="C2" s="78"/>
      <c r="D2" s="26" t="s">
        <v>39</v>
      </c>
      <c r="E2" s="27"/>
      <c r="F2" s="26">
        <v>0</v>
      </c>
      <c r="G2" s="27"/>
      <c r="H2" s="26">
        <v>25.9</v>
      </c>
      <c r="I2" s="27"/>
      <c r="J2" s="26">
        <v>26.1</v>
      </c>
      <c r="K2" s="27"/>
      <c r="L2" s="10">
        <f>0.7-F2</f>
        <v>0.7</v>
      </c>
      <c r="M2" s="10">
        <f>J2-H2</f>
        <v>0.20000000000000284</v>
      </c>
      <c r="O2" s="9" t="s">
        <v>15</v>
      </c>
      <c r="P2" s="68">
        <f>AVERAGE(M2:M21)</f>
        <v>0.22000000000000028</v>
      </c>
      <c r="Q2" s="68"/>
      <c r="R2" t="s">
        <v>23</v>
      </c>
    </row>
    <row r="3" spans="2:18">
      <c r="B3" s="75">
        <v>2</v>
      </c>
      <c r="C3" s="76"/>
      <c r="D3" s="26" t="s">
        <v>24</v>
      </c>
      <c r="E3" s="27"/>
      <c r="F3" s="26">
        <v>0.2</v>
      </c>
      <c r="G3" s="27"/>
      <c r="H3" s="26">
        <v>25.9</v>
      </c>
      <c r="I3" s="27"/>
      <c r="J3" s="26">
        <v>26</v>
      </c>
      <c r="K3" s="27"/>
      <c r="L3" s="10">
        <f>0.5-F3</f>
        <v>0.3</v>
      </c>
      <c r="M3" s="10">
        <f t="shared" ref="M3:M7" si="0">J3-H3</f>
        <v>0.10000000000000142</v>
      </c>
      <c r="O3" s="9" t="s">
        <v>16</v>
      </c>
      <c r="P3" s="55">
        <f>AVERAGE(L2:L21)</f>
        <v>0.36499999999999999</v>
      </c>
      <c r="Q3" s="55"/>
      <c r="R3" t="s">
        <v>23</v>
      </c>
    </row>
    <row r="4" spans="2:18">
      <c r="B4" s="75">
        <v>3</v>
      </c>
      <c r="C4" s="76"/>
      <c r="D4" s="26" t="s">
        <v>26</v>
      </c>
      <c r="E4" s="27"/>
      <c r="F4" s="26">
        <v>0.2</v>
      </c>
      <c r="G4" s="27"/>
      <c r="H4" s="26">
        <v>25.4</v>
      </c>
      <c r="I4" s="27"/>
      <c r="J4" s="26">
        <v>25.8</v>
      </c>
      <c r="K4" s="27"/>
      <c r="L4" s="10">
        <f>0.4-F4</f>
        <v>0.2</v>
      </c>
      <c r="M4" s="10">
        <f t="shared" si="0"/>
        <v>0.40000000000000213</v>
      </c>
    </row>
    <row r="5" spans="2:18">
      <c r="B5" s="75">
        <v>4</v>
      </c>
      <c r="C5" s="76"/>
      <c r="D5" s="26" t="s">
        <v>24</v>
      </c>
      <c r="E5" s="27"/>
      <c r="F5" s="26">
        <v>0.1</v>
      </c>
      <c r="G5" s="27"/>
      <c r="H5" s="26">
        <v>25.5</v>
      </c>
      <c r="I5" s="27"/>
      <c r="J5" s="26">
        <v>25.7</v>
      </c>
      <c r="K5" s="27"/>
      <c r="L5" s="10">
        <f>0.5-F5</f>
        <v>0.4</v>
      </c>
      <c r="M5" s="10">
        <f t="shared" si="0"/>
        <v>0.19999999999999929</v>
      </c>
    </row>
    <row r="6" spans="2:18">
      <c r="B6" s="75">
        <v>5</v>
      </c>
      <c r="C6" s="76"/>
      <c r="D6" s="26" t="s">
        <v>24</v>
      </c>
      <c r="E6" s="27"/>
      <c r="F6" s="26">
        <v>0.2</v>
      </c>
      <c r="G6" s="27"/>
      <c r="H6" s="26">
        <v>25.4</v>
      </c>
      <c r="I6" s="27"/>
      <c r="J6" s="26">
        <v>25.6</v>
      </c>
      <c r="K6" s="27"/>
      <c r="L6" s="10">
        <f>0.5-F6</f>
        <v>0.3</v>
      </c>
      <c r="M6" s="10">
        <f t="shared" si="0"/>
        <v>0.20000000000000284</v>
      </c>
    </row>
    <row r="7" spans="2:18">
      <c r="B7" s="75">
        <v>6</v>
      </c>
      <c r="C7" s="76"/>
      <c r="D7" s="26" t="s">
        <v>26</v>
      </c>
      <c r="E7" s="27"/>
      <c r="F7" s="26">
        <v>0.1</v>
      </c>
      <c r="G7" s="27"/>
      <c r="H7" s="26">
        <v>25.1</v>
      </c>
      <c r="I7" s="27"/>
      <c r="J7" s="26">
        <v>25.4</v>
      </c>
      <c r="K7" s="27"/>
      <c r="L7" s="10">
        <f>0.4-F7</f>
        <v>0.30000000000000004</v>
      </c>
      <c r="M7" s="10">
        <f t="shared" si="0"/>
        <v>0.29999999999999716</v>
      </c>
    </row>
    <row r="8" spans="2:18">
      <c r="B8" s="75">
        <v>7</v>
      </c>
      <c r="C8" s="76"/>
      <c r="D8" s="26" t="s">
        <v>24</v>
      </c>
      <c r="E8" s="27"/>
      <c r="F8" s="26">
        <v>0.1</v>
      </c>
      <c r="G8" s="27"/>
      <c r="H8" s="26">
        <v>25.1</v>
      </c>
      <c r="I8" s="27"/>
      <c r="J8" s="26">
        <v>25.3</v>
      </c>
      <c r="K8" s="27"/>
      <c r="L8" s="10">
        <f>0.5-F8</f>
        <v>0.4</v>
      </c>
      <c r="M8" s="10">
        <f>J8-H8</f>
        <v>0.19999999999999929</v>
      </c>
    </row>
    <row r="9" spans="2:18">
      <c r="B9" s="75">
        <v>8</v>
      </c>
      <c r="C9" s="76"/>
      <c r="D9" s="26" t="s">
        <v>24</v>
      </c>
      <c r="E9" s="27"/>
      <c r="F9" s="26">
        <v>0.2</v>
      </c>
      <c r="G9" s="27"/>
      <c r="H9" s="26">
        <v>25</v>
      </c>
      <c r="I9" s="27"/>
      <c r="J9" s="26">
        <v>25.2</v>
      </c>
      <c r="K9" s="27"/>
      <c r="L9" s="10">
        <f t="shared" ref="L9:L11" si="1">0.5-F9</f>
        <v>0.3</v>
      </c>
      <c r="M9" s="10">
        <f>J9-H9</f>
        <v>0.19999999999999929</v>
      </c>
    </row>
    <row r="10" spans="2:18">
      <c r="B10" s="75">
        <v>9</v>
      </c>
      <c r="C10" s="76"/>
      <c r="D10" s="26" t="s">
        <v>24</v>
      </c>
      <c r="E10" s="27"/>
      <c r="F10" s="26">
        <v>0.2</v>
      </c>
      <c r="G10" s="27"/>
      <c r="H10" s="26">
        <v>24.9</v>
      </c>
      <c r="I10" s="27"/>
      <c r="J10" s="26">
        <v>25.1</v>
      </c>
      <c r="K10" s="27"/>
      <c r="L10" s="10">
        <f t="shared" si="1"/>
        <v>0.3</v>
      </c>
      <c r="M10" s="10">
        <f>J10-H10</f>
        <v>0.20000000000000284</v>
      </c>
    </row>
    <row r="11" spans="2:18">
      <c r="B11" s="75">
        <v>10</v>
      </c>
      <c r="C11" s="76"/>
      <c r="D11" s="26" t="s">
        <v>24</v>
      </c>
      <c r="E11" s="27"/>
      <c r="F11" s="26">
        <v>0.1</v>
      </c>
      <c r="G11" s="27"/>
      <c r="H11" s="26">
        <v>24.8</v>
      </c>
      <c r="I11" s="27"/>
      <c r="J11" s="26">
        <v>24.9</v>
      </c>
      <c r="K11" s="27"/>
      <c r="L11" s="10">
        <f t="shared" si="1"/>
        <v>0.4</v>
      </c>
      <c r="M11" s="10">
        <f t="shared" ref="M11:M21" si="2">J11-H11</f>
        <v>9.9999999999997868E-2</v>
      </c>
    </row>
    <row r="12" spans="2:18">
      <c r="B12" s="77">
        <v>11</v>
      </c>
      <c r="C12" s="78"/>
      <c r="D12" s="26" t="s">
        <v>22</v>
      </c>
      <c r="E12" s="27"/>
      <c r="F12" s="26">
        <v>0</v>
      </c>
      <c r="G12" s="27"/>
      <c r="H12" s="26">
        <v>26.1</v>
      </c>
      <c r="I12" s="27"/>
      <c r="J12" s="26">
        <v>26.3</v>
      </c>
      <c r="K12" s="27"/>
      <c r="L12" s="10">
        <f>0.8-F12</f>
        <v>0.8</v>
      </c>
      <c r="M12" s="10">
        <f t="shared" si="2"/>
        <v>0.19999999999999929</v>
      </c>
    </row>
    <row r="13" spans="2:18">
      <c r="B13" s="75">
        <v>12</v>
      </c>
      <c r="C13" s="76"/>
      <c r="D13" s="26" t="s">
        <v>36</v>
      </c>
      <c r="E13" s="27"/>
      <c r="F13" s="26">
        <v>0.2</v>
      </c>
      <c r="G13" s="27"/>
      <c r="H13" s="26">
        <v>25.8</v>
      </c>
      <c r="I13" s="27"/>
      <c r="J13" s="26">
        <v>26</v>
      </c>
      <c r="K13" s="27"/>
      <c r="L13" s="10">
        <f>0.5-F13</f>
        <v>0.3</v>
      </c>
      <c r="M13" s="10">
        <f t="shared" si="2"/>
        <v>0.19999999999999929</v>
      </c>
    </row>
    <row r="14" spans="2:18">
      <c r="B14" s="75">
        <v>13</v>
      </c>
      <c r="C14" s="76"/>
      <c r="D14" s="26" t="s">
        <v>47</v>
      </c>
      <c r="E14" s="27"/>
      <c r="F14" s="26">
        <v>0.3</v>
      </c>
      <c r="G14" s="27"/>
      <c r="H14" s="26">
        <v>25.5</v>
      </c>
      <c r="I14" s="27"/>
      <c r="J14" s="26">
        <v>25.8</v>
      </c>
      <c r="K14" s="27"/>
      <c r="L14" s="10">
        <f>0.5-F14</f>
        <v>0.2</v>
      </c>
      <c r="M14" s="10">
        <f t="shared" si="2"/>
        <v>0.30000000000000071</v>
      </c>
    </row>
    <row r="15" spans="2:18">
      <c r="B15" s="75">
        <v>14</v>
      </c>
      <c r="C15" s="76"/>
      <c r="D15" s="26" t="s">
        <v>24</v>
      </c>
      <c r="E15" s="27"/>
      <c r="F15" s="26">
        <v>0.2</v>
      </c>
      <c r="G15" s="27"/>
      <c r="H15" s="26">
        <v>25.3</v>
      </c>
      <c r="I15" s="27"/>
      <c r="J15" s="26">
        <v>25.5</v>
      </c>
      <c r="K15" s="27"/>
      <c r="L15" s="10">
        <f t="shared" ref="L15:L21" si="3">0.5-F15</f>
        <v>0.3</v>
      </c>
      <c r="M15" s="10">
        <f t="shared" si="2"/>
        <v>0.19999999999999929</v>
      </c>
    </row>
    <row r="16" spans="2:18">
      <c r="B16" s="75">
        <v>15</v>
      </c>
      <c r="C16" s="76"/>
      <c r="D16" s="26" t="s">
        <v>24</v>
      </c>
      <c r="E16" s="27"/>
      <c r="F16" s="26">
        <v>0.2</v>
      </c>
      <c r="G16" s="27"/>
      <c r="H16" s="26">
        <v>25.1</v>
      </c>
      <c r="I16" s="27"/>
      <c r="J16" s="26">
        <v>25.4</v>
      </c>
      <c r="K16" s="27"/>
      <c r="L16" s="10">
        <f t="shared" si="3"/>
        <v>0.3</v>
      </c>
      <c r="M16" s="10">
        <f t="shared" si="2"/>
        <v>0.29999999999999716</v>
      </c>
    </row>
    <row r="17" spans="2:27">
      <c r="B17" s="75">
        <v>16</v>
      </c>
      <c r="C17" s="76"/>
      <c r="D17" s="26" t="s">
        <v>36</v>
      </c>
      <c r="E17" s="27"/>
      <c r="F17" s="26">
        <v>0.1</v>
      </c>
      <c r="G17" s="27"/>
      <c r="H17" s="26">
        <v>25.4</v>
      </c>
      <c r="I17" s="27"/>
      <c r="J17" s="26">
        <v>25.6</v>
      </c>
      <c r="K17" s="27"/>
      <c r="L17" s="10">
        <f t="shared" si="3"/>
        <v>0.4</v>
      </c>
      <c r="M17" s="10">
        <f t="shared" si="2"/>
        <v>0.20000000000000284</v>
      </c>
    </row>
    <row r="18" spans="2:27">
      <c r="B18" s="75">
        <v>17</v>
      </c>
      <c r="C18" s="76"/>
      <c r="D18" s="26" t="s">
        <v>24</v>
      </c>
      <c r="E18" s="27"/>
      <c r="F18" s="26">
        <v>0.2</v>
      </c>
      <c r="G18" s="27"/>
      <c r="H18" s="26">
        <v>25.1</v>
      </c>
      <c r="I18" s="27"/>
      <c r="J18" s="26">
        <v>25.4</v>
      </c>
      <c r="K18" s="27"/>
      <c r="L18" s="10">
        <f t="shared" si="3"/>
        <v>0.3</v>
      </c>
      <c r="M18" s="10">
        <f t="shared" si="2"/>
        <v>0.29999999999999716</v>
      </c>
    </row>
    <row r="19" spans="2:27">
      <c r="B19" s="75">
        <v>18</v>
      </c>
      <c r="C19" s="76"/>
      <c r="D19" s="26" t="s">
        <v>24</v>
      </c>
      <c r="E19" s="27"/>
      <c r="F19" s="26">
        <v>0.2</v>
      </c>
      <c r="G19" s="27"/>
      <c r="H19" s="26">
        <v>25</v>
      </c>
      <c r="I19" s="27"/>
      <c r="J19" s="26">
        <v>25.2</v>
      </c>
      <c r="K19" s="27"/>
      <c r="L19" s="10">
        <f t="shared" si="3"/>
        <v>0.3</v>
      </c>
      <c r="M19" s="10">
        <f t="shared" si="2"/>
        <v>0.19999999999999929</v>
      </c>
    </row>
    <row r="20" spans="2:27">
      <c r="B20" s="18">
        <v>19</v>
      </c>
      <c r="C20" s="19"/>
      <c r="D20" s="26" t="s">
        <v>24</v>
      </c>
      <c r="E20" s="27"/>
      <c r="F20" s="26">
        <v>0.1</v>
      </c>
      <c r="G20" s="27"/>
      <c r="H20" s="26">
        <v>24.9</v>
      </c>
      <c r="I20" s="27"/>
      <c r="J20" s="26">
        <v>25.1</v>
      </c>
      <c r="K20" s="27"/>
      <c r="L20" s="10">
        <f t="shared" si="3"/>
        <v>0.4</v>
      </c>
      <c r="M20" s="10">
        <f t="shared" si="2"/>
        <v>0.20000000000000284</v>
      </c>
    </row>
    <row r="21" spans="2:27">
      <c r="B21" s="69">
        <v>20</v>
      </c>
      <c r="C21" s="69"/>
      <c r="D21" s="26" t="s">
        <v>24</v>
      </c>
      <c r="E21" s="27"/>
      <c r="F21" s="26">
        <v>0.1</v>
      </c>
      <c r="G21" s="27"/>
      <c r="H21" s="26">
        <v>24.9</v>
      </c>
      <c r="I21" s="27"/>
      <c r="J21" s="26">
        <v>25.1</v>
      </c>
      <c r="K21" s="27"/>
      <c r="L21" s="10">
        <f t="shared" si="3"/>
        <v>0.4</v>
      </c>
      <c r="M21" s="10">
        <f t="shared" si="2"/>
        <v>0.20000000000000284</v>
      </c>
    </row>
    <row r="23" spans="2:27" ht="15" customHeight="1">
      <c r="B23" s="6" t="s">
        <v>5</v>
      </c>
      <c r="C23" s="6"/>
      <c r="D23" s="7"/>
      <c r="E23" s="3"/>
      <c r="F23" s="28" t="s">
        <v>6</v>
      </c>
      <c r="G23" s="29"/>
      <c r="H23" s="29"/>
      <c r="I23" s="30"/>
      <c r="J23" s="3"/>
      <c r="K23" s="31" t="s">
        <v>28</v>
      </c>
      <c r="L23" s="32"/>
      <c r="M23" s="32"/>
      <c r="N23" s="33"/>
      <c r="O23" s="2"/>
      <c r="P23" s="40" t="s">
        <v>29</v>
      </c>
      <c r="Q23" s="41"/>
      <c r="R23" s="41"/>
      <c r="S23" s="41"/>
      <c r="T23" s="41"/>
      <c r="U23" s="41"/>
      <c r="V23" s="41"/>
      <c r="W23" s="41"/>
      <c r="X23" s="41"/>
      <c r="Y23" s="41"/>
      <c r="Z23" s="41"/>
      <c r="AA23" s="42"/>
    </row>
    <row r="24" spans="2:27">
      <c r="B24" s="1"/>
      <c r="K24" s="34"/>
      <c r="L24" s="35"/>
      <c r="M24" s="35"/>
      <c r="N24" s="36"/>
      <c r="P24" s="43"/>
      <c r="Q24" s="44"/>
      <c r="R24" s="44"/>
      <c r="S24" s="44"/>
      <c r="T24" s="44"/>
      <c r="U24" s="44"/>
      <c r="V24" s="44"/>
      <c r="W24" s="44"/>
      <c r="X24" s="44"/>
      <c r="Y24" s="44"/>
      <c r="Z24" s="44"/>
      <c r="AA24" s="45"/>
    </row>
    <row r="25" spans="2:27">
      <c r="B25" s="49" t="s">
        <v>48</v>
      </c>
      <c r="C25" s="50"/>
      <c r="D25" s="51"/>
      <c r="E25" s="2"/>
      <c r="F25" s="40" t="s">
        <v>31</v>
      </c>
      <c r="G25" s="41"/>
      <c r="H25" s="41"/>
      <c r="I25" s="42"/>
      <c r="K25" s="34"/>
      <c r="L25" s="35"/>
      <c r="M25" s="35"/>
      <c r="N25" s="36"/>
      <c r="P25" s="43"/>
      <c r="Q25" s="44"/>
      <c r="R25" s="44"/>
      <c r="S25" s="44"/>
      <c r="T25" s="44"/>
      <c r="U25" s="44"/>
      <c r="V25" s="44"/>
      <c r="W25" s="44"/>
      <c r="X25" s="44"/>
      <c r="Y25" s="44"/>
      <c r="Z25" s="44"/>
      <c r="AA25" s="45"/>
    </row>
    <row r="26" spans="2:27">
      <c r="B26" s="52"/>
      <c r="C26" s="53"/>
      <c r="D26" s="54"/>
      <c r="E26" s="2"/>
      <c r="F26" s="43"/>
      <c r="G26" s="44"/>
      <c r="H26" s="44"/>
      <c r="I26" s="45"/>
      <c r="K26" s="34"/>
      <c r="L26" s="35"/>
      <c r="M26" s="35"/>
      <c r="N26" s="36"/>
      <c r="P26" s="43"/>
      <c r="Q26" s="44"/>
      <c r="R26" s="44"/>
      <c r="S26" s="44"/>
      <c r="T26" s="44"/>
      <c r="U26" s="44"/>
      <c r="V26" s="44"/>
      <c r="W26" s="44"/>
      <c r="X26" s="44"/>
      <c r="Y26" s="44"/>
      <c r="Z26" s="44"/>
      <c r="AA26" s="45"/>
    </row>
    <row r="27" spans="2:27">
      <c r="F27" s="43"/>
      <c r="G27" s="44"/>
      <c r="H27" s="44"/>
      <c r="I27" s="45"/>
      <c r="K27" s="34"/>
      <c r="L27" s="35"/>
      <c r="M27" s="35"/>
      <c r="N27" s="36"/>
      <c r="P27" s="43"/>
      <c r="Q27" s="44"/>
      <c r="R27" s="44"/>
      <c r="S27" s="44"/>
      <c r="T27" s="44"/>
      <c r="U27" s="44"/>
      <c r="V27" s="44"/>
      <c r="W27" s="44"/>
      <c r="X27" s="44"/>
      <c r="Y27" s="44"/>
      <c r="Z27" s="44"/>
      <c r="AA27" s="45"/>
    </row>
    <row r="28" spans="2:27">
      <c r="F28" s="43"/>
      <c r="G28" s="44"/>
      <c r="H28" s="44"/>
      <c r="I28" s="45"/>
      <c r="K28" s="37"/>
      <c r="L28" s="38"/>
      <c r="M28" s="38"/>
      <c r="N28" s="39"/>
      <c r="P28" s="43"/>
      <c r="Q28" s="44"/>
      <c r="R28" s="44"/>
      <c r="S28" s="44"/>
      <c r="T28" s="44"/>
      <c r="U28" s="44"/>
      <c r="V28" s="44"/>
      <c r="W28" s="44"/>
      <c r="X28" s="44"/>
      <c r="Y28" s="44"/>
      <c r="Z28" s="44"/>
      <c r="AA28" s="45"/>
    </row>
    <row r="29" spans="2:27">
      <c r="F29" s="43"/>
      <c r="G29" s="44"/>
      <c r="H29" s="44"/>
      <c r="I29" s="45"/>
      <c r="K29" s="4"/>
      <c r="L29" s="4"/>
      <c r="M29" s="4"/>
      <c r="N29" s="4"/>
      <c r="P29" s="43"/>
      <c r="Q29" s="44"/>
      <c r="R29" s="44"/>
      <c r="S29" s="44"/>
      <c r="T29" s="44"/>
      <c r="U29" s="44"/>
      <c r="V29" s="44"/>
      <c r="W29" s="44"/>
      <c r="X29" s="44"/>
      <c r="Y29" s="44"/>
      <c r="Z29" s="44"/>
      <c r="AA29" s="45"/>
    </row>
    <row r="30" spans="2:27">
      <c r="F30" s="43"/>
      <c r="G30" s="44"/>
      <c r="H30" s="44"/>
      <c r="I30" s="45"/>
      <c r="K30" s="4"/>
      <c r="L30" s="4"/>
      <c r="M30" s="4"/>
      <c r="N30" s="4"/>
      <c r="P30" s="43"/>
      <c r="Q30" s="44"/>
      <c r="R30" s="44"/>
      <c r="S30" s="44"/>
      <c r="T30" s="44"/>
      <c r="U30" s="44"/>
      <c r="V30" s="44"/>
      <c r="W30" s="44"/>
      <c r="X30" s="44"/>
      <c r="Y30" s="44"/>
      <c r="Z30" s="44"/>
      <c r="AA30" s="45"/>
    </row>
    <row r="31" spans="2:27">
      <c r="F31" s="43"/>
      <c r="G31" s="44"/>
      <c r="H31" s="44"/>
      <c r="I31" s="45"/>
      <c r="K31" s="4"/>
      <c r="L31" s="4"/>
      <c r="M31" s="4"/>
      <c r="N31" s="4"/>
      <c r="P31" s="43"/>
      <c r="Q31" s="44"/>
      <c r="R31" s="44"/>
      <c r="S31" s="44"/>
      <c r="T31" s="44"/>
      <c r="U31" s="44"/>
      <c r="V31" s="44"/>
      <c r="W31" s="44"/>
      <c r="X31" s="44"/>
      <c r="Y31" s="44"/>
      <c r="Z31" s="44"/>
      <c r="AA31" s="45"/>
    </row>
    <row r="32" spans="2:27">
      <c r="F32" s="43"/>
      <c r="G32" s="44"/>
      <c r="H32" s="44"/>
      <c r="I32" s="45"/>
      <c r="K32" s="4"/>
      <c r="L32" s="4"/>
      <c r="M32" s="4"/>
      <c r="N32" s="4"/>
      <c r="P32" s="43"/>
      <c r="Q32" s="44"/>
      <c r="R32" s="44"/>
      <c r="S32" s="44"/>
      <c r="T32" s="44"/>
      <c r="U32" s="44"/>
      <c r="V32" s="44"/>
      <c r="W32" s="44"/>
      <c r="X32" s="44"/>
      <c r="Y32" s="44"/>
      <c r="Z32" s="44"/>
      <c r="AA32" s="45"/>
    </row>
    <row r="33" spans="6:27">
      <c r="F33" s="46"/>
      <c r="G33" s="47"/>
      <c r="H33" s="47"/>
      <c r="I33" s="48"/>
      <c r="K33" s="4"/>
      <c r="L33" s="4"/>
      <c r="M33" s="4"/>
      <c r="N33" s="4"/>
      <c r="P33" s="43"/>
      <c r="Q33" s="44"/>
      <c r="R33" s="44"/>
      <c r="S33" s="44"/>
      <c r="T33" s="44"/>
      <c r="U33" s="44"/>
      <c r="V33" s="44"/>
      <c r="W33" s="44"/>
      <c r="X33" s="44"/>
      <c r="Y33" s="44"/>
      <c r="Z33" s="44"/>
      <c r="AA33" s="45"/>
    </row>
    <row r="34" spans="6:27">
      <c r="F34" s="5"/>
      <c r="G34" s="5"/>
      <c r="H34" s="5"/>
      <c r="I34" s="5"/>
      <c r="K34" s="4"/>
      <c r="L34" s="4"/>
      <c r="M34" s="4"/>
      <c r="N34" s="4"/>
      <c r="P34" s="43"/>
      <c r="Q34" s="44"/>
      <c r="R34" s="44"/>
      <c r="S34" s="44"/>
      <c r="T34" s="44"/>
      <c r="U34" s="44"/>
      <c r="V34" s="44"/>
      <c r="W34" s="44"/>
      <c r="X34" s="44"/>
      <c r="Y34" s="44"/>
      <c r="Z34" s="44"/>
      <c r="AA34" s="45"/>
    </row>
    <row r="35" spans="6:27">
      <c r="F35" s="5"/>
      <c r="G35" s="5"/>
      <c r="H35" s="5"/>
      <c r="I35" s="5"/>
      <c r="K35" s="4"/>
      <c r="L35" s="4"/>
      <c r="M35" s="4"/>
      <c r="N35" s="4"/>
      <c r="P35" s="43"/>
      <c r="Q35" s="44"/>
      <c r="R35" s="44"/>
      <c r="S35" s="44"/>
      <c r="T35" s="44"/>
      <c r="U35" s="44"/>
      <c r="V35" s="44"/>
      <c r="W35" s="44"/>
      <c r="X35" s="44"/>
      <c r="Y35" s="44"/>
      <c r="Z35" s="44"/>
      <c r="AA35" s="45"/>
    </row>
    <row r="36" spans="6:27">
      <c r="F36" s="5"/>
      <c r="G36" s="5"/>
      <c r="H36" s="5"/>
      <c r="I36" s="5"/>
      <c r="K36" s="4"/>
      <c r="L36" s="4"/>
      <c r="M36" s="4"/>
      <c r="N36" s="4"/>
      <c r="P36" s="43"/>
      <c r="Q36" s="44"/>
      <c r="R36" s="44"/>
      <c r="S36" s="44"/>
      <c r="T36" s="44"/>
      <c r="U36" s="44"/>
      <c r="V36" s="44"/>
      <c r="W36" s="44"/>
      <c r="X36" s="44"/>
      <c r="Y36" s="44"/>
      <c r="Z36" s="44"/>
      <c r="AA36" s="45"/>
    </row>
    <row r="37" spans="6:27">
      <c r="P37" s="46"/>
      <c r="Q37" s="47"/>
      <c r="R37" s="47"/>
      <c r="S37" s="47"/>
      <c r="T37" s="47"/>
      <c r="U37" s="47"/>
      <c r="V37" s="47"/>
      <c r="W37" s="47"/>
      <c r="X37" s="47"/>
      <c r="Y37" s="47"/>
      <c r="Z37" s="47"/>
      <c r="AA37" s="48"/>
    </row>
  </sheetData>
  <sheetProtection sheet="1" objects="1" scenarios="1"/>
  <mergeCells count="113">
    <mergeCell ref="D20:E20"/>
    <mergeCell ref="F20:G20"/>
    <mergeCell ref="H20:I20"/>
    <mergeCell ref="J20:K20"/>
    <mergeCell ref="D21:E21"/>
    <mergeCell ref="F21:G21"/>
    <mergeCell ref="H21:I21"/>
    <mergeCell ref="J21:K21"/>
    <mergeCell ref="P23:AA37"/>
    <mergeCell ref="B25:D26"/>
    <mergeCell ref="F25:I33"/>
    <mergeCell ref="F23:I23"/>
    <mergeCell ref="K23:N28"/>
    <mergeCell ref="D17:E17"/>
    <mergeCell ref="F17:G17"/>
    <mergeCell ref="H17:I17"/>
    <mergeCell ref="J17:K17"/>
    <mergeCell ref="D18:E18"/>
    <mergeCell ref="F18:G18"/>
    <mergeCell ref="H18:I18"/>
    <mergeCell ref="J18:K18"/>
    <mergeCell ref="D19:E19"/>
    <mergeCell ref="F19:G19"/>
    <mergeCell ref="H19:I19"/>
    <mergeCell ref="J19:K19"/>
    <mergeCell ref="D14:E14"/>
    <mergeCell ref="F14:G14"/>
    <mergeCell ref="H14:I14"/>
    <mergeCell ref="J14:K14"/>
    <mergeCell ref="D15:E15"/>
    <mergeCell ref="F15:G15"/>
    <mergeCell ref="H15:I15"/>
    <mergeCell ref="J15:K15"/>
    <mergeCell ref="D16:E16"/>
    <mergeCell ref="F16:G16"/>
    <mergeCell ref="H16:I16"/>
    <mergeCell ref="J16:K16"/>
    <mergeCell ref="D11:E11"/>
    <mergeCell ref="F11:G11"/>
    <mergeCell ref="H11:I11"/>
    <mergeCell ref="J11:K11"/>
    <mergeCell ref="D12:E12"/>
    <mergeCell ref="F12:G12"/>
    <mergeCell ref="H12:I12"/>
    <mergeCell ref="J12:K12"/>
    <mergeCell ref="D13:E13"/>
    <mergeCell ref="F13:G13"/>
    <mergeCell ref="H13:I13"/>
    <mergeCell ref="J13:K13"/>
    <mergeCell ref="J8:K8"/>
    <mergeCell ref="D9:E9"/>
    <mergeCell ref="F9:G9"/>
    <mergeCell ref="H9:I9"/>
    <mergeCell ref="J9:K9"/>
    <mergeCell ref="D10:E10"/>
    <mergeCell ref="F10:G10"/>
    <mergeCell ref="H10:I10"/>
    <mergeCell ref="J10:K10"/>
    <mergeCell ref="J5:K5"/>
    <mergeCell ref="D6:E6"/>
    <mergeCell ref="F6:G6"/>
    <mergeCell ref="H6:I6"/>
    <mergeCell ref="J6:K6"/>
    <mergeCell ref="D7:E7"/>
    <mergeCell ref="F7:G7"/>
    <mergeCell ref="H7:I7"/>
    <mergeCell ref="J7:K7"/>
    <mergeCell ref="J1:K1"/>
    <mergeCell ref="D3:E3"/>
    <mergeCell ref="F3:G3"/>
    <mergeCell ref="H3:I3"/>
    <mergeCell ref="J3:K3"/>
    <mergeCell ref="D4:E4"/>
    <mergeCell ref="F4:G4"/>
    <mergeCell ref="H4:I4"/>
    <mergeCell ref="J4:K4"/>
    <mergeCell ref="D2:E2"/>
    <mergeCell ref="F2:G2"/>
    <mergeCell ref="H2:I2"/>
    <mergeCell ref="J2:K2"/>
    <mergeCell ref="H1:I1"/>
    <mergeCell ref="D5:E5"/>
    <mergeCell ref="F5:G5"/>
    <mergeCell ref="H5:I5"/>
    <mergeCell ref="D8:E8"/>
    <mergeCell ref="F8:G8"/>
    <mergeCell ref="H8:I8"/>
    <mergeCell ref="B2:C2"/>
    <mergeCell ref="B3:C3"/>
    <mergeCell ref="P1:Q1"/>
    <mergeCell ref="P2:Q2"/>
    <mergeCell ref="P3:Q3"/>
    <mergeCell ref="B19:C19"/>
    <mergeCell ref="B20:C20"/>
    <mergeCell ref="B21:C21"/>
    <mergeCell ref="B14:C14"/>
    <mergeCell ref="B15:C15"/>
    <mergeCell ref="B16:C16"/>
    <mergeCell ref="B17:C17"/>
    <mergeCell ref="B18:C18"/>
    <mergeCell ref="B9:C9"/>
    <mergeCell ref="B10:C10"/>
    <mergeCell ref="B11:C11"/>
    <mergeCell ref="B12:C12"/>
    <mergeCell ref="B13:C13"/>
    <mergeCell ref="B4:C4"/>
    <mergeCell ref="B5:C5"/>
    <mergeCell ref="B6:C6"/>
    <mergeCell ref="B7:C7"/>
    <mergeCell ref="B8:C8"/>
    <mergeCell ref="B1:C1"/>
    <mergeCell ref="D1:E1"/>
    <mergeCell ref="F1:G1"/>
  </mergeCells>
  <conditionalFormatting sqref="P2:Q3">
    <cfRule type="cellIs" dxfId="5" priority="6" operator="greaterThan">
      <formula>2</formula>
    </cfRule>
  </conditionalFormatting>
  <conditionalFormatting sqref="P2:Q3">
    <cfRule type="cellIs" dxfId="4" priority="5" operator="greaterThan">
      <formula>1</formula>
    </cfRule>
  </conditionalFormatting>
  <conditionalFormatting sqref="P2:Q3">
    <cfRule type="cellIs" dxfId="3" priority="4" operator="lessThanOrEqual">
      <formula>1</formula>
    </cfRule>
  </conditionalFormatting>
  <conditionalFormatting sqref="L2:M21">
    <cfRule type="cellIs" dxfId="2" priority="1" operator="greaterThan">
      <formula>2</formula>
    </cfRule>
  </conditionalFormatting>
  <conditionalFormatting sqref="L2:M21">
    <cfRule type="cellIs" dxfId="1" priority="2" operator="greaterThan">
      <formula>1</formula>
    </cfRule>
  </conditionalFormatting>
  <conditionalFormatting sqref="L2:M21">
    <cfRule type="cellIs" dxfId="0" priority="3" operator="lessThan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2023-07-05T18:06:50Z</dcterms:created>
  <dcterms:modified xsi:type="dcterms:W3CDTF">2023-07-10T14:59:19Z</dcterms:modified>
  <cp:category/>
  <cp:contentStatus/>
</cp:coreProperties>
</file>