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oer\Desktop\GWU BootCamp\Challenge1\"/>
    </mc:Choice>
  </mc:AlternateContent>
  <xr:revisionPtr revIDLastSave="0" documentId="13_ncr:1_{69B23403-5883-41FE-85DB-3809442CED9B}" xr6:coauthVersionLast="47" xr6:coauthVersionMax="47" xr10:uidLastSave="{00000000-0000-0000-0000-000000000000}"/>
  <bookViews>
    <workbookView xWindow="0" yWindow="5910" windowWidth="7500" windowHeight="6000" activeTab="6" xr2:uid="{00000000-000D-0000-FFFF-FFFF00000000}"/>
  </bookViews>
  <sheets>
    <sheet name="Theatre Outcomes by Launch Date" sheetId="11" r:id="rId1"/>
    <sheet name="Outcomes Based on Goals" sheetId="12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2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D2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T2924" i="1"/>
  <c r="U3885" i="1"/>
  <c r="U3882" i="1"/>
  <c r="U3881" i="1"/>
  <c r="U3878" i="1"/>
  <c r="U3870" i="1"/>
  <c r="U3797" i="1"/>
  <c r="U3796" i="1"/>
  <c r="U3791" i="1"/>
  <c r="U3787" i="1"/>
  <c r="U3784" i="1"/>
  <c r="U3772" i="1"/>
  <c r="U3764" i="1"/>
  <c r="U3763" i="1"/>
  <c r="U3757" i="1"/>
  <c r="U3754" i="1"/>
  <c r="U3649" i="1"/>
  <c r="U3634" i="1"/>
  <c r="U3632" i="1"/>
  <c r="U3207" i="1"/>
  <c r="U3203" i="1"/>
  <c r="U3195" i="1"/>
  <c r="U3194" i="1"/>
  <c r="U3190" i="1"/>
  <c r="U2939" i="1"/>
  <c r="U2932" i="1"/>
  <c r="U2924" i="1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B2" i="5"/>
  <c r="C2" i="5"/>
  <c r="B6" i="5"/>
  <c r="B5" i="5"/>
  <c r="B4" i="5"/>
  <c r="B3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<sst xmlns="http://schemas.openxmlformats.org/spreadsheetml/2006/main" count="33036" uniqueCount="8404">
  <si>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</si>
  <si>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</si>
  <si>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</si>
  <si>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</si>
  <si>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</si>
  <si>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</si>
  <si>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</si>
  <si>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</si>
  <si>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</si>
  <si>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</si>
  <si>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</si>
  <si>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</si>
  <si>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</si>
  <si>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</si>
  <si>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</si>
  <si>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</si>
  <si>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</si>
  <si>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</si>
  <si>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</si>
  <si>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</si>
  <si>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</si>
  <si>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</si>
  <si>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</si>
  <si>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</si>
  <si>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</si>
  <si>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</si>
  <si>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</si>
  <si>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</si>
  <si>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</si>
  <si>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</si>
  <si>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</si>
  <si>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</si>
  <si>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</si>
  <si>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</si>
  <si>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</si>
  <si>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</si>
  <si>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</si>
  <si>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</si>
  <si>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</si>
  <si>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</si>
  <si>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</si>
  <si>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</si>
  <si>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</si>
  <si>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</si>
  <si>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</si>
  <si>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</si>
  <si>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</si>
  <si>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</si>
  <si>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</si>
  <si>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</si>
  <si>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</si>
  <si>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</si>
  <si>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</si>
  <si>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</si>
  <si>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</si>
  <si>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</si>
  <si>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</si>
  <si>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</si>
  <si>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</si>
  <si>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</si>
  <si>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</si>
  <si>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</si>
  <si>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</si>
  <si>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</si>
  <si>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</si>
  <si>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</si>
  <si>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</si>
  <si>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</si>
  <si>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</si>
  <si>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</si>
  <si>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</si>
  <si>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</si>
  <si>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</si>
  <si>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</si>
  <si>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</si>
  <si>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</si>
  <si>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</si>
  <si>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</si>
  <si>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</si>
  <si>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</si>
  <si>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</si>
  <si>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</si>
  <si>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</si>
  <si>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</si>
  <si>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</si>
  <si>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</si>
  <si>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</si>
  <si>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</si>
  <si>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</si>
  <si>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</si>
  <si>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</si>
  <si>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</si>
  <si>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</si>
  <si>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</si>
  <si>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</si>
  <si>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</si>
  <si>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</si>
  <si>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</si>
  <si>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</si>
  <si>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</si>
  <si>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</si>
  <si>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</si>
  <si>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</si>
  <si>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</si>
  <si>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</si>
  <si>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</si>
  <si>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</si>
  <si>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</si>
  <si>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</si>
  <si>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</si>
  <si>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</si>
  <si>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</si>
  <si>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</si>
  <si>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</si>
  <si>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</si>
  <si>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</si>
  <si>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</si>
  <si>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</si>
  <si>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</si>
  <si>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</si>
  <si>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</si>
  <si>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</si>
  <si>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</si>
  <si>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</si>
  <si>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</si>
  <si>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</si>
  <si>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</si>
  <si>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</si>
  <si>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</si>
  <si>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</si>
  <si>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</si>
  <si>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</si>
  <si>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</si>
  <si>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</si>
  <si>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</si>
  <si>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</si>
  <si>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</si>
  <si>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</si>
  <si>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</si>
  <si>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</si>
  <si>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</si>
  <si>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</si>
  <si>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</si>
  <si>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</si>
  <si>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</si>
  <si>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</si>
  <si>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</si>
  <si>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</si>
  <si>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</si>
  <si>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</si>
  <si>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</si>
  <si>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</si>
  <si>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</si>
  <si>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</si>
  <si>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</si>
  <si>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</si>
  <si>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</si>
  <si>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</si>
  <si>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</si>
  <si>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</si>
  <si>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</si>
  <si>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</si>
  <si>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</si>
  <si>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</si>
  <si>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</si>
  <si>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</si>
  <si>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</si>
  <si>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</si>
  <si>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</si>
  <si>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</si>
  <si>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</si>
  <si>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</si>
  <si>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</si>
  <si>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</si>
  <si>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</si>
  <si>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</si>
  <si>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</si>
  <si>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</si>
  <si>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</si>
  <si>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</si>
  <si>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</si>
  <si>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</si>
  <si>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</si>
  <si>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</si>
  <si>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</si>
  <si>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</si>
  <si>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</si>
  <si>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</si>
  <si>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</si>
  <si>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</si>
  <si>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</si>
  <si>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</si>
  <si>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</si>
  <si>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</si>
  <si>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</si>
  <si>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</si>
  <si>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</si>
  <si>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</si>
  <si>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</si>
  <si>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</si>
  <si>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</si>
  <si>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</si>
  <si>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</si>
  <si>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</si>
  <si>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</si>
  <si>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</si>
  <si>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</si>
  <si>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</si>
  <si>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</si>
  <si>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</si>
  <si>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</si>
  <si>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</si>
  <si>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</si>
  <si>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</si>
  <si>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</si>
  <si>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</si>
  <si>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</si>
  <si>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</si>
  <si>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</si>
  <si>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</si>
  <si>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</si>
  <si>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</si>
  <si>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</si>
  <si>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</si>
  <si>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</si>
  <si>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</si>
  <si>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</si>
  <si>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</si>
  <si>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</si>
  <si>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</si>
  <si>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</si>
  <si>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</si>
  <si>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</si>
  <si>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</si>
  <si>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</si>
  <si>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</si>
  <si>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</si>
  <si>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</si>
  <si>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</si>
  <si>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</si>
  <si>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</si>
  <si>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</si>
  <si>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</si>
  <si>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</si>
  <si>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</si>
  <si>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</si>
  <si>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</si>
  <si>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</si>
  <si>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</si>
  <si>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</si>
  <si>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</si>
  <si>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</si>
  <si>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</si>
  <si>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</si>
  <si>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</si>
  <si>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</si>
  <si>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</si>
  <si>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</si>
  <si>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</si>
  <si>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</si>
  <si>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</si>
  <si>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</si>
  <si>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</si>
  <si>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</si>
  <si>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</si>
  <si>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</si>
  <si>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</si>
  <si>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</si>
  <si>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</si>
  <si>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</si>
  <si>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</si>
  <si>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</si>
  <si>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</si>
  <si>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</si>
  <si>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</si>
  <si>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</si>
  <si>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</si>
  <si>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</si>
  <si>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</si>
  <si>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</si>
  <si>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</si>
  <si>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</si>
  <si>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</si>
  <si>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</si>
  <si>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</si>
  <si>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</si>
  <si>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</si>
  <si>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</si>
  <si>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</si>
  <si>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</si>
  <si>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</si>
  <si>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</si>
  <si>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</si>
  <si>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</si>
  <si>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</si>
  <si>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</si>
  <si>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</si>
  <si>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</si>
  <si>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</si>
  <si>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</si>
  <si>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</si>
  <si>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</si>
  <si>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</si>
  <si>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</si>
  <si>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</si>
  <si>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</si>
  <si>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</si>
  <si>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</si>
  <si>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</si>
  <si>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</si>
  <si>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</si>
  <si>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</si>
  <si>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</si>
  <si>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</si>
  <si>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</si>
  <si>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</si>
  <si>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</si>
  <si>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</si>
  <si>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</si>
  <si>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</si>
  <si>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</si>
  <si>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</si>
  <si>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</si>
  <si>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</si>
  <si>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</si>
  <si>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</si>
  <si>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</si>
  <si>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</si>
  <si>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</si>
  <si>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</si>
  <si>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</si>
  <si>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</si>
  <si>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</si>
  <si>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</si>
  <si>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</si>
  <si>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</si>
  <si>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</si>
  <si>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</si>
  <si>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</si>
  <si>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</si>
  <si>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</si>
  <si>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</si>
  <si>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</si>
  <si>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</si>
  <si>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</si>
  <si>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</si>
  <si>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</si>
  <si>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</si>
  <si>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</si>
  <si>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</si>
  <si>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</si>
  <si>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</si>
  <si>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</si>
  <si>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</si>
  <si>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</si>
  <si>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</si>
  <si>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</si>
  <si>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</si>
  <si>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</si>
  <si>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</si>
  <si>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</si>
  <si>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</si>
  <si>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</si>
  <si>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</si>
  <si>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</si>
  <si>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</si>
  <si>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</si>
  <si>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</si>
  <si>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</si>
  <si>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</si>
  <si>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</si>
  <si>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</si>
  <si>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</si>
  <si>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</si>
  <si>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</si>
  <si>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</si>
  <si>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</si>
  <si>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</si>
  <si>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</si>
  <si>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</si>
  <si>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</si>
  <si>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</si>
  <si>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</si>
  <si>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</si>
  <si>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</si>
  <si>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</si>
  <si>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</si>
  <si>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</si>
  <si>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</si>
  <si>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</si>
  <si>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</si>
  <si>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</si>
  <si>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</si>
  <si>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</si>
  <si>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</si>
  <si>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</si>
  <si>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</si>
  <si>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</si>
  <si>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</si>
  <si>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</si>
  <si>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</si>
  <si>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</si>
  <si>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</si>
  <si>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</si>
  <si>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</si>
  <si>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</si>
  <si>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</si>
  <si>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</si>
  <si>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</si>
  <si>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</si>
  <si>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</si>
  <si>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</si>
  <si>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</si>
  <si>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</si>
  <si>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</si>
  <si>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</si>
  <si>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</si>
  <si>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</si>
  <si>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</si>
  <si>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</si>
  <si>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</si>
  <si>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</si>
  <si>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</si>
  <si>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</si>
  <si>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</si>
  <si>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</si>
  <si>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</si>
  <si>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</si>
  <si>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</si>
  <si>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</si>
  <si>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</si>
  <si>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</si>
  <si>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</si>
  <si>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</si>
  <si>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</si>
  <si>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</si>
  <si>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</si>
  <si>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</si>
  <si>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</si>
  <si>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</si>
  <si>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</si>
  <si>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</si>
  <si>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</si>
  <si>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</si>
  <si>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</si>
  <si>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</si>
  <si>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</si>
  <si>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</si>
  <si>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</si>
  <si>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</si>
  <si>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</si>
  <si>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</si>
  <si>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</si>
  <si>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</si>
  <si>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</si>
  <si>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</si>
  <si>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</si>
  <si>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</si>
  <si>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</si>
  <si>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</si>
  <si>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</si>
  <si>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</si>
  <si>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</si>
  <si>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</si>
  <si>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</si>
  <si>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</si>
  <si>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</si>
  <si>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</si>
  <si>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</si>
  <si>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</si>
  <si>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</si>
  <si>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</si>
  <si>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</si>
  <si>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</si>
  <si>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</si>
  <si>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</si>
  <si>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</si>
  <si>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</si>
  <si>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</si>
  <si>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</si>
  <si>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</si>
  <si>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</si>
  <si>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</si>
  <si>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</si>
  <si>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</si>
  <si>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</si>
  <si>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</si>
  <si>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</si>
  <si>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</si>
  <si>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</si>
  <si>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</si>
  <si>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</si>
  <si>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</si>
  <si>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</si>
  <si>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</si>
  <si>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</si>
  <si>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</si>
  <si>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</si>
  <si>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</si>
  <si>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</si>
  <si>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</si>
  <si>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</si>
  <si>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</si>
  <si>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</si>
  <si>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</si>
  <si>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</si>
  <si>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</si>
  <si>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</si>
  <si>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</si>
  <si>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</si>
  <si>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</si>
  <si>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</si>
  <si>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</si>
  <si>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</si>
  <si>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</si>
  <si>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</si>
  <si>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</si>
  <si>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</si>
  <si>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</si>
  <si>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</si>
  <si>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</si>
  <si>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</si>
  <si>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</si>
  <si>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</si>
  <si>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</si>
  <si>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</si>
  <si>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</si>
  <si>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</si>
  <si>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</si>
  <si>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</si>
  <si>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</si>
  <si>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</si>
  <si>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</si>
  <si>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</si>
  <si>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</si>
  <si>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</si>
  <si>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</si>
  <si>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</si>
  <si>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</si>
  <si>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</si>
  <si>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</si>
  <si>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</si>
  <si>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</si>
  <si>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</si>
  <si>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</si>
  <si>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</si>
  <si>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</si>
  <si>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</si>
  <si>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</si>
  <si>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</si>
  <si>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</si>
  <si>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</si>
  <si>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</si>
  <si>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</si>
  <si>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</si>
  <si>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</si>
  <si>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</si>
  <si>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</si>
  <si>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</si>
  <si>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</si>
  <si>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</si>
  <si>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</si>
  <si>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</si>
  <si>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</si>
  <si>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</si>
  <si>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</si>
  <si>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</si>
  <si>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</si>
  <si>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</si>
  <si>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</si>
  <si>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</si>
  <si>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</si>
  <si>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</si>
  <si>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</si>
  <si>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</si>
  <si>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</si>
  <si>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</si>
  <si>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</si>
  <si>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</si>
  <si>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</si>
  <si>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</si>
  <si>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</si>
  <si>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</si>
  <si>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</si>
  <si>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</si>
  <si>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</si>
  <si>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</si>
  <si>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</si>
  <si>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</si>
  <si>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</si>
  <si>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</si>
  <si>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</si>
  <si>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</si>
  <si>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</si>
  <si>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</si>
  <si>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</si>
  <si>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</si>
  <si>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</si>
  <si>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</si>
  <si>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</si>
  <si>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</si>
  <si>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</si>
  <si>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</si>
  <si>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</si>
  <si>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</si>
  <si>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</si>
  <si>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</si>
  <si>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</si>
  <si>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</si>
  <si>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</si>
  <si>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</si>
  <si>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</si>
  <si>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</si>
  <si>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</si>
  <si>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</si>
  <si>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</si>
  <si>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</si>
  <si>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</si>
  <si>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</si>
  <si>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</si>
  <si>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</si>
  <si>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</si>
  <si>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</si>
  <si>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</si>
  <si>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</si>
  <si>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</si>
  <si>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</si>
  <si>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</si>
  <si>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</si>
  <si>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</si>
  <si>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</si>
  <si>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</si>
  <si>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</si>
  <si>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</si>
  <si>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</si>
  <si>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</si>
  <si>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</si>
  <si>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</si>
  <si>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</si>
  <si>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</si>
  <si>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</si>
  <si>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</si>
  <si>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</si>
  <si>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</si>
  <si>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</si>
  <si>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</si>
  <si>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</si>
  <si>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</si>
  <si>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</si>
  <si>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</si>
  <si>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</si>
  <si>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</si>
  <si>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</si>
  <si>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</si>
  <si>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</si>
  <si>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</si>
  <si>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</si>
  <si>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</si>
  <si>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</si>
  <si>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</si>
  <si>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</si>
  <si>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</si>
  <si>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</si>
  <si>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</si>
  <si>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</si>
  <si>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</si>
  <si>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</si>
  <si>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</si>
  <si>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</si>
  <si>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</si>
  <si>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</si>
  <si>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</si>
  <si>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</si>
  <si>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</si>
  <si>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</si>
  <si>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</si>
  <si>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</si>
  <si>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</si>
  <si>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</si>
  <si>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</si>
  <si>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</si>
  <si>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</si>
  <si>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</si>
  <si>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</si>
  <si>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</si>
  <si>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</si>
  <si>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</si>
  <si>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</si>
  <si>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</si>
  <si>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</si>
  <si>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</si>
  <si>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</si>
  <si>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</si>
  <si>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</si>
  <si>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</si>
  <si>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</si>
  <si>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</si>
  <si>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</si>
  <si>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</si>
  <si>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</si>
  <si>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</si>
  <si>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</si>
  <si>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</si>
  <si>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</si>
  <si>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</si>
  <si>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</si>
  <si>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</si>
  <si>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</si>
  <si>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</si>
  <si>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</si>
  <si>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</si>
  <si>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</si>
  <si>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</si>
  <si>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</si>
  <si>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</si>
  <si>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</si>
  <si>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</si>
  <si>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</si>
  <si>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</si>
  <si>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</si>
  <si>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</si>
  <si>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</si>
  <si>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</si>
  <si>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</si>
  <si>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</si>
  <si>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</si>
  <si>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</si>
  <si>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</si>
  <si>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</si>
  <si>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</si>
  <si>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</si>
  <si>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</si>
  <si>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</si>
  <si>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</si>
  <si>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</si>
  <si>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</si>
  <si>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</si>
  <si>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</si>
  <si>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</si>
  <si>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</si>
  <si>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</si>
  <si>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</si>
  <si>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</si>
  <si>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</si>
  <si>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</si>
  <si>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</si>
  <si>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</si>
  <si>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</si>
  <si>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</si>
  <si>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</si>
  <si>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</si>
  <si>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</si>
  <si>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</si>
  <si>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</si>
  <si>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</si>
  <si>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</si>
  <si>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</si>
  <si>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</si>
  <si>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</si>
  <si>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</si>
  <si>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</si>
  <si>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</si>
  <si>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</si>
  <si>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</si>
  <si>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</si>
  <si>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</si>
  <si>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</si>
  <si>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</si>
  <si>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</si>
  <si>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</si>
  <si>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</si>
  <si>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</si>
  <si>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</si>
  <si>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</si>
  <si>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</si>
  <si>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</si>
  <si>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</si>
  <si>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</si>
  <si>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</si>
  <si>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</si>
  <si>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</si>
  <si>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</si>
  <si>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</si>
  <si>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</si>
  <si>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</si>
  <si>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</si>
  <si>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</si>
  <si>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</si>
  <si>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</si>
  <si>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</si>
  <si>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</si>
  <si>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</si>
  <si>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</si>
  <si>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</si>
  <si>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</si>
  <si>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</si>
  <si>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</si>
  <si>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</si>
  <si>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</si>
  <si>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</si>
  <si>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</si>
  <si>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</si>
  <si>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</si>
  <si>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</si>
  <si>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</si>
  <si>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</si>
  <si>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</si>
  <si>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</si>
  <si>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</si>
  <si>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</si>
  <si>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</si>
  <si>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</si>
  <si>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</si>
  <si>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</si>
  <si>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</si>
  <si>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</si>
  <si>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</si>
  <si>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</si>
  <si>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</si>
  <si>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</si>
  <si>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</si>
  <si>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</si>
  <si>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</si>
  <si>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</si>
  <si>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</si>
  <si>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</si>
  <si>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</si>
  <si>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</si>
  <si>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</si>
  <si>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</si>
  <si>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</si>
  <si>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</si>
  <si>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</si>
  <si>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</si>
  <si>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</si>
  <si>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</si>
  <si>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</si>
  <si>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</si>
  <si>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</si>
  <si>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</si>
  <si>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</si>
  <si>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</si>
  <si>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</si>
  <si>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</si>
  <si>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</si>
  <si>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</si>
  <si>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</si>
  <si>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</si>
  <si>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</si>
  <si>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</si>
  <si>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</si>
  <si>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</si>
  <si>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</si>
  <si>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</si>
  <si>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</si>
  <si>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</si>
  <si>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</si>
  <si>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</si>
  <si>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</si>
  <si>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</si>
  <si>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</si>
  <si>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</si>
  <si>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</si>
  <si>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</si>
  <si>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</si>
  <si>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</si>
  <si>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</si>
  <si>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</si>
  <si>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</si>
  <si>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</si>
  <si>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</si>
  <si>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</si>
  <si>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</si>
  <si>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</si>
  <si>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</si>
  <si>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</si>
  <si>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</si>
  <si>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</si>
  <si>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</si>
  <si>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</si>
  <si>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</si>
  <si>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</si>
  <si>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</si>
  <si>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</si>
  <si>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</si>
  <si>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</si>
  <si>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</si>
  <si>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</si>
  <si>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</si>
  <si>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</si>
  <si>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</si>
  <si>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</si>
  <si>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</si>
  <si>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</si>
  <si>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</si>
  <si>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</si>
  <si>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</si>
  <si>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</si>
  <si>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</si>
  <si>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</si>
  <si>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</si>
  <si>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</si>
  <si>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</si>
  <si>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</si>
  <si>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</si>
  <si>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</si>
  <si>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</si>
  <si>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</si>
  <si>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</si>
  <si>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</si>
  <si>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</si>
  <si>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</si>
  <si>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</si>
  <si>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</si>
  <si>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</si>
  <si>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</si>
  <si>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</si>
  <si>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</si>
  <si>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</si>
  <si>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</si>
  <si>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</si>
  <si>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</si>
  <si>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</si>
  <si>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</si>
  <si>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</si>
  <si>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</si>
  <si>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</si>
  <si>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</si>
  <si>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</si>
  <si>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</si>
  <si>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</si>
  <si>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</si>
  <si>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</si>
  <si>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</si>
  <si>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</si>
  <si>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</si>
  <si>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</si>
  <si>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</si>
  <si>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</si>
  <si>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</si>
  <si>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</si>
  <si>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</si>
  <si>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</si>
  <si>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</si>
  <si>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</si>
  <si>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</si>
  <si>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</si>
  <si>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</si>
  <si>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</si>
  <si>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</si>
  <si>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</si>
  <si>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</si>
  <si>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</si>
  <si>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</si>
  <si>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</si>
  <si>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</si>
  <si>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</si>
  <si>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</si>
  <si>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</si>
  <si>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</si>
  <si>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</si>
  <si>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</si>
  <si>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</si>
  <si>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</si>
  <si>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</si>
  <si>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</si>
  <si>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</si>
  <si>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</si>
  <si>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</si>
  <si>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</si>
  <si>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</si>
  <si>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</si>
  <si>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</si>
  <si>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</si>
  <si>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</si>
  <si>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</si>
  <si>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</si>
  <si>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</si>
  <si>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</si>
  <si>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</si>
  <si>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</si>
  <si>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</si>
  <si>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</si>
  <si>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</si>
  <si>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</si>
  <si>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</si>
  <si>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</si>
  <si>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</si>
  <si>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</si>
  <si>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</si>
  <si>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</si>
  <si>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</si>
  <si>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</si>
  <si>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</si>
  <si>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</si>
  <si>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</si>
  <si>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</si>
  <si>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</si>
  <si>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</si>
  <si>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</si>
  <si>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</si>
  <si>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</si>
  <si>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</si>
  <si>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</si>
  <si>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</si>
  <si>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</si>
  <si>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</si>
  <si>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</si>
  <si>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</si>
  <si>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</si>
  <si>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</si>
  <si>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</si>
  <si>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</si>
  <si>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</si>
  <si>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</si>
  <si>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</si>
  <si>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</si>
  <si>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</si>
  <si>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</si>
  <si>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</si>
  <si>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</si>
  <si>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</si>
  <si>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</si>
  <si>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</si>
  <si>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</si>
  <si>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</si>
  <si>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</si>
  <si>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</si>
  <si>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</si>
  <si>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</si>
  <si>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</si>
  <si>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</si>
  <si>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</si>
  <si>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</si>
  <si>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</si>
  <si>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</si>
  <si>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</si>
  <si>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</si>
  <si>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</si>
  <si>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</si>
  <si>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</si>
  <si>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</si>
  <si>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</si>
  <si>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</si>
  <si>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</si>
  <si>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</si>
  <si>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</si>
  <si>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</si>
  <si>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</si>
  <si>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</si>
  <si>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</si>
  <si>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</si>
  <si>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</si>
  <si>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</si>
  <si>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</si>
  <si>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</si>
  <si>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</si>
  <si>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</si>
  <si>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</si>
  <si>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</si>
  <si>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</si>
  <si>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</si>
  <si>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</si>
  <si>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</si>
  <si>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</si>
  <si>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</si>
  <si>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</si>
  <si>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</si>
  <si>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</si>
  <si>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</si>
  <si>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</si>
  <si>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</si>
  <si>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</si>
  <si>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</si>
  <si>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</si>
  <si>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</si>
  <si>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</si>
  <si>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</si>
  <si>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</si>
  <si>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</si>
  <si>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</si>
  <si>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</si>
  <si>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</si>
  <si>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</si>
  <si>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</si>
  <si>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</si>
  <si>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</si>
  <si>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</si>
  <si>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</si>
  <si>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</si>
  <si>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</si>
  <si>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</si>
  <si>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</si>
  <si>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</si>
  <si>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</si>
  <si>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</si>
  <si>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</si>
  <si>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</si>
  <si>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</si>
  <si>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</si>
  <si>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</si>
  <si>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</si>
  <si>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</si>
  <si>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</si>
  <si>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</si>
  <si>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</si>
  <si>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</si>
  <si>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</si>
  <si>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</si>
  <si>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</si>
  <si>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</si>
  <si>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</si>
  <si>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</si>
  <si>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</si>
  <si>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</si>
  <si>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</si>
  <si>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</si>
  <si>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</si>
  <si>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</si>
  <si>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</si>
  <si>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</si>
  <si>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</si>
  <si>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</si>
  <si>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</si>
  <si>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</si>
  <si>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</si>
  <si>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</si>
  <si>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</si>
  <si>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</si>
  <si>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</si>
  <si>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</si>
  <si>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</si>
  <si>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</si>
  <si>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</si>
  <si>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</si>
  <si>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</si>
  <si>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</si>
  <si>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</si>
  <si>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</si>
  <si>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</si>
  <si>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</si>
  <si>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</si>
  <si>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</si>
  <si>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</si>
  <si>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</si>
  <si>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</si>
  <si>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</si>
  <si>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</si>
  <si>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</si>
  <si>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</si>
  <si>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</si>
  <si>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</si>
  <si>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</si>
  <si>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</si>
  <si>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</si>
  <si>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</si>
  <si>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</si>
  <si>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</si>
  <si>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</si>
  <si>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</si>
  <si>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</si>
  <si>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</si>
  <si>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</si>
  <si>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</si>
  <si>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</si>
  <si>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</si>
  <si>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</si>
  <si>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</si>
  <si>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</si>
  <si>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</si>
  <si>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</si>
  <si>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</si>
  <si>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</si>
  <si>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</si>
  <si>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</si>
  <si>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</si>
  <si>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</si>
  <si>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</si>
  <si>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</si>
  <si>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</si>
  <si>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</si>
  <si>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</si>
  <si>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</si>
  <si>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</si>
  <si>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</si>
  <si>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</si>
  <si>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</si>
  <si>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</si>
  <si>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</si>
  <si>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</si>
  <si>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</si>
  <si>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</si>
  <si>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</si>
  <si>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</si>
  <si>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</si>
  <si>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</si>
  <si>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</si>
  <si>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</si>
  <si>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</si>
  <si>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</si>
  <si>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</si>
  <si>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</si>
  <si>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</si>
  <si>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</si>
  <si>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</si>
  <si>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</si>
  <si>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</si>
  <si>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</si>
  <si>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</si>
  <si>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</si>
  <si>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</si>
  <si>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</si>
  <si>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</si>
  <si>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</si>
  <si>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</si>
  <si>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</si>
  <si>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</si>
  <si>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</si>
  <si>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</si>
  <si>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</si>
  <si>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</si>
  <si>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</si>
  <si>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</si>
  <si>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</si>
  <si>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</si>
  <si>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</si>
  <si>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</si>
  <si>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</si>
  <si>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</si>
  <si>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</si>
  <si>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</si>
  <si>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</si>
  <si>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</si>
  <si>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</si>
  <si>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</si>
  <si>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</si>
  <si>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</si>
  <si>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</si>
  <si>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</si>
  <si>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</si>
  <si>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</si>
  <si>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</si>
  <si>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</si>
  <si>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</si>
  <si>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</si>
  <si>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</si>
  <si>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</si>
  <si>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</si>
  <si>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</si>
  <si>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</si>
  <si>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</si>
  <si>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</si>
  <si>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</si>
  <si>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</si>
  <si>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</si>
  <si>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</si>
  <si>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</si>
  <si>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</si>
  <si>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</si>
  <si>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</si>
  <si>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</si>
  <si>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</si>
  <si>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</si>
  <si>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</si>
  <si>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</si>
  <si>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</si>
  <si>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</si>
  <si>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</si>
  <si>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</si>
  <si>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</si>
  <si>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</si>
  <si>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</si>
  <si>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</si>
  <si>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</si>
  <si>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</si>
  <si>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</si>
  <si>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</si>
  <si>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</si>
  <si>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</si>
  <si>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</si>
  <si>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</si>
  <si>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</si>
  <si>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</si>
  <si>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</si>
  <si>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</si>
  <si>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</si>
  <si>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</si>
  <si>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</si>
  <si>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</si>
  <si>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</si>
  <si>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</si>
  <si>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</si>
  <si>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</si>
  <si>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</si>
  <si>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</si>
  <si>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</si>
  <si>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</si>
  <si>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</si>
  <si>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</si>
  <si>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</si>
  <si>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</si>
  <si>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</si>
  <si>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</si>
  <si>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</si>
  <si>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</si>
  <si>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</si>
  <si>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</si>
  <si>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</si>
  <si>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</si>
  <si>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</si>
  <si>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</si>
  <si>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</si>
  <si>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</si>
  <si>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</si>
  <si>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</si>
  <si>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</si>
  <si>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</si>
  <si>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</si>
  <si>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</si>
  <si>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</si>
  <si>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</si>
  <si>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</si>
  <si>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</si>
  <si>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</si>
  <si>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</si>
  <si>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</si>
  <si>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</si>
  <si>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</si>
  <si>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</si>
  <si>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</si>
  <si>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</si>
  <si>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</si>
  <si>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</si>
  <si>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</si>
  <si>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</si>
  <si>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</si>
  <si>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</si>
  <si>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</si>
  <si>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</si>
  <si>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</si>
  <si>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</si>
  <si>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</si>
  <si>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</si>
  <si>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</si>
  <si>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</si>
  <si>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</si>
  <si>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</si>
  <si>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</si>
  <si>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</si>
  <si>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</si>
  <si>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</si>
  <si>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</si>
  <si>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</si>
  <si>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</si>
  <si>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</si>
  <si>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</si>
  <si>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</si>
  <si>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</si>
  <si>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</si>
  <si>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</si>
  <si>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</si>
  <si>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</si>
  <si>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</si>
  <si>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</si>
  <si>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</si>
  <si>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</si>
  <si>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</si>
  <si>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</si>
  <si>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</si>
  <si>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</si>
  <si>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</si>
  <si>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</si>
  <si>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</si>
  <si>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</si>
  <si>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</si>
  <si>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</si>
  <si>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</si>
  <si>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</si>
  <si>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</si>
  <si>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</si>
  <si>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</si>
  <si>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</si>
  <si>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</si>
  <si>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</si>
  <si>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</si>
  <si>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</si>
  <si>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</si>
  <si>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</si>
  <si>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</si>
  <si>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</si>
  <si>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</si>
  <si>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</si>
  <si>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</si>
  <si>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</si>
  <si>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</si>
  <si>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</si>
  <si>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</si>
  <si>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</si>
  <si>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</si>
  <si>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</si>
  <si>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</si>
  <si>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</si>
  <si>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</si>
  <si>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</si>
  <si>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</si>
  <si>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</si>
  <si>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</si>
  <si>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</si>
  <si>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</si>
  <si>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</si>
  <si>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</si>
  <si>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</si>
  <si>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</si>
  <si>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</si>
  <si>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</si>
  <si>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</si>
  <si>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</si>
  <si>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</si>
  <si>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</si>
  <si>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</si>
  <si>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</si>
  <si>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</si>
  <si>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</si>
  <si>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</si>
  <si>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</si>
  <si>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</si>
  <si>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</si>
  <si>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</si>
  <si>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</si>
  <si>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</si>
  <si>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</si>
  <si>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</si>
  <si>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</si>
  <si>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</si>
  <si>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</si>
  <si>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</si>
  <si>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</si>
  <si>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</si>
  <si>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</si>
  <si>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</si>
  <si>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</si>
  <si>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</si>
  <si>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</si>
  <si>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</si>
  <si>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</si>
  <si>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</si>
  <si>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</si>
  <si>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</si>
  <si>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</si>
  <si>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</si>
  <si>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</si>
  <si>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</si>
  <si>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</si>
  <si>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</si>
  <si>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</si>
  <si>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</si>
  <si>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</si>
  <si>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</si>
  <si>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</si>
  <si>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</si>
  <si>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</si>
  <si>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</si>
  <si>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</si>
  <si>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</si>
  <si>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</si>
  <si>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</si>
  <si>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</si>
  <si>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</si>
  <si>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</si>
  <si>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</si>
  <si>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</si>
  <si>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</si>
  <si>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</si>
  <si>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</si>
  <si>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</si>
  <si>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</si>
  <si>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</si>
  <si>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</si>
  <si>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</si>
  <si>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</si>
  <si>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</si>
  <si>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</si>
  <si>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</si>
  <si>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</si>
  <si>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</si>
  <si>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</si>
  <si>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</si>
  <si>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</si>
  <si>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</si>
  <si>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</si>
  <si>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</si>
  <si>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</si>
  <si>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</si>
  <si>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</si>
  <si>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</si>
  <si>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</si>
  <si>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</si>
  <si>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</si>
  <si>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</si>
  <si>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</si>
  <si>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</si>
  <si>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</si>
  <si>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</si>
  <si>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</si>
  <si>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</si>
  <si>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</si>
  <si>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</si>
  <si>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</si>
  <si>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</si>
  <si>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</si>
  <si>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</si>
  <si>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</si>
  <si>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</si>
  <si>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</si>
  <si>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</si>
  <si>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</si>
  <si>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</si>
  <si>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</si>
  <si>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</si>
  <si>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</si>
  <si>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</si>
  <si>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</si>
  <si>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</si>
  <si>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</si>
  <si>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</si>
  <si>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</si>
  <si>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</si>
  <si>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</si>
  <si>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</si>
  <si>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</si>
  <si>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</si>
  <si>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</si>
  <si>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</si>
  <si>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</si>
  <si>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</si>
  <si>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</si>
  <si>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</si>
  <si>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</si>
  <si>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</si>
  <si>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</si>
  <si>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</si>
  <si>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</si>
  <si>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</si>
  <si>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</si>
  <si>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</si>
  <si>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</si>
  <si>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</si>
  <si>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</si>
  <si>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</si>
  <si>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</si>
  <si>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</si>
  <si>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</si>
  <si>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</si>
  <si>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</si>
  <si>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</si>
  <si>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</si>
  <si>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</si>
  <si>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</si>
  <si>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</si>
  <si>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</si>
  <si>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</si>
  <si>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</si>
  <si>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</si>
  <si>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</si>
  <si>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</si>
  <si>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</si>
  <si>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</si>
  <si>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</si>
  <si>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</si>
  <si>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</si>
  <si>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</si>
  <si>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</si>
  <si>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</si>
  <si>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</si>
  <si>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</si>
  <si>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</si>
  <si>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</si>
  <si>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</si>
  <si>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</si>
  <si>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</si>
  <si>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</si>
  <si>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</si>
  <si>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</si>
  <si>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</si>
  <si>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</si>
  <si>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</si>
  <si>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</si>
  <si>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</si>
  <si>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</si>
  <si>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</si>
  <si>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</si>
  <si>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</si>
  <si>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</si>
  <si>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</si>
  <si>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</si>
  <si>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</si>
  <si>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</si>
  <si>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</si>
  <si>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</si>
  <si>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</si>
  <si>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</si>
  <si>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</si>
  <si>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</si>
  <si>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</si>
  <si>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</si>
  <si>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</si>
  <si>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</si>
  <si>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</si>
  <si>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</si>
  <si>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</si>
  <si>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</si>
  <si>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</si>
  <si>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</si>
  <si>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</si>
  <si>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</si>
  <si>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</si>
  <si>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</si>
  <si>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</si>
  <si>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</si>
  <si>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</si>
  <si>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</si>
  <si>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</si>
  <si>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</si>
  <si>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</si>
  <si>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</si>
  <si>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</si>
  <si>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</si>
  <si>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</si>
  <si>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</si>
  <si>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</si>
  <si>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</si>
  <si>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</si>
  <si>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</si>
  <si>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</si>
  <si>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</si>
  <si>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</si>
  <si>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</si>
  <si>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</si>
  <si>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</si>
  <si>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</si>
  <si>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</si>
  <si>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</si>
  <si>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</si>
  <si>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</si>
  <si>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</si>
  <si>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</si>
  <si>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</si>
  <si>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</si>
  <si>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</si>
  <si>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</si>
  <si>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</si>
  <si>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</si>
  <si>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</si>
  <si>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</si>
  <si>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</si>
  <si>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</si>
  <si>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</si>
  <si>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</si>
  <si>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</si>
  <si>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</si>
  <si>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</si>
  <si>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</si>
  <si>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</si>
  <si>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</si>
  <si>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</si>
  <si>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</si>
  <si>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</si>
  <si>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</si>
  <si>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</si>
  <si>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</si>
  <si>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</si>
  <si>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</si>
  <si>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</si>
  <si>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</si>
  <si>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</si>
  <si>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</si>
  <si>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</si>
  <si>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</si>
  <si>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</si>
  <si>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</si>
  <si>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</si>
  <si>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</si>
  <si>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</si>
  <si>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</si>
  <si>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</si>
  <si>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</si>
  <si>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</si>
  <si>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</si>
  <si>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</si>
  <si>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</si>
  <si>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</si>
  <si>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</si>
  <si>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</si>
  <si>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</si>
  <si>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</si>
  <si>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</si>
  <si>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</si>
  <si>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</si>
  <si>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</si>
  <si>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</si>
  <si>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</si>
  <si>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</si>
  <si>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</si>
  <si>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</si>
  <si>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</si>
  <si>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</si>
  <si>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</si>
  <si>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</si>
  <si>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</si>
  <si>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</si>
  <si>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</si>
  <si>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</si>
  <si>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</si>
  <si>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</si>
  <si>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</si>
  <si>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</si>
  <si>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</si>
  <si>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</si>
  <si>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</si>
  <si>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</si>
  <si>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</si>
  <si>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</si>
  <si>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</si>
  <si>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</si>
  <si>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</si>
  <si>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</si>
  <si>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</si>
  <si>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</si>
  <si>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</si>
  <si>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</si>
  <si>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</si>
  <si>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</si>
  <si>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</si>
  <si>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</si>
  <si>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</si>
  <si>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</si>
  <si>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</si>
  <si>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</si>
  <si>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</si>
  <si>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</si>
  <si>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</si>
  <si>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</si>
  <si>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</si>
  <si>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</si>
  <si>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</si>
  <si>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</si>
  <si>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</si>
  <si>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</si>
  <si>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</si>
  <si>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</si>
  <si>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</si>
  <si>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</si>
  <si>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</si>
  <si>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</si>
  <si>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</si>
  <si>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</si>
  <si>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</si>
  <si>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</si>
  <si>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</si>
  <si>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</si>
  <si>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</si>
  <si>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</si>
  <si>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</si>
  <si>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</si>
  <si>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</si>
  <si>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</si>
  <si>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</si>
  <si>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</si>
  <si>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</si>
  <si>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</si>
  <si>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</si>
  <si>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</si>
  <si>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</si>
  <si>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</si>
  <si>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</si>
  <si>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</si>
  <si>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</si>
  <si>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</si>
  <si>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</si>
  <si>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</si>
  <si>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</si>
  <si>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</si>
  <si>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</si>
  <si>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</si>
  <si>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</si>
  <si>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</si>
  <si>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</si>
  <si>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</si>
  <si>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</si>
  <si>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</si>
  <si>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</si>
  <si>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</si>
  <si>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</si>
  <si>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</si>
  <si>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</si>
  <si>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</si>
  <si>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</si>
  <si>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</si>
  <si>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</si>
  <si>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</si>
  <si>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</si>
  <si>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</si>
  <si>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</si>
  <si>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</si>
  <si>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</si>
  <si>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</si>
  <si>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</si>
  <si>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</si>
  <si>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</si>
  <si>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</si>
  <si>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</si>
  <si>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</si>
  <si>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</si>
  <si>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</si>
  <si>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</si>
  <si>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</si>
  <si>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</si>
  <si>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</si>
  <si>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</si>
  <si>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</si>
  <si>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</si>
  <si>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</si>
  <si>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</si>
  <si>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</si>
  <si>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</si>
  <si>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</si>
  <si>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</si>
  <si>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</si>
  <si>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</si>
  <si>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</si>
  <si>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</si>
  <si>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</si>
  <si>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</si>
  <si>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</si>
  <si>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</si>
  <si>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</si>
  <si>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</si>
  <si>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</si>
  <si>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</si>
  <si>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</si>
  <si>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</si>
  <si>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</si>
  <si>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</si>
  <si>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</si>
  <si>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</si>
  <si>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</si>
  <si>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</si>
  <si>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</si>
  <si>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</si>
  <si>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</si>
  <si>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</si>
  <si>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</si>
  <si>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</si>
  <si>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</si>
  <si>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</si>
  <si>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</si>
  <si>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</si>
  <si>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</si>
  <si>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</si>
  <si>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</si>
  <si>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</si>
  <si>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</si>
  <si>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</si>
  <si>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</si>
  <si>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</si>
  <si>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</si>
  <si>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</si>
  <si>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</si>
  <si>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</si>
  <si>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</si>
  <si>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</si>
  <si>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</si>
  <si>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</si>
  <si>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</si>
  <si>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</si>
  <si>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</si>
  <si>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</si>
  <si>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</si>
  <si>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</si>
  <si>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</si>
  <si>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</si>
  <si>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</si>
  <si>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</si>
  <si>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</si>
  <si>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</si>
  <si>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</si>
  <si>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</si>
  <si>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</si>
  <si>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</si>
  <si>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</si>
  <si>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</si>
  <si>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</si>
  <si>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</si>
  <si>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</si>
  <si>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</si>
  <si>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</si>
  <si>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</si>
  <si>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</si>
  <si>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</si>
  <si>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</si>
  <si>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</si>
  <si>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</si>
  <si>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</si>
  <si>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</si>
  <si>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</si>
  <si>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</si>
  <si>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</si>
  <si>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</si>
  <si>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</si>
  <si>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</si>
  <si>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</si>
  <si>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</si>
  <si>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</si>
  <si>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</si>
  <si>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</si>
  <si>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</si>
  <si>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</si>
  <si>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</si>
  <si>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</si>
  <si>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</si>
  <si>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</si>
  <si>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</si>
  <si>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</si>
  <si>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</si>
  <si>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</si>
  <si>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</si>
  <si>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</si>
  <si>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</si>
  <si>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</si>
  <si>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</si>
  <si>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</si>
  <si>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</si>
  <si>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</si>
  <si>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</si>
  <si>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</si>
  <si>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</si>
  <si>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</si>
  <si>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</si>
  <si>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</si>
  <si>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</si>
  <si>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</si>
  <si>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</si>
  <si>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</si>
  <si>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</si>
  <si>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</si>
  <si>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</si>
  <si>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</si>
  <si>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</si>
  <si>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</si>
  <si>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</si>
  <si>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</si>
  <si>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</si>
  <si>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</si>
  <si>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</si>
  <si>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</si>
  <si>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</si>
  <si>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</si>
  <si>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</si>
  <si>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</si>
  <si>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</si>
  <si>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</si>
  <si>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</si>
  <si>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</si>
  <si>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</si>
  <si>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</si>
  <si>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</si>
  <si>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</si>
  <si>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</si>
  <si>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</si>
  <si>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</si>
  <si>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</si>
  <si>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</si>
  <si>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</si>
  <si>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</si>
  <si>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</si>
  <si>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</si>
  <si>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</si>
  <si>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</si>
  <si>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</si>
  <si>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</si>
  <si>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</si>
  <si>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</si>
  <si>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</si>
  <si>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</si>
  <si>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</si>
  <si>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</si>
  <si>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</si>
  <si>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</si>
  <si>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</si>
  <si>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</si>
  <si>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</si>
  <si>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</si>
  <si>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</si>
  <si>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</si>
  <si>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</si>
  <si>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</si>
  <si>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</si>
  <si>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</si>
  <si>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</si>
  <si>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</si>
  <si>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</si>
  <si>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</si>
  <si>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</si>
  <si>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</si>
  <si>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</si>
  <si>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</si>
  <si>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</si>
  <si>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</si>
  <si>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</si>
  <si>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</si>
  <si>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</si>
  <si>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</si>
  <si>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</si>
  <si>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</si>
  <si>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</si>
  <si>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</si>
  <si>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</si>
  <si>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</si>
  <si>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</si>
  <si>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</si>
  <si>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</si>
  <si>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</si>
  <si>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</si>
  <si>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</si>
  <si>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</si>
  <si>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</si>
  <si>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</si>
  <si>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</si>
  <si>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</si>
  <si>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</si>
  <si>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</si>
  <si>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</si>
  <si>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</si>
  <si>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</si>
  <si>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</si>
  <si>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</si>
  <si>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</si>
  <si>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</si>
  <si>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</si>
  <si>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</si>
  <si>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</si>
  <si>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</si>
  <si>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</si>
  <si>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</si>
  <si>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</si>
  <si>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</si>
  <si>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</si>
  <si>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</si>
  <si>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</si>
  <si>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</si>
  <si>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</si>
  <si>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</si>
  <si>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</si>
  <si>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</si>
  <si>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</si>
  <si>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</si>
  <si>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</si>
  <si>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</si>
  <si>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</si>
  <si>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</si>
  <si>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</si>
  <si>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</si>
  <si>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</si>
  <si>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</si>
  <si>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</si>
  <si>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</si>
  <si>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</si>
  <si>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</si>
  <si>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</si>
  <si>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</si>
  <si>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</si>
  <si>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</si>
  <si>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</si>
  <si>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</si>
  <si>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</si>
  <si>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</si>
  <si>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</si>
  <si>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</si>
  <si>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</si>
  <si>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</si>
  <si>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</si>
  <si>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</si>
  <si>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</si>
  <si>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</si>
  <si>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</si>
  <si>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</si>
  <si>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</si>
  <si>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</si>
  <si>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</si>
  <si>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</si>
  <si>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</si>
  <si>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</si>
  <si>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</si>
  <si>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</si>
  <si>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</si>
  <si>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</si>
  <si>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</si>
  <si>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</si>
  <si>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</si>
  <si>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</si>
  <si>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</si>
  <si>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</si>
  <si>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</si>
  <si>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</si>
  <si>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</si>
  <si>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</si>
  <si>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</si>
  <si>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</si>
  <si>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</si>
  <si>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</si>
  <si>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</si>
  <si>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</si>
  <si>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</si>
  <si>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</si>
  <si>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</si>
  <si>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</si>
  <si>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</si>
  <si>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</si>
  <si>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</si>
  <si>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</si>
  <si>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</si>
  <si>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</si>
  <si>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</si>
  <si>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</si>
  <si>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</si>
  <si>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</si>
  <si>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</si>
  <si>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</si>
  <si>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</si>
  <si>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</si>
  <si>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</si>
  <si>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</si>
  <si>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</si>
  <si>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</si>
  <si>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</si>
  <si>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</si>
  <si>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</si>
  <si>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</si>
  <si>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</si>
  <si>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</si>
  <si>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</si>
  <si>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</si>
  <si>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</si>
  <si>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</si>
  <si>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</si>
  <si>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</si>
  <si>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</si>
  <si>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</si>
  <si>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</si>
  <si>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</si>
  <si>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</si>
  <si>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</si>
  <si>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</si>
  <si>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</si>
  <si>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</si>
  <si>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</si>
  <si>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</si>
  <si>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</si>
  <si>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</si>
  <si>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</si>
  <si>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</si>
  <si>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</si>
  <si>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</si>
  <si>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</si>
  <si>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</si>
  <si>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</si>
  <si>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</si>
  <si>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</si>
  <si>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</si>
  <si>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</si>
  <si>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</si>
  <si>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</si>
  <si>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</si>
  <si>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</si>
  <si>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</si>
  <si>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</si>
  <si>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</si>
  <si>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</si>
  <si>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</si>
  <si>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</si>
  <si>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</si>
  <si>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</si>
  <si>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</si>
  <si>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</si>
  <si>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</si>
  <si>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</si>
  <si>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</si>
  <si>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</si>
  <si>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</si>
  <si>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</si>
  <si>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</si>
  <si>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</si>
  <si>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</si>
  <si>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</si>
  <si>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</si>
  <si>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</si>
  <si>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</si>
  <si>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</si>
  <si>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</si>
  <si>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</si>
  <si>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</si>
  <si>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</si>
  <si>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</si>
  <si>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</si>
  <si>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</si>
  <si>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</si>
  <si>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</si>
  <si>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</si>
  <si>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</si>
  <si>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</si>
  <si>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</si>
  <si>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</si>
  <si>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</si>
  <si>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</si>
  <si>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</si>
  <si>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</si>
  <si>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</si>
  <si>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</si>
  <si>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</si>
  <si>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</si>
  <si>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</si>
  <si>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</si>
  <si>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</si>
  <si>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</si>
  <si>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</si>
  <si>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</si>
  <si>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</si>
  <si>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</si>
  <si>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</si>
  <si>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</si>
  <si>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</si>
  <si>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</si>
  <si>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</si>
  <si>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</si>
  <si>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</si>
  <si>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</si>
  <si>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</si>
  <si>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</si>
  <si>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</si>
  <si>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</si>
  <si>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</si>
  <si>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</si>
  <si>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</si>
  <si>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</si>
  <si>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</si>
  <si>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</si>
  <si>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</si>
  <si>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</si>
  <si>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</si>
  <si>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</si>
  <si>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</si>
  <si>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</si>
  <si>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</si>
  <si>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</si>
  <si>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</si>
  <si>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</si>
  <si>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</si>
  <si>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</si>
  <si>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</si>
  <si>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</si>
  <si>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</si>
  <si>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</si>
  <si>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</si>
  <si>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</si>
  <si>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</si>
  <si>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</si>
  <si>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</si>
  <si>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</si>
  <si>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</si>
  <si>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</si>
  <si>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</si>
  <si>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</si>
  <si>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</si>
  <si>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</si>
  <si>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</si>
  <si>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</si>
  <si>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</si>
  <si>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</si>
  <si>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</si>
  <si>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</si>
  <si>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</si>
  <si>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</si>
  <si>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</si>
  <si>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</si>
  <si>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</si>
  <si>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</si>
  <si>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</si>
  <si>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</si>
  <si>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</si>
  <si>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</si>
  <si>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</si>
  <si>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</si>
  <si>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</si>
  <si>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</si>
  <si>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</si>
  <si>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</si>
  <si>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</si>
  <si>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</si>
  <si>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</si>
  <si>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</si>
  <si>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</si>
  <si>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</si>
  <si>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</si>
  <si>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</si>
  <si>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</si>
  <si>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</si>
  <si>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</si>
  <si>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</si>
  <si>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</si>
  <si>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</si>
  <si>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</si>
  <si>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</si>
  <si>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</si>
  <si>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</si>
  <si>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</si>
  <si>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</si>
  <si>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</si>
  <si>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</si>
  <si>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</si>
  <si>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</si>
  <si>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</si>
  <si>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</si>
  <si>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</si>
  <si>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</si>
  <si>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</si>
  <si>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</si>
  <si>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</si>
  <si>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</si>
  <si>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</si>
  <si>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</si>
  <si>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</si>
  <si>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</si>
  <si>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</si>
  <si>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</si>
  <si>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</si>
  <si>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</si>
  <si>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</si>
  <si>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</si>
  <si>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</si>
  <si>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</si>
  <si>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</si>
  <si>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</si>
  <si>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</si>
  <si>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</si>
  <si>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</si>
  <si>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</si>
  <si>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</si>
  <si>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</si>
  <si>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</si>
  <si>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</si>
  <si>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</si>
  <si>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</si>
  <si>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</si>
  <si>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</si>
  <si>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</si>
  <si>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</si>
  <si>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</si>
  <si>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</si>
  <si>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</si>
  <si>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</si>
  <si>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</si>
  <si>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</si>
  <si>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</si>
  <si>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</si>
  <si>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</si>
  <si>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</si>
  <si>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</si>
  <si>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</si>
  <si>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</si>
  <si>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</si>
  <si>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</si>
  <si>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</si>
  <si>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</si>
  <si>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</si>
  <si>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</si>
  <si>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</si>
  <si>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</si>
  <si>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</si>
  <si>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</si>
  <si>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</si>
  <si>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</si>
  <si>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</si>
  <si>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</si>
  <si>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</si>
  <si>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</si>
  <si>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</si>
  <si>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</si>
  <si>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</si>
  <si>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</si>
  <si>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</si>
  <si>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</si>
  <si>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</si>
  <si>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</si>
  <si>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</si>
  <si>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</si>
  <si>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</si>
  <si>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</si>
  <si>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</si>
  <si>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</si>
  <si>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</si>
  <si>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</si>
  <si>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</si>
  <si>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</si>
  <si>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</si>
  <si>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</si>
  <si>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</si>
  <si>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</si>
  <si>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</si>
  <si>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</si>
  <si>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</si>
  <si>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</si>
  <si>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</si>
  <si>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</si>
  <si>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</si>
  <si>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</si>
  <si>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</si>
  <si>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</si>
  <si>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</si>
  <si>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</si>
  <si>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</si>
  <si>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</si>
  <si>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</si>
  <si>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</si>
  <si>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</si>
  <si>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</si>
  <si>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</si>
  <si>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</si>
  <si>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</si>
  <si>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</si>
  <si>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</si>
  <si>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</si>
  <si>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</si>
  <si>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</si>
  <si>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</si>
  <si>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</si>
  <si>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</si>
  <si>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</si>
  <si>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</si>
  <si>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</si>
  <si>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</si>
  <si>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</si>
  <si>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</si>
  <si>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</si>
  <si>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</si>
  <si>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</si>
  <si>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</si>
  <si>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</si>
  <si>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</si>
  <si>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</si>
  <si>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</si>
  <si>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</si>
  <si>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</si>
  <si>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</si>
  <si>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</si>
  <si>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</si>
  <si>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</si>
  <si>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</si>
  <si>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</si>
  <si>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</si>
  <si>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</si>
  <si>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</si>
  <si>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</si>
  <si>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</si>
  <si>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</si>
  <si>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</si>
  <si>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</si>
  <si>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</si>
  <si>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</si>
  <si>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</si>
  <si>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</si>
  <si>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</si>
  <si>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</si>
  <si>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</si>
  <si>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</si>
  <si>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</si>
  <si>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</si>
  <si>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</si>
  <si>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</si>
  <si>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</si>
  <si>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</si>
  <si>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</si>
  <si>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</si>
  <si>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</si>
  <si>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</si>
  <si>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</si>
  <si>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</si>
  <si>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</si>
  <si>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</si>
  <si>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</si>
  <si>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</si>
  <si>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</si>
  <si>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</si>
  <si>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</si>
  <si>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</si>
  <si>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</si>
  <si>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</si>
  <si>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</si>
  <si>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</si>
  <si>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</si>
  <si>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</si>
  <si>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</si>
  <si>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</si>
  <si>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</si>
  <si>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</si>
  <si>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</si>
  <si>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</si>
  <si>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</si>
  <si>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</si>
  <si>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</si>
  <si>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</si>
  <si>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</si>
  <si>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</si>
  <si>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</si>
  <si>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</si>
  <si>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</si>
  <si>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</si>
  <si>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</si>
  <si>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</si>
  <si>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</si>
  <si>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</si>
  <si>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</si>
  <si>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</si>
  <si>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</si>
  <si>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</si>
  <si>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</si>
  <si>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</si>
  <si>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</si>
  <si>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</si>
  <si>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</si>
  <si>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</si>
  <si>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</si>
  <si>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</si>
  <si>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</si>
  <si>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</si>
  <si>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</si>
  <si>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</si>
  <si>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</si>
  <si>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</si>
  <si>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</si>
  <si>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</si>
  <si>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</si>
  <si>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</si>
  <si>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</si>
  <si>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</si>
  <si>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</si>
  <si>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</si>
  <si>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</si>
  <si>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</si>
  <si>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</si>
  <si>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</si>
  <si>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</si>
  <si>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</si>
  <si>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</si>
  <si>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</si>
  <si>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</si>
  <si>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</si>
  <si>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</si>
  <si>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</si>
  <si>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</si>
  <si>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</si>
  <si>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</si>
  <si>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</si>
  <si>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</si>
  <si>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</si>
  <si>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</si>
  <si>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</si>
  <si>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</si>
  <si>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</si>
  <si>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</si>
  <si>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</si>
  <si>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</si>
  <si>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</si>
  <si>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</si>
  <si>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</si>
  <si>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</si>
  <si>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</si>
  <si>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</si>
  <si>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</si>
  <si>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</si>
  <si>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</si>
  <si>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</si>
  <si>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</si>
  <si>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</si>
  <si>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</si>
  <si>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</si>
  <si>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</si>
  <si>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</si>
  <si>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</si>
  <si>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</si>
  <si>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</si>
  <si>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</si>
  <si>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</si>
  <si>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</si>
  <si>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</si>
  <si>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</si>
  <si>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</si>
  <si>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</si>
  <si>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</si>
  <si>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</si>
  <si>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</si>
  <si>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</si>
  <si>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</si>
  <si>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</si>
  <si>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</si>
  <si>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</si>
  <si>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</si>
  <si>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</si>
  <si>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</si>
  <si>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</si>
  <si>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</si>
  <si>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</si>
  <si>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</si>
  <si>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</si>
  <si>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</si>
  <si>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</si>
  <si>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</si>
  <si>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</si>
  <si>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</si>
  <si>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</si>
  <si>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</si>
  <si>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</si>
  <si>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</si>
  <si>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</si>
  <si>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</si>
  <si>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</si>
  <si>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</si>
  <si>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</si>
  <si>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</si>
  <si>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</si>
  <si>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</si>
  <si>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</si>
  <si>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</si>
  <si>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</si>
  <si>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</si>
  <si>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</si>
  <si>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</si>
  <si>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</si>
  <si>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</si>
  <si>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</si>
  <si>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</si>
  <si>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</si>
  <si>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</si>
  <si>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</si>
  <si>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</si>
  <si>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</si>
  <si>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</si>
  <si>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</si>
  <si>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</si>
  <si>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</si>
  <si>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</si>
  <si>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</si>
  <si>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</si>
  <si>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</si>
  <si>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</si>
  <si>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</si>
  <si>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</si>
  <si>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</si>
  <si>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</si>
  <si>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</si>
  <si>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</si>
  <si>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</si>
  <si>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</si>
  <si>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</si>
  <si>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</si>
  <si>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</si>
  <si>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</si>
  <si>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</si>
  <si>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</si>
  <si>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</si>
  <si>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</si>
  <si>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</si>
  <si>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</si>
  <si>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</si>
  <si>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</si>
  <si>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</si>
  <si>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</si>
  <si>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</si>
  <si>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</si>
  <si>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</si>
  <si>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</si>
  <si>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</si>
  <si>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</si>
  <si>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</si>
  <si>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</si>
  <si>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</si>
  <si>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</si>
  <si>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</si>
  <si>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</si>
  <si>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</si>
  <si>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</si>
  <si>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</si>
  <si>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</si>
  <si>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</si>
  <si>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</si>
  <si>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</si>
  <si>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</si>
  <si>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</si>
  <si>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</si>
  <si>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</si>
  <si>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</si>
  <si>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</si>
  <si>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</si>
  <si>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</si>
  <si>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</si>
  <si>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</si>
  <si>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</si>
  <si>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</si>
  <si>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</si>
  <si>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</si>
  <si>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</si>
  <si>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</si>
  <si>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</si>
  <si>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</si>
  <si>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</si>
  <si>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</si>
  <si>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</si>
  <si>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</si>
  <si>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</si>
  <si>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</si>
  <si>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</si>
  <si>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</si>
  <si>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</si>
  <si>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</si>
  <si>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</si>
  <si>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</si>
  <si>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</si>
  <si>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</si>
  <si>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</si>
  <si>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</si>
  <si>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</si>
  <si>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</si>
  <si>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</si>
  <si>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</si>
  <si>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</si>
  <si>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</si>
  <si>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</si>
  <si>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</si>
  <si>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</si>
  <si>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</si>
  <si>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</si>
  <si>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</si>
  <si>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</si>
  <si>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</si>
  <si>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</si>
  <si>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</si>
  <si>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</si>
  <si>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</si>
  <si>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</si>
  <si>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</si>
  <si>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</si>
  <si>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</si>
  <si>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</si>
  <si>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</si>
  <si>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</si>
  <si>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</si>
  <si>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</si>
  <si>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</si>
  <si>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</si>
  <si>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</si>
  <si>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</si>
  <si>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</si>
  <si>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</si>
  <si>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</si>
  <si>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</si>
  <si>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</si>
  <si>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</si>
  <si>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</si>
  <si>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</si>
  <si>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</si>
  <si>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</si>
  <si>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</si>
  <si>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</si>
  <si>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</si>
  <si>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</si>
  <si>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</si>
  <si>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</si>
  <si>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</si>
  <si>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</si>
  <si>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</si>
  <si>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</si>
  <si>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</si>
  <si>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</si>
  <si>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</si>
  <si>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</si>
  <si>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</si>
  <si>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</si>
  <si>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</si>
  <si>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</si>
  <si>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</si>
  <si>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</si>
  <si>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</si>
  <si>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</si>
  <si>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</si>
  <si>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</si>
  <si>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</si>
  <si>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</si>
  <si>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</si>
  <si>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</si>
  <si>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</si>
  <si>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</si>
  <si>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</si>
  <si>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</si>
  <si>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</si>
  <si>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</si>
  <si>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</si>
  <si>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</si>
  <si>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</si>
  <si>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</si>
  <si>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</si>
  <si>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</si>
  <si>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</si>
  <si>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</si>
  <si>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</si>
  <si>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</si>
  <si>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</si>
  <si>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</si>
  <si>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</si>
  <si>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</si>
  <si>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</si>
  <si>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</si>
  <si>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</si>
  <si>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</si>
  <si>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</si>
  <si>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</si>
  <si>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</si>
  <si>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</si>
  <si>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</si>
  <si>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</si>
  <si>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</si>
  <si>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</si>
  <si>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</si>
  <si>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</si>
  <si>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</si>
  <si>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</si>
  <si>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</si>
  <si>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</si>
  <si>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</si>
  <si>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</si>
  <si>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</si>
  <si>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</si>
  <si>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</si>
  <si>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</si>
  <si>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</si>
  <si>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</si>
  <si>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</si>
  <si>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</si>
  <si>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</si>
  <si>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</si>
  <si>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</si>
  <si>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</si>
  <si>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</si>
  <si>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</si>
  <si>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</si>
  <si>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</si>
  <si>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</si>
  <si>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</si>
  <si>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</si>
  <si>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</si>
  <si>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</si>
  <si>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</si>
  <si>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</si>
  <si>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</si>
  <si>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</si>
  <si>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</si>
  <si>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</si>
  <si>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</si>
  <si>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</si>
  <si>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</si>
  <si>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</si>
  <si>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</si>
  <si>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</si>
  <si>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</si>
  <si>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</si>
  <si>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</si>
  <si>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</si>
  <si>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</si>
  <si>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</si>
  <si>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</si>
  <si>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</si>
  <si>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</si>
  <si>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</si>
  <si>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</si>
  <si>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</si>
  <si>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</si>
  <si>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</si>
  <si>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</si>
  <si>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</si>
  <si>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</si>
  <si>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</si>
  <si>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</si>
  <si>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</si>
  <si>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</si>
  <si>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</si>
  <si>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</si>
  <si>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</si>
  <si>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</si>
  <si>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</si>
  <si>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</si>
  <si>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</si>
  <si>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</si>
  <si>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</si>
  <si>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</si>
  <si>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</si>
  <si>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</si>
  <si>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</si>
  <si>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</si>
  <si>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</si>
  <si>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</si>
  <si>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</si>
  <si>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</si>
  <si>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</si>
  <si>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</si>
  <si>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</si>
  <si>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</si>
  <si>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</si>
  <si>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</si>
  <si>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</si>
  <si>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</si>
  <si>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</si>
  <si>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</si>
  <si>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</si>
  <si>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</si>
  <si>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</si>
  <si>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</si>
  <si>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</si>
  <si>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</si>
  <si>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</si>
  <si>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</si>
  <si>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</si>
  <si>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</si>
  <si>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</si>
  <si>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</si>
  <si>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</si>
  <si>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</si>
  <si>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</si>
  <si>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</si>
  <si>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</si>
  <si>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</si>
  <si>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</si>
  <si>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</si>
  <si>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</si>
  <si>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</si>
  <si>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</si>
  <si>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</si>
  <si>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</si>
  <si>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</si>
  <si>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</si>
  <si>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</si>
  <si>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</si>
  <si>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</si>
  <si>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</si>
  <si>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</si>
  <si>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</si>
  <si>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</si>
  <si>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</si>
  <si>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</si>
  <si>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</si>
  <si>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</si>
  <si>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</si>
  <si>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</si>
  <si>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</si>
  <si>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</si>
  <si>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</si>
  <si>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</si>
  <si>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</si>
  <si>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</si>
  <si>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</si>
  <si>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</si>
  <si>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</si>
  <si>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</si>
  <si>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</si>
  <si>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</si>
  <si>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</si>
  <si>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</si>
  <si>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</si>
  <si>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</si>
  <si>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</si>
  <si>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</si>
  <si>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</si>
  <si>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</si>
  <si>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</si>
  <si>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</si>
  <si>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</si>
  <si>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</si>
  <si>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</si>
  <si>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</si>
  <si>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</si>
  <si>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</si>
  <si>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</si>
  <si>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</si>
  <si>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</si>
  <si>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</si>
  <si>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</si>
  <si>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</si>
  <si>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</si>
  <si>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</si>
  <si>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</si>
  <si>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</si>
  <si>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</si>
  <si>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</si>
  <si>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</si>
  <si>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</si>
  <si>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</si>
  <si>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</si>
  <si>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</si>
  <si>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</si>
  <si>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</si>
  <si>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</si>
  <si>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</si>
  <si>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</si>
  <si>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</si>
  <si>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</si>
  <si>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</si>
  <si>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</si>
  <si>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</si>
  <si>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</si>
  <si>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</si>
  <si>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</si>
  <si>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</si>
  <si>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</si>
  <si>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</si>
  <si>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</si>
  <si>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</si>
  <si>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</si>
  <si>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</si>
  <si>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</si>
  <si>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</si>
  <si>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</si>
  <si>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</si>
  <si>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</si>
  <si>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</si>
  <si>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</si>
  <si>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</si>
  <si>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</si>
  <si>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</si>
  <si>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</si>
  <si>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</si>
  <si>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</si>
  <si>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</si>
  <si>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</si>
  <si>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</si>
  <si>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</si>
  <si>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</si>
  <si>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</si>
  <si>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</si>
  <si>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</si>
  <si>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</si>
  <si>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</si>
  <si>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</si>
  <si>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</si>
  <si>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</si>
  <si>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</si>
  <si>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</si>
  <si>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</si>
  <si>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</si>
  <si>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</si>
  <si>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</si>
  <si>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</si>
  <si>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</si>
  <si>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</si>
  <si>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</si>
  <si>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</si>
  <si>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</si>
  <si>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</si>
  <si>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</si>
  <si>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</si>
  <si>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</si>
  <si>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</si>
  <si>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</si>
  <si>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</si>
  <si>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</si>
  <si>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</si>
  <si>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</si>
  <si>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</si>
  <si>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</si>
  <si>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</si>
  <si>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</si>
  <si>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</si>
  <si>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</si>
  <si>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</si>
  <si>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</si>
  <si>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</si>
  <si>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</si>
  <si>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</si>
  <si>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</si>
  <si>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</si>
  <si>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</si>
  <si>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</si>
  <si>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</si>
  <si>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</si>
  <si>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</si>
  <si>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</si>
  <si>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</si>
  <si>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</si>
  <si>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</si>
  <si>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</si>
  <si>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</si>
  <si>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</si>
  <si>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</si>
  <si>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</si>
  <si>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</si>
  <si>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</si>
  <si>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</si>
  <si>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</si>
  <si>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</si>
  <si>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</si>
  <si>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</si>
  <si>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</si>
  <si>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</si>
  <si>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</si>
  <si>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</si>
  <si>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</si>
  <si>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</si>
  <si>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</si>
  <si>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</si>
  <si>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</si>
  <si>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</si>
  <si>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</si>
  <si>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</si>
  <si>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</si>
  <si>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</si>
  <si>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</si>
  <si>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</si>
  <si>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</si>
  <si>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</si>
  <si>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</si>
  <si>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</si>
  <si>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</si>
  <si>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</si>
  <si>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</si>
  <si>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</si>
  <si>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</si>
  <si>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</si>
  <si>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</si>
  <si>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</si>
  <si>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</si>
  <si>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</si>
  <si>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</si>
  <si>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</si>
  <si>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</si>
  <si>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</si>
  <si>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</si>
  <si>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</si>
  <si>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</si>
  <si>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</si>
  <si>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</si>
  <si>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</si>
  <si>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</si>
  <si>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</si>
  <si>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</si>
  <si>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</si>
  <si>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</si>
  <si>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</si>
  <si>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</si>
  <si>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</si>
  <si>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</si>
  <si>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</si>
  <si>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</si>
  <si>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</si>
  <si>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</si>
  <si>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</si>
  <si>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</si>
  <si>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</si>
  <si>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</si>
  <si>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</si>
  <si>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</si>
  <si>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</si>
  <si>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</si>
  <si>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</si>
  <si>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</si>
  <si>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</si>
  <si>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</si>
  <si>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</si>
  <si>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</si>
  <si>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</si>
  <si>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</si>
  <si>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</si>
  <si>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</si>
  <si>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</si>
  <si>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</si>
  <si>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</si>
  <si>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</si>
  <si>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</si>
  <si>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</si>
  <si>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</si>
  <si>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</si>
  <si>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</si>
  <si>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</si>
  <si>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</si>
  <si>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</si>
  <si>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</si>
  <si>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</si>
  <si>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</si>
  <si>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</si>
  <si>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</si>
  <si>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</si>
  <si>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</si>
  <si>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</si>
  <si>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</si>
  <si>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</si>
  <si>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</si>
  <si>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</si>
  <si>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</si>
  <si>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</si>
  <si>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</si>
  <si>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</si>
  <si>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</si>
  <si>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</si>
  <si>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</si>
  <si>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</si>
  <si>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</si>
  <si>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</si>
  <si>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</si>
  <si>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</si>
  <si>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</si>
  <si>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</si>
  <si>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</si>
  <si>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</si>
  <si>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</si>
  <si>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</si>
  <si>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</si>
  <si>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</si>
  <si>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</si>
  <si>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</si>
  <si>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</si>
  <si>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</si>
  <si>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</si>
  <si>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</si>
  <si>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</si>
  <si>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</si>
  <si>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</si>
  <si>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</si>
  <si>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</si>
  <si>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</si>
  <si>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</si>
  <si>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</si>
  <si>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</si>
  <si>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</si>
  <si>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</si>
  <si>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</si>
  <si>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</si>
  <si>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</si>
  <si>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</si>
  <si>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</si>
  <si>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</si>
  <si>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</si>
  <si>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</si>
  <si>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</si>
  <si>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</si>
  <si>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</si>
  <si>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</si>
  <si>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</si>
  <si>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</si>
  <si>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</si>
  <si>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</si>
  <si>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</si>
  <si>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</si>
  <si>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</si>
  <si>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</si>
  <si>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</si>
  <si>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</si>
  <si>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</si>
  <si>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</si>
  <si>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</si>
  <si>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</si>
  <si>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</si>
  <si>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</si>
  <si>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</si>
  <si>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</si>
  <si>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</si>
  <si>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</si>
  <si>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</si>
  <si>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</si>
  <si>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</si>
  <si>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</si>
  <si>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</si>
  <si>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</si>
  <si>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</si>
  <si>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</si>
  <si>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</si>
  <si>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</si>
  <si>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</si>
  <si>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</si>
  <si>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</si>
  <si>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</si>
  <si>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</si>
  <si>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</si>
  <si>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</si>
  <si>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</si>
  <si>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</si>
  <si>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</si>
  <si>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</si>
  <si>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</si>
  <si>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</si>
  <si>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</si>
  <si>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</si>
  <si>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</si>
  <si>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</si>
  <si>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</si>
  <si>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</si>
  <si>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</si>
  <si>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</si>
  <si>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</si>
  <si>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</si>
  <si>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</si>
  <si>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</si>
  <si>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</si>
  <si>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</si>
  <si>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</si>
  <si>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</si>
  <si>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</si>
  <si>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</si>
  <si>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</si>
  <si>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</si>
  <si>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</si>
  <si>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</si>
  <si>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</si>
  <si>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</si>
  <si>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</si>
  <si>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</si>
  <si>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</si>
  <si>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</si>
  <si>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</si>
  <si>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</si>
  <si>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</si>
  <si>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</si>
  <si>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</si>
  <si>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</si>
  <si>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</si>
  <si>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</si>
  <si>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</si>
  <si>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</si>
  <si>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</si>
  <si>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</si>
  <si>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</si>
  <si>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</si>
  <si>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</si>
  <si>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</si>
  <si>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</si>
  <si>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</si>
  <si>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</si>
  <si>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</si>
  <si>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</si>
  <si>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</si>
  <si>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</si>
  <si>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</si>
  <si>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</si>
  <si>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</si>
  <si>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</si>
  <si>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</si>
  <si>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</si>
  <si>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</si>
  <si>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</si>
  <si>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</si>
  <si>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</si>
  <si>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</si>
  <si>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</si>
  <si>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</si>
  <si>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</si>
  <si>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</si>
  <si>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</si>
  <si>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</si>
  <si>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</si>
  <si>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</si>
  <si>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</si>
  <si>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</si>
  <si>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</si>
  <si>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</si>
  <si>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</si>
  <si>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</si>
  <si>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</si>
  <si>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</si>
  <si>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</si>
  <si>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</si>
  <si>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</si>
  <si>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</si>
  <si>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</si>
  <si>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</si>
  <si>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</si>
  <si>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</si>
  <si>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</si>
  <si>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</si>
  <si>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</si>
  <si>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</si>
  <si>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</si>
  <si>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</si>
  <si>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</si>
  <si>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</si>
  <si>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</si>
  <si>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</si>
  <si>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</si>
  <si>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</si>
  <si>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</si>
  <si>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</si>
  <si>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</si>
  <si>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</si>
  <si>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</si>
  <si>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</si>
  <si>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</si>
  <si>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</si>
  <si>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</si>
  <si>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</si>
  <si>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</si>
  <si>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</si>
  <si>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</si>
  <si>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</si>
  <si>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</si>
  <si>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</si>
  <si>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</si>
  <si>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</si>
  <si>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</si>
  <si>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</si>
  <si>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</si>
  <si>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</si>
  <si>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</si>
  <si>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</si>
  <si>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</si>
  <si>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</si>
  <si>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</si>
  <si>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</si>
  <si>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</si>
  <si>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</si>
  <si>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</si>
  <si>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</si>
  <si>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</si>
  <si>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</si>
  <si>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</si>
  <si>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</si>
  <si>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</si>
  <si>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</si>
  <si>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</si>
  <si>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</si>
  <si>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</si>
  <si>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</si>
  <si>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</si>
  <si>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</si>
  <si>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</si>
  <si>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</si>
  <si>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</si>
  <si>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</si>
  <si>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</si>
  <si>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</si>
  <si>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</si>
  <si>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</si>
  <si>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</si>
  <si>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</si>
  <si>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</si>
  <si>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</si>
  <si>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</si>
  <si>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</si>
  <si>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</si>
  <si>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</si>
  <si>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</si>
  <si>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</si>
  <si>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</si>
  <si>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</si>
  <si>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</si>
  <si>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</si>
  <si>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</si>
  <si>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</si>
  <si>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</si>
  <si>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</si>
  <si>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</si>
  <si>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</si>
  <si>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</si>
  <si>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</si>
  <si>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</si>
  <si>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</si>
  <si>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</si>
  <si>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</si>
  <si>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</si>
  <si>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</si>
  <si>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</si>
  <si>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</si>
  <si>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</si>
  <si>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</si>
  <si>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</si>
  <si>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</si>
  <si>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</si>
  <si>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</si>
  <si>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</si>
  <si>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</si>
  <si>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</si>
  <si>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</si>
  <si>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</si>
  <si>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</si>
  <si>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</si>
  <si>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</si>
  <si>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</si>
  <si>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</si>
  <si>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</si>
  <si>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</si>
  <si>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</si>
  <si>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</si>
  <si>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</si>
  <si>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</si>
  <si>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</si>
  <si>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</si>
  <si>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</si>
  <si>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</si>
  <si>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</si>
  <si>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</si>
  <si>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</si>
  <si>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</si>
  <si>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</si>
  <si>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</si>
  <si>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</si>
  <si>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</si>
  <si>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</si>
  <si>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</si>
  <si>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</si>
  <si>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</si>
  <si>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</si>
  <si>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</si>
  <si>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</si>
  <si>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</si>
  <si>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</si>
  <si>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</si>
  <si>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</si>
  <si>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</si>
  <si>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</si>
  <si>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</si>
  <si>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</si>
  <si>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</si>
  <si>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</si>
  <si>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</si>
  <si>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</si>
  <si>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</si>
  <si>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</si>
  <si>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</si>
  <si>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</si>
  <si>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</si>
  <si>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</si>
  <si>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</si>
  <si>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</si>
  <si>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</si>
  <si>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</si>
  <si>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</si>
  <si>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</si>
  <si>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</si>
  <si>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</si>
  <si>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</si>
  <si>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</si>
  <si>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</si>
  <si>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</si>
  <si>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</si>
  <si>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</si>
  <si>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</si>
  <si>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</si>
  <si>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</si>
  <si>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</si>
  <si>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</si>
  <si>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</si>
  <si>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</si>
  <si>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</si>
  <si>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</si>
  <si>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</si>
  <si>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</si>
  <si>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</si>
  <si>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</si>
  <si>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</si>
  <si>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</si>
  <si>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</si>
  <si>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</si>
  <si>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</si>
  <si>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</si>
  <si>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</si>
  <si>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</si>
  <si>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</si>
  <si>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</si>
  <si>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</si>
  <si>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</si>
  <si>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</si>
  <si>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</si>
  <si>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</si>
  <si>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</si>
  <si>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</si>
  <si>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</si>
  <si>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</si>
  <si>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</si>
  <si>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</si>
  <si>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</si>
  <si>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</si>
  <si>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</si>
  <si>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</si>
  <si>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</si>
  <si>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</si>
  <si>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</si>
  <si>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</si>
  <si>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</si>
  <si>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</si>
  <si>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</si>
  <si>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</si>
  <si>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</si>
  <si>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</si>
  <si>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</si>
  <si>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</si>
  <si>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</si>
  <si>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</si>
  <si>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</si>
  <si>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</si>
  <si>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</si>
  <si>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</si>
  <si>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</si>
  <si>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</si>
  <si>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</si>
  <si>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</si>
  <si>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</si>
  <si>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</si>
  <si>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</si>
  <si>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</si>
  <si>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</si>
  <si>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</si>
  <si>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</si>
  <si>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</si>
  <si>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</si>
  <si>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</si>
  <si>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</si>
  <si>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</si>
  <si>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</si>
  <si>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</si>
  <si>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</si>
  <si>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</si>
  <si>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</si>
  <si>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</si>
  <si>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</si>
  <si>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</si>
  <si>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</si>
  <si>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</si>
  <si>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</si>
  <si>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</si>
  <si>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</si>
  <si>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</si>
  <si>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</si>
  <si>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</si>
  <si>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</si>
  <si>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</si>
  <si>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</si>
  <si>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</si>
  <si>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</si>
  <si>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</si>
  <si>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</si>
  <si>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</si>
  <si>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</si>
  <si>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</si>
  <si>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</si>
  <si>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</si>
  <si>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</si>
  <si>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</si>
  <si>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</si>
  <si>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</si>
  <si>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</si>
  <si>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</si>
  <si>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</si>
  <si>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</si>
  <si>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</si>
  <si>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</si>
  <si>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</si>
  <si>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</si>
  <si>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</si>
  <si>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</si>
  <si>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</si>
  <si>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</si>
  <si>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</si>
  <si>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</si>
  <si>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</si>
  <si>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</si>
  <si>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</si>
  <si>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</si>
  <si>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</si>
  <si>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</si>
  <si>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</si>
  <si>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</si>
  <si>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</si>
  <si>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</si>
  <si>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</si>
  <si>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</si>
  <si>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</si>
  <si>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</si>
  <si>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</si>
  <si>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</si>
  <si>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</si>
  <si>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</si>
  <si>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</si>
  <si>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</si>
  <si>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</si>
  <si>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</si>
  <si>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</si>
  <si>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</si>
  <si>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</si>
  <si>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</si>
  <si>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</si>
  <si>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</si>
  <si>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</si>
  <si>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</si>
  <si>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</si>
  <si>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</si>
  <si>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</si>
  <si>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</si>
  <si>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</si>
  <si>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</si>
  <si>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</si>
  <si>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</si>
  <si>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</si>
  <si>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</si>
  <si>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</si>
  <si>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</si>
  <si>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</si>
  <si>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</si>
  <si>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</si>
  <si>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</si>
  <si>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</si>
  <si>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</si>
  <si>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</si>
  <si>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</si>
  <si>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</si>
  <si>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</si>
  <si>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</si>
  <si>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</si>
  <si>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</si>
  <si>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</si>
  <si>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</si>
  <si>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</si>
  <si>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</si>
  <si>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</si>
  <si>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</si>
  <si>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</si>
  <si>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</si>
  <si>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</si>
  <si>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</si>
  <si>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</si>
  <si>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</si>
  <si>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</si>
  <si>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</si>
  <si>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</si>
  <si>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</si>
  <si>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</si>
  <si>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</si>
  <si>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</si>
  <si>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</si>
  <si>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</si>
  <si>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</si>
  <si>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</si>
  <si>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</si>
  <si>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</si>
  <si>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</si>
  <si>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</si>
  <si>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</si>
  <si>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</si>
  <si>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</si>
  <si>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</si>
  <si>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</si>
  <si>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</si>
  <si>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</si>
  <si>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</si>
  <si>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</si>
  <si>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</si>
  <si>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</si>
  <si>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</si>
  <si>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</si>
  <si>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</si>
  <si>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</si>
  <si>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</si>
  <si>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</si>
  <si>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</si>
  <si>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</si>
  <si>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</si>
  <si>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</si>
  <si>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</si>
  <si>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</si>
  <si>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</si>
  <si>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</si>
  <si>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</si>
  <si>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</si>
  <si>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</si>
  <si>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</si>
  <si>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</si>
  <si>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</si>
  <si>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</si>
  <si>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</si>
  <si>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</si>
  <si>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</si>
  <si>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</si>
  <si>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</si>
  <si>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</si>
  <si>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</si>
  <si>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</si>
  <si>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</si>
  <si>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</si>
  <si>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</si>
  <si>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</si>
  <si>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</si>
  <si>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</si>
  <si>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</si>
  <si>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</si>
  <si>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</si>
  <si>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</si>
  <si>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</si>
  <si>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</si>
  <si>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</si>
  <si>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</si>
  <si>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</si>
  <si>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</si>
  <si>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</si>
  <si>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</si>
  <si>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</si>
  <si>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</si>
  <si>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</si>
  <si>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</si>
  <si>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</si>
  <si>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</si>
  <si>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</si>
  <si>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</si>
  <si>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</si>
  <si>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</si>
  <si>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</si>
  <si>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</si>
  <si>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</si>
  <si>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</si>
  <si>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</si>
  <si>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</si>
  <si>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</si>
  <si>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</si>
  <si>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</si>
  <si>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</si>
  <si>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</si>
  <si>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</si>
  <si>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</si>
  <si>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</si>
  <si>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</si>
  <si>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</si>
  <si>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</si>
  <si>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</si>
  <si>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</si>
  <si>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</si>
  <si>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</si>
  <si>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</si>
  <si>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</si>
  <si>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</si>
  <si>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</si>
  <si>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</si>
  <si>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</si>
  <si>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</si>
  <si>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</si>
  <si>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</si>
  <si>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</si>
  <si>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</si>
  <si>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</si>
  <si>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</si>
  <si>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</si>
  <si>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</si>
  <si>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</si>
  <si>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</si>
  <si>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</si>
  <si>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</si>
  <si>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</si>
  <si>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</si>
  <si>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</si>
  <si>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</si>
  <si>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</si>
  <si>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</si>
  <si>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</si>
  <si>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</si>
  <si>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</si>
  <si>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</si>
  <si>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</si>
  <si>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</si>
  <si>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</si>
  <si>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</si>
  <si>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</si>
  <si>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</si>
  <si>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</si>
  <si>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</si>
  <si>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</si>
  <si>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</si>
  <si>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</si>
  <si>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</si>
  <si>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</si>
  <si>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</si>
  <si>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</si>
  <si>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</si>
  <si>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</si>
  <si>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</si>
  <si>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</si>
  <si>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</si>
  <si>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</si>
  <si>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</si>
  <si>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</si>
  <si>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</si>
  <si>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</si>
  <si>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</si>
  <si>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</si>
  <si>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</si>
  <si>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</si>
  <si>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</si>
  <si>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</si>
  <si>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</si>
  <si>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</si>
  <si>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</si>
  <si>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</si>
  <si>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</si>
  <si>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</si>
  <si>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</si>
  <si>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</si>
  <si>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</si>
  <si>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</si>
  <si>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</si>
  <si>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</si>
  <si>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</si>
  <si>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</si>
  <si>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</si>
  <si>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</si>
  <si>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</si>
  <si>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</si>
  <si>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</si>
  <si>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</si>
  <si>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</si>
  <si>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</si>
  <si>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</si>
  <si>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</si>
  <si>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</si>
  <si>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</si>
  <si>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</si>
  <si>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</si>
  <si>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</si>
  <si>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</si>
  <si>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</si>
  <si>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</si>
  <si>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</si>
  <si>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</si>
  <si>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</si>
  <si>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</si>
  <si>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</si>
  <si>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</si>
  <si>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</si>
  <si>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</si>
  <si>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</si>
  <si>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</si>
  <si>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</si>
  <si>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</si>
  <si>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</si>
  <si>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</si>
  <si>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</si>
  <si>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</si>
  <si>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</si>
  <si>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</si>
  <si>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</si>
  <si>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</si>
  <si>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</si>
  <si>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</si>
  <si>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</si>
  <si>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</si>
  <si>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</si>
  <si>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</si>
  <si>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</si>
  <si>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</si>
  <si>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</si>
  <si>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</si>
  <si>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</si>
  <si>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</si>
  <si>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</si>
  <si>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</si>
  <si>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</si>
  <si>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</si>
  <si>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</si>
  <si>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</si>
  <si>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</si>
  <si>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</si>
  <si>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</si>
  <si>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</si>
  <si>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</si>
  <si>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</si>
  <si>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</si>
  <si>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</si>
  <si>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</si>
  <si>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</si>
  <si>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</si>
  <si>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</si>
  <si>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</si>
  <si>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</si>
  <si>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</si>
  <si>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</si>
  <si>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</si>
  <si>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</si>
  <si>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</si>
  <si>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</si>
  <si>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</si>
  <si>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</si>
  <si>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</si>
  <si>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</si>
  <si>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</si>
  <si>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</si>
  <si>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</si>
  <si>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</si>
  <si>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</si>
  <si>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</si>
  <si>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</si>
  <si>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</si>
  <si>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</si>
  <si>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</si>
  <si>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</si>
  <si>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</si>
  <si>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</si>
  <si>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</si>
  <si>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</si>
  <si>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</si>
  <si>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</si>
  <si>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</si>
  <si>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</si>
  <si>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</si>
  <si>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</si>
  <si>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</si>
  <si>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</si>
  <si>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</si>
  <si>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</si>
  <si>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</si>
  <si>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</si>
  <si>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</si>
  <si>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</si>
  <si>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</si>
  <si>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</si>
  <si>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</si>
  <si>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</si>
  <si>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</si>
  <si>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</si>
  <si>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</si>
  <si>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</si>
  <si>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</si>
  <si>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</si>
  <si>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</si>
  <si>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</si>
  <si>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</si>
  <si>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</si>
  <si>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</si>
  <si>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</si>
  <si>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</si>
  <si>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</si>
  <si>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</si>
  <si>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</si>
  <si>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</si>
  <si>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</si>
  <si>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</si>
  <si>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</si>
  <si>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</si>
  <si>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</si>
  <si>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</si>
  <si>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</si>
  <si>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</si>
  <si>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</si>
  <si>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</si>
  <si>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</si>
  <si>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</si>
  <si>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</si>
  <si>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</si>
  <si>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</si>
  <si>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</si>
  <si>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</si>
  <si>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</si>
  <si>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</si>
  <si>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</si>
  <si>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</si>
  <si>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</si>
  <si>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</si>
  <si>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</si>
  <si>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</si>
  <si>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</si>
  <si>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</si>
  <si>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</si>
  <si>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</si>
  <si>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</si>
  <si>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</si>
  <si>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</si>
  <si>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</si>
  <si>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</si>
  <si>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</si>
  <si>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</si>
  <si>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</si>
  <si>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</si>
  <si>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</si>
  <si>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</si>
  <si>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</si>
  <si>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</si>
  <si>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</si>
  <si>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</si>
  <si>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</si>
  <si>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</si>
  <si>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</si>
  <si>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</si>
  <si>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</si>
  <si>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</si>
  <si>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</si>
  <si>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</si>
  <si>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</si>
  <si>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</si>
  <si>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</si>
  <si>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</si>
  <si>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</si>
  <si>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</si>
  <si>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</si>
  <si>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</si>
  <si>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</si>
  <si>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</si>
  <si>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</si>
  <si>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</si>
  <si>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</si>
  <si>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</si>
  <si>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</si>
  <si>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</si>
  <si>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</si>
  <si>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</si>
  <si>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</si>
  <si>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</si>
  <si>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</si>
  <si>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</si>
  <si>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</si>
  <si>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</si>
  <si>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</si>
  <si>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</si>
  <si>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</si>
  <si>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</si>
  <si>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</si>
  <si>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</si>
  <si>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</si>
  <si>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</si>
  <si>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</si>
  <si>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</si>
  <si>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</si>
  <si>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</si>
  <si>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</si>
  <si>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</si>
  <si>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</si>
  <si>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</si>
  <si>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</si>
  <si>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</si>
  <si>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</si>
  <si>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</si>
  <si>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</si>
  <si>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</si>
  <si>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</si>
  <si>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</si>
  <si>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</si>
  <si>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</si>
  <si>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</si>
  <si>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</si>
  <si>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</si>
  <si>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</si>
  <si>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</si>
  <si>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</si>
  <si>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</si>
  <si>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</si>
  <si>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</si>
  <si>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</si>
  <si>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</si>
  <si>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</si>
  <si>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</si>
  <si>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</si>
  <si>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</si>
  <si>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</si>
  <si>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</si>
  <si>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</si>
  <si>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</si>
  <si>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</si>
  <si>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</si>
  <si>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</si>
  <si>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</si>
  <si>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</si>
  <si>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</si>
  <si>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</si>
  <si>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</si>
  <si>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</si>
  <si>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</si>
  <si>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</si>
  <si>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</si>
  <si>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</si>
  <si>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</si>
  <si>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</si>
  <si>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</si>
  <si>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</si>
  <si>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</si>
  <si>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</si>
  <si>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</si>
  <si>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</si>
  <si>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</si>
  <si>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</si>
  <si>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</si>
  <si>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</si>
  <si>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</si>
  <si>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</si>
  <si>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</si>
  <si>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</si>
  <si>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</si>
  <si>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</si>
  <si>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</si>
  <si>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</si>
  <si>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</si>
  <si>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</si>
  <si>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</si>
  <si>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</si>
  <si>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</si>
  <si>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</si>
  <si>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</si>
  <si>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</si>
  <si>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</si>
  <si>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</si>
  <si>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</si>
  <si>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</si>
  <si>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</si>
  <si>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</si>
  <si>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</si>
  <si>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</si>
  <si>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</si>
  <si>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</si>
  <si>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</si>
  <si>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</si>
  <si>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</si>
  <si>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</si>
  <si>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</si>
  <si>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</si>
  <si>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</si>
  <si>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</si>
  <si>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</si>
  <si>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</si>
  <si>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</si>
  <si>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</si>
  <si>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</si>
  <si>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</si>
  <si>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</si>
  <si>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</si>
  <si>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</si>
  <si>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</si>
  <si>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</si>
  <si>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</si>
  <si>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</si>
  <si>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</si>
  <si>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</si>
  <si>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</si>
  <si>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</si>
  <si>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</si>
  <si>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</si>
  <si>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</si>
  <si>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</si>
  <si>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</si>
  <si>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</si>
  <si>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</si>
  <si>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</si>
  <si>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</si>
  <si>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</si>
  <si>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</si>
  <si>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</si>
  <si>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</si>
  <si>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</si>
  <si>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</si>
  <si>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</si>
  <si>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</si>
  <si>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</si>
  <si>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</si>
  <si>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</si>
  <si>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</si>
  <si>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</si>
  <si>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</si>
  <si>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</si>
  <si>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</si>
  <si>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</si>
  <si>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</si>
  <si>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</si>
  <si>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</si>
  <si>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</si>
  <si>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</si>
  <si>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</si>
  <si>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</si>
  <si>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</si>
  <si>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</si>
  <si>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</si>
  <si>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</si>
  <si>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</si>
  <si>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</si>
  <si>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</si>
  <si>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</si>
  <si>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</si>
  <si>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</si>
  <si>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</si>
  <si>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</si>
  <si>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</si>
  <si>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</si>
  <si>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</si>
  <si>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</si>
  <si>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</si>
  <si>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</si>
  <si>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</si>
  <si>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</si>
  <si>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</si>
  <si>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</si>
  <si>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</si>
  <si>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</si>
  <si>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</si>
  <si>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</si>
  <si>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</si>
  <si>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</si>
  <si>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</si>
  <si>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</si>
  <si>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</si>
  <si>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</si>
  <si>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</si>
  <si>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</si>
  <si>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</si>
  <si>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</si>
  <si>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</si>
  <si>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</si>
  <si>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</si>
  <si>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</si>
  <si>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</si>
  <si>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</si>
  <si>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</si>
  <si>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</si>
  <si>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</si>
  <si>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</si>
  <si>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</si>
  <si>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</si>
  <si>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</si>
  <si>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</si>
  <si>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</si>
  <si>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</si>
  <si>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</si>
  <si>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</si>
  <si>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</si>
  <si>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</si>
  <si>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</si>
  <si>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</si>
  <si>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</si>
  <si>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</si>
  <si>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</si>
  <si>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</si>
  <si>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</si>
  <si>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</si>
  <si>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</si>
  <si>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</si>
  <si>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</si>
  <si>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</si>
  <si>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</si>
  <si>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</si>
  <si>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</si>
  <si>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</si>
  <si>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</si>
  <si>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</si>
  <si>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</si>
  <si>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</si>
  <si>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</si>
  <si>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</si>
  <si>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</si>
  <si>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</si>
  <si>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</si>
  <si>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</si>
  <si>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</si>
  <si>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</si>
  <si>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</si>
  <si>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</si>
  <si>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</si>
  <si>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</si>
  <si>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</si>
  <si>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</si>
  <si>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</si>
  <si>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</si>
  <si>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</si>
  <si>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</si>
  <si>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</si>
  <si>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</si>
  <si>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</si>
  <si>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</si>
  <si>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</si>
  <si>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</si>
  <si>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</si>
  <si>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</si>
  <si>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</si>
  <si>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</si>
  <si>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</si>
  <si>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</si>
  <si>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</si>
  <si>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</si>
  <si>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</si>
  <si>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</si>
  <si>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</si>
  <si>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</si>
  <si>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</si>
  <si>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</si>
  <si>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</si>
  <si>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</si>
  <si>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</si>
  <si>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</si>
  <si>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</si>
  <si>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</si>
  <si>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</si>
  <si>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</si>
  <si>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</si>
  <si>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</si>
  <si>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</si>
  <si>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</si>
  <si>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</si>
  <si>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</si>
  <si>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</si>
  <si>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</si>
  <si>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</si>
  <si>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</si>
  <si>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</si>
  <si>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</si>
  <si>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</si>
  <si>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</si>
  <si>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</si>
  <si>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</si>
  <si>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</si>
  <si>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</si>
  <si>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</si>
  <si>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</si>
  <si>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</si>
  <si>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</si>
  <si>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</si>
  <si>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</si>
  <si>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</si>
  <si>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</si>
  <si>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</si>
  <si>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</si>
  <si>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</si>
  <si>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</si>
  <si>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</si>
  <si>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</si>
  <si>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</si>
  <si>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</si>
  <si>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</si>
  <si>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</si>
  <si>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</si>
  <si>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</si>
  <si>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</si>
  <si>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</si>
  <si>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</si>
  <si>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</si>
  <si>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</si>
  <si>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</si>
  <si>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</si>
  <si>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</si>
  <si>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</si>
  <si>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</si>
  <si>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</si>
  <si>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</si>
  <si>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</si>
  <si>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</si>
  <si>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</si>
  <si>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</si>
  <si>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</si>
  <si>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</si>
  <si>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</si>
  <si>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</si>
  <si>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</si>
  <si>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</si>
  <si>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</si>
  <si>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</si>
  <si>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</si>
  <si>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</si>
  <si>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</si>
  <si>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</si>
  <si>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</si>
  <si>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</si>
  <si>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</si>
  <si>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</si>
  <si>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</si>
  <si>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</si>
  <si>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</si>
  <si>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</si>
  <si>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</si>
  <si>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</si>
  <si>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</si>
  <si>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</si>
  <si>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</si>
  <si>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</si>
  <si>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</si>
  <si>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</si>
  <si>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</si>
  <si>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</si>
  <si>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</si>
  <si>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</si>
  <si>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</si>
  <si>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</si>
  <si>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</si>
  <si>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</si>
  <si>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</si>
  <si>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</si>
  <si>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</si>
  <si>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</si>
  <si>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</si>
  <si>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</si>
  <si>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</si>
  <si>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</si>
  <si>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</si>
  <si>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</si>
  <si>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</si>
  <si>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</si>
  <si>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</si>
  <si>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</si>
  <si>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</si>
  <si>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</si>
  <si>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</si>
  <si>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</si>
  <si>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</si>
  <si>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</si>
  <si>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</si>
  <si>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</si>
  <si>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</si>
  <si>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</si>
  <si>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</si>
  <si>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</si>
  <si>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</si>
  <si>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</si>
  <si>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</si>
  <si>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</si>
  <si>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</si>
  <si>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</si>
  <si>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</si>
  <si>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</si>
  <si>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</si>
  <si>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</si>
  <si>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</si>
  <si>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</si>
  <si>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</si>
  <si>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</si>
  <si>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</si>
  <si>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</si>
  <si>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</si>
  <si>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</si>
  <si>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</si>
  <si>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</si>
  <si>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</si>
  <si>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</si>
  <si>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</si>
  <si>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</si>
  <si>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</si>
  <si>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</si>
  <si>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</si>
  <si>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</si>
  <si>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</si>
  <si>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</si>
  <si>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</si>
  <si>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</si>
  <si>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</si>
  <si>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</si>
  <si>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</si>
  <si>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</si>
  <si>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</si>
  <si>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</si>
  <si>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</si>
  <si>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</si>
  <si>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</si>
  <si>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</si>
  <si>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</si>
  <si>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</si>
  <si>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</si>
  <si>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</si>
  <si>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</si>
  <si>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</si>
  <si>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</si>
  <si>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</si>
  <si>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</si>
  <si>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</si>
  <si>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</si>
  <si>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</si>
  <si>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</si>
  <si>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</si>
  <si>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</si>
  <si>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</si>
  <si>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</si>
  <si>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</si>
  <si>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</si>
  <si>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</si>
  <si>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</si>
  <si>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</si>
  <si>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</si>
  <si>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</si>
  <si>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</si>
  <si>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</si>
  <si>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</si>
  <si>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</si>
  <si>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</si>
  <si>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</si>
  <si>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</si>
  <si>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</si>
  <si>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</si>
  <si>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</si>
  <si>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</si>
  <si>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</si>
  <si>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</si>
  <si>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</si>
  <si>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</si>
  <si>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</si>
  <si>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</si>
  <si>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</si>
  <si>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</si>
  <si>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</si>
  <si>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</si>
  <si>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</si>
  <si>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</si>
  <si>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</si>
  <si>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</si>
  <si>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</si>
  <si>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</si>
  <si>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</si>
  <si>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</si>
  <si>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</si>
  <si>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</si>
  <si>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</si>
  <si>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</si>
  <si>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</si>
  <si>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</si>
  <si>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</si>
  <si>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</si>
  <si>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</si>
  <si>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</si>
  <si>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</si>
  <si>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</si>
  <si>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</si>
  <si>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</si>
  <si>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</si>
  <si>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</si>
  <si>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</si>
  <si>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</si>
  <si>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</si>
  <si>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</si>
  <si>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</si>
  <si>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</si>
  <si>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</si>
  <si>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</si>
  <si>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</si>
  <si>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</si>
  <si>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</si>
  <si>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</si>
  <si>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</si>
  <si>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</si>
  <si>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</si>
  <si>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</si>
  <si>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</si>
  <si>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</si>
  <si>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</si>
  <si>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</si>
  <si>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</si>
  <si>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</si>
  <si>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</si>
  <si>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</si>
  <si>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</si>
  <si>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</si>
  <si>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</si>
  <si>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</si>
  <si>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</si>
  <si>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</si>
  <si>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</si>
  <si>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</si>
  <si>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</si>
  <si>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</si>
  <si>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</si>
  <si>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</si>
  <si>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</si>
  <si>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</si>
  <si>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</si>
  <si>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</si>
  <si>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</si>
  <si>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</si>
  <si>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</si>
  <si>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</si>
  <si>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</si>
  <si>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</si>
  <si>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</si>
  <si>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</si>
  <si>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</si>
  <si>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</si>
  <si>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</si>
  <si>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</si>
  <si>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</si>
  <si>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</si>
  <si>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</si>
  <si>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</si>
  <si>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</si>
  <si>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</si>
  <si>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</si>
  <si>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</si>
  <si>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</si>
  <si>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</si>
  <si>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</si>
  <si>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</si>
  <si>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</si>
  <si>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</si>
  <si>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</si>
  <si>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</si>
  <si>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</si>
  <si>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</si>
  <si>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</si>
  <si>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</si>
  <si>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</si>
  <si>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</si>
  <si>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</si>
  <si>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</si>
  <si>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</si>
  <si>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</si>
  <si>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</si>
  <si>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</si>
  <si>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</si>
  <si>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</si>
  <si>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</si>
  <si>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</si>
  <si>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</si>
  <si>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</si>
  <si>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</si>
  <si>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</si>
  <si>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</si>
  <si>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</si>
  <si>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</si>
  <si>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</si>
  <si>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</si>
  <si>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</si>
  <si>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</si>
  <si>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</si>
  <si>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</si>
  <si>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</si>
  <si>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</si>
  <si>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</si>
  <si>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</si>
  <si>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</si>
  <si>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</si>
  <si>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</si>
  <si>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</si>
  <si>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</si>
  <si>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</si>
  <si>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</si>
  <si>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</si>
  <si>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</si>
  <si>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</si>
  <si>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</si>
  <si>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</si>
  <si>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</si>
  <si>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</si>
  <si>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</si>
  <si>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</si>
  <si>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</si>
  <si>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</si>
  <si>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</si>
  <si>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</si>
  <si>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</si>
  <si>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</si>
  <si>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</si>
  <si>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</si>
  <si>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</si>
  <si>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</si>
  <si>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</si>
  <si>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</si>
  <si>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</si>
  <si>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</si>
  <si>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</si>
  <si>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</si>
  <si>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</si>
  <si>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</si>
  <si>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</si>
  <si>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</si>
  <si>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</si>
  <si>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</si>
  <si>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</si>
  <si>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</si>
  <si>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</si>
  <si>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</si>
  <si>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</si>
  <si>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</si>
  <si>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</si>
  <si>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</si>
  <si>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</si>
  <si>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</si>
  <si>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</si>
  <si>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</si>
  <si>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</si>
  <si>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</si>
  <si>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</si>
  <si>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</si>
  <si>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</si>
  <si>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</si>
  <si>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</si>
  <si>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</si>
  <si>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</si>
  <si>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</si>
  <si>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</si>
  <si>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</si>
  <si>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</si>
  <si>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</si>
  <si>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</si>
  <si>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</si>
  <si>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</si>
  <si>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</si>
  <si>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</si>
  <si>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</si>
  <si>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</si>
  <si>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</si>
  <si>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</si>
  <si>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</si>
  <si>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</si>
  <si>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</si>
  <si>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</si>
  <si>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</si>
  <si>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</si>
  <si>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</si>
  <si>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</si>
  <si>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</si>
  <si>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</si>
  <si>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</si>
  <si>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</si>
  <si>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</si>
  <si>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</si>
  <si>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</si>
  <si>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</si>
  <si>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</si>
  <si>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</si>
  <si>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</si>
  <si>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</si>
  <si>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</si>
  <si>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</si>
  <si>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</si>
  <si>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</si>
  <si>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</si>
  <si>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</si>
  <si>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</si>
  <si>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</si>
  <si>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</si>
  <si>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</si>
  <si>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</si>
  <si>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</si>
  <si>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</si>
  <si>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</si>
  <si>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</si>
  <si>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</si>
  <si>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</si>
  <si>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</si>
  <si>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</si>
  <si>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</si>
  <si>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</si>
  <si>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</si>
  <si>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</si>
  <si>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</si>
  <si>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</si>
  <si>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</si>
  <si>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</si>
  <si>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</si>
  <si>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</si>
  <si>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</si>
  <si>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</si>
  <si>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</si>
  <si>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</si>
  <si>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</si>
  <si>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</si>
  <si>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</si>
  <si>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</si>
  <si>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</si>
  <si>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</si>
  <si>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</si>
  <si>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</si>
  <si>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</si>
  <si>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</si>
  <si>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</si>
  <si>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</si>
  <si>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</si>
  <si>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</si>
  <si>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</si>
  <si>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</si>
  <si>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</si>
  <si>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</si>
  <si>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</si>
  <si>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</si>
  <si>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</si>
  <si>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</si>
  <si>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</si>
  <si>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</si>
  <si>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</si>
  <si>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</si>
  <si>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</si>
  <si>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</si>
  <si>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</si>
  <si>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</si>
  <si>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</si>
  <si>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</si>
  <si>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</si>
  <si>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</si>
  <si>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</si>
  <si>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</si>
  <si>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</si>
  <si>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</si>
  <si>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</si>
  <si>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</si>
  <si>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</si>
  <si>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</si>
  <si>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</si>
  <si>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</si>
  <si>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</si>
  <si>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</si>
  <si>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</si>
  <si>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</si>
  <si>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</si>
  <si>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</si>
  <si>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</si>
  <si>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</si>
  <si>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</si>
  <si>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</si>
  <si>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</si>
  <si>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</si>
  <si>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</si>
  <si>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</si>
  <si>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</si>
  <si>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</si>
  <si>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</si>
  <si>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</si>
  <si>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</si>
  <si>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</si>
  <si>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</si>
  <si>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</si>
  <si>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</si>
  <si>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</si>
  <si>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</si>
  <si>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</si>
  <si>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</si>
  <si>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</si>
  <si>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</si>
  <si>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</si>
  <si>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</si>
  <si>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</si>
  <si>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</si>
  <si>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</si>
  <si>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</si>
  <si>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</si>
  <si>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</si>
  <si>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</si>
  <si>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</si>
  <si>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</si>
  <si>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</si>
  <si>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</si>
  <si>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</si>
  <si>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</si>
  <si>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</si>
  <si>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</si>
  <si>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</si>
  <si>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</si>
  <si>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</si>
  <si>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</si>
  <si>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</si>
  <si>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</si>
  <si>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</si>
  <si>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</si>
  <si>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</si>
  <si>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</si>
  <si>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</si>
  <si>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</si>
  <si>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</si>
  <si>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</si>
  <si>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</si>
  <si>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</si>
  <si>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</si>
  <si>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</si>
  <si>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</si>
  <si>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</si>
  <si>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</si>
  <si>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</si>
  <si>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</si>
  <si>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</si>
  <si>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</si>
  <si>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</si>
  <si>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</si>
  <si>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</si>
  <si>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</si>
  <si>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</si>
  <si>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</si>
  <si>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</si>
  <si>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</si>
  <si>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</si>
  <si>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</si>
  <si>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</si>
  <si>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</si>
  <si>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</si>
  <si>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</si>
  <si>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</si>
  <si>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</si>
  <si>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</si>
  <si>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</si>
  <si>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</si>
  <si>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</si>
  <si>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</si>
  <si>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</si>
  <si>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</si>
  <si>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</si>
  <si>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</si>
  <si>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</si>
  <si>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</si>
  <si>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</si>
  <si>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</si>
  <si>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</si>
  <si>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</si>
  <si>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</si>
  <si>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</si>
  <si>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</si>
  <si>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</si>
  <si>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</si>
  <si>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</si>
  <si>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</si>
  <si>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</si>
  <si>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</si>
  <si>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</si>
  <si>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</si>
  <si>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</si>
  <si>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</si>
  <si>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</si>
  <si>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</si>
  <si>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</si>
  <si>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</si>
  <si>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</si>
  <si>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</si>
  <si>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</si>
  <si>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</si>
  <si>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</si>
  <si>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</si>
  <si>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</si>
  <si>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</si>
  <si>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</si>
  <si>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</si>
  <si>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</si>
  <si>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</si>
  <si>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</si>
  <si>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</si>
  <si>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</si>
  <si>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</si>
  <si>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</si>
  <si>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</si>
  <si>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</si>
  <si>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</si>
  <si>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</si>
  <si>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</si>
  <si>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</si>
  <si>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</si>
  <si>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</si>
  <si>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</si>
  <si>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</si>
  <si>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</si>
  <si>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</si>
  <si>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</si>
  <si>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</si>
  <si>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</si>
  <si>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</si>
  <si>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</si>
  <si>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</si>
  <si>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</si>
  <si>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</si>
  <si>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</si>
  <si>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</si>
  <si>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</si>
  <si>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</si>
  <si>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</si>
  <si>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</si>
  <si>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</si>
  <si>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</si>
  <si>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</si>
  <si>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</si>
  <si>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</si>
  <si>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</si>
  <si>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</si>
  <si>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</si>
  <si>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</si>
  <si>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</si>
  <si>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</si>
  <si>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</si>
  <si>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</si>
  <si>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</si>
  <si>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</si>
  <si>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</si>
  <si>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</si>
  <si>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</si>
  <si>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</si>
  <si>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</si>
  <si>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</si>
  <si>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</si>
  <si>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</si>
  <si>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</si>
  <si>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</si>
  <si>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</si>
  <si>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</si>
  <si>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</si>
  <si>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</si>
  <si>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</si>
  <si>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</si>
  <si>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</si>
  <si>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</si>
  <si>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</si>
  <si>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</si>
  <si>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</si>
  <si>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</si>
  <si>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</si>
  <si>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</si>
  <si>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</si>
  <si>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</si>
  <si>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</si>
  <si>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</si>
  <si>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</si>
  <si>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</si>
  <si>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</si>
  <si>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</si>
  <si>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</si>
  <si>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</si>
  <si>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</si>
  <si>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</si>
  <si>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</si>
  <si>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</si>
  <si>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</si>
  <si>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</si>
  <si>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</si>
  <si>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</si>
  <si>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</si>
  <si>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</si>
  <si>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</si>
  <si>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</si>
  <si>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</si>
  <si>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</si>
  <si>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</si>
  <si>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</si>
  <si>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</si>
  <si>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</si>
  <si>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</si>
  <si>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</si>
  <si>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</si>
  <si>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</si>
  <si>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</si>
  <si>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</si>
  <si>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</si>
  <si>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</si>
  <si>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</si>
  <si>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</si>
  <si>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</si>
  <si>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</si>
  <si>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</si>
  <si>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</si>
  <si>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</si>
  <si>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</si>
  <si>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</si>
  <si>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</si>
  <si>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</si>
  <si>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</si>
  <si>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</si>
  <si>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</si>
  <si>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</si>
  <si>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</si>
  <si>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</si>
  <si>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</si>
  <si>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</si>
  <si>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</si>
  <si>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</si>
  <si>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</si>
  <si>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</si>
  <si>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</si>
  <si>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</si>
  <si>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</si>
  <si>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</si>
  <si>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</si>
  <si>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</si>
  <si>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</si>
  <si>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</si>
  <si>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</si>
  <si>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</si>
  <si>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</si>
  <si>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</si>
  <si>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</si>
  <si>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</si>
  <si>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</si>
  <si>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</si>
  <si>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</si>
  <si>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</si>
  <si>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</si>
  <si>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</si>
  <si>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</si>
  <si>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</si>
  <si>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</si>
  <si>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</si>
  <si>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</si>
  <si>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</si>
  <si>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</si>
  <si>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</si>
  <si>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</si>
  <si>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</si>
  <si>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</si>
  <si>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</si>
  <si>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</si>
  <si>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</si>
  <si>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</si>
  <si>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</si>
  <si>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</si>
  <si>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</si>
  <si>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</si>
  <si>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</si>
  <si>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</si>
  <si>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</si>
  <si>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</si>
  <si>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</si>
  <si>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</si>
  <si>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</si>
  <si>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</si>
  <si>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</si>
  <si>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</si>
  <si>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</si>
  <si>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</si>
  <si>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</si>
  <si>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</si>
  <si>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</si>
  <si>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</si>
  <si>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</si>
  <si>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</si>
  <si>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</si>
  <si>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</si>
  <si>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</si>
  <si>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</si>
  <si>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</si>
  <si>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</si>
  <si>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</si>
  <si>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</si>
  <si>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</si>
  <si>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</si>
  <si>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</si>
  <si>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</si>
  <si>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</si>
  <si>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</si>
  <si>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</si>
  <si>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</si>
  <si>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</si>
  <si>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</si>
  <si>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</si>
  <si>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</si>
  <si>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</si>
  <si>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</si>
  <si>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</si>
  <si>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</si>
  <si>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</si>
  <si>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</si>
  <si>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</si>
  <si>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</si>
  <si>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</si>
  <si>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</si>
  <si>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</si>
  <si>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</si>
  <si>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</si>
  <si>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</si>
  <si>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</si>
  <si>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</si>
  <si>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</si>
  <si>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</si>
  <si>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</si>
  <si>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</si>
  <si>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</si>
  <si>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</si>
  <si>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</si>
  <si>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</si>
  <si>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</si>
  <si>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</si>
  <si>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</si>
  <si>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</si>
  <si>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</si>
  <si>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</si>
  <si>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</si>
  <si>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</si>
  <si>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</si>
  <si>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</si>
  <si>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</si>
  <si>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</si>
  <si>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</si>
  <si>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</si>
  <si>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</si>
  <si>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</si>
  <si>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</si>
  <si>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</si>
  <si>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</si>
  <si>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</si>
  <si>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</si>
  <si>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</si>
  <si>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</si>
  <si>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</si>
  <si>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</si>
  <si>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</si>
  <si>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</si>
  <si>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</si>
  <si>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</si>
  <si>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</si>
  <si>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</si>
  <si>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</si>
  <si>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</si>
  <si>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</si>
  <si>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</si>
  <si>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</si>
  <si>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</si>
  <si>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</si>
  <si>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</si>
  <si>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</si>
  <si>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</si>
  <si>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</si>
  <si>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</si>
  <si>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</si>
  <si>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</si>
  <si>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</si>
  <si>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</si>
  <si>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</si>
  <si>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</si>
  <si>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</si>
  <si>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</si>
  <si>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</si>
  <si>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</si>
  <si>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</si>
  <si>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</si>
  <si>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</si>
  <si>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</si>
  <si>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</si>
  <si>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</si>
  <si>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</si>
  <si>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</si>
  <si>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</si>
  <si>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</si>
  <si>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</si>
  <si>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</si>
  <si>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</si>
  <si>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</si>
  <si>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</si>
  <si>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</si>
  <si>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</si>
  <si>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</si>
  <si>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</si>
  <si>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</si>
  <si>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</si>
  <si>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</si>
  <si>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</si>
  <si>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</si>
  <si>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</si>
  <si>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</si>
  <si>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</si>
  <si>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</si>
  <si>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</si>
  <si>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</si>
  <si>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</si>
  <si>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</si>
  <si>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</si>
  <si>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</si>
  <si>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</si>
  <si>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</si>
  <si>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</si>
  <si>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</si>
  <si>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</si>
  <si>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</si>
  <si>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</si>
  <si>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</si>
  <si>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</si>
  <si>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</si>
  <si>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</si>
  <si>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</si>
  <si>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</si>
  <si>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</si>
  <si>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</si>
  <si>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</si>
  <si>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</si>
  <si>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</si>
  <si>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</si>
  <si>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</si>
  <si>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</si>
  <si>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</si>
  <si>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</si>
  <si>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</si>
  <si>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</si>
  <si>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</si>
  <si>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</si>
  <si>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</si>
  <si>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</si>
  <si>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</si>
  <si>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</si>
  <si>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</si>
  <si>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</si>
  <si>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</si>
  <si>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</si>
  <si>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</si>
  <si>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</si>
  <si>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</si>
  <si>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</si>
  <si>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</si>
  <si>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</si>
  <si>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</si>
  <si>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</si>
  <si>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</si>
  <si>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</si>
  <si>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</si>
  <si>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</si>
  <si>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</si>
  <si>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</si>
  <si>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</si>
  <si>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</si>
  <si>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</si>
  <si>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</si>
  <si>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</si>
  <si>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</si>
  <si>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</si>
  <si>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</si>
  <si>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</si>
  <si>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</si>
  <si>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</si>
  <si>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</si>
  <si>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</si>
  <si>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</si>
  <si>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</si>
  <si>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</si>
  <si>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</si>
  <si>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</si>
  <si>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</si>
  <si>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</si>
  <si>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</si>
  <si>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</si>
  <si>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</si>
  <si>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</si>
  <si>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</si>
  <si>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</si>
  <si>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</si>
  <si>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</si>
  <si>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</si>
  <si>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</si>
  <si>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</si>
  <si>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</si>
  <si>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</si>
  <si>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</si>
  <si>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</si>
  <si>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</si>
  <si>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</si>
  <si>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</si>
  <si>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</si>
  <si>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</si>
  <si>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</si>
  <si>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</si>
  <si>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</si>
  <si>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</si>
  <si>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</si>
  <si>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</si>
  <si>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</si>
  <si>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</si>
  <si>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</si>
  <si>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</si>
  <si>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</si>
  <si>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</si>
  <si>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</si>
  <si>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</si>
  <si>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</si>
  <si>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</si>
  <si>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</si>
  <si>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</si>
  <si>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</si>
  <si>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</si>
  <si>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</si>
  <si>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</si>
  <si>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</si>
  <si>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</si>
  <si>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</si>
  <si>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</si>
  <si>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</si>
  <si>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</si>
  <si>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</si>
  <si>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</si>
  <si>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</si>
  <si>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</si>
  <si>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</si>
  <si>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</si>
  <si>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</si>
  <si>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</si>
  <si>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</si>
  <si>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</si>
  <si>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</si>
  <si>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</si>
  <si>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</si>
  <si>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</si>
  <si>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</si>
  <si>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</si>
  <si>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</si>
  <si>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</si>
  <si>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</si>
  <si>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</si>
  <si>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</si>
  <si>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</si>
  <si>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</si>
  <si>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</si>
  <si>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</si>
  <si>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</si>
  <si>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</si>
  <si>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</si>
  <si>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</si>
  <si>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</si>
  <si>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</si>
  <si>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</si>
  <si>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</si>
  <si>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</si>
  <si>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</si>
  <si>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</si>
  <si>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</si>
  <si>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</si>
  <si>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</si>
  <si>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</si>
  <si>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</si>
  <si>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</si>
  <si>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</si>
  <si>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</si>
  <si>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</si>
  <si>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</si>
  <si>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</si>
  <si>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</si>
  <si>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</si>
  <si>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</si>
  <si>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</si>
  <si>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</si>
  <si>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</si>
  <si>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</si>
  <si>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</si>
  <si>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</si>
  <si>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</si>
  <si>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</si>
  <si>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</si>
  <si>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</si>
  <si>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</si>
  <si>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</si>
  <si>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</si>
  <si>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</si>
  <si>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</si>
  <si>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</si>
  <si>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</si>
  <si>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</si>
  <si>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</si>
  <si>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</si>
  <si>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</si>
  <si>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</si>
  <si>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</si>
  <si>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</si>
  <si>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</si>
  <si>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</si>
  <si>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</si>
  <si>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</si>
  <si>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</si>
  <si>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</si>
  <si>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</si>
  <si>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</si>
  <si>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</si>
  <si>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</si>
  <si>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</si>
  <si>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</si>
  <si>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</si>
  <si>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</si>
  <si>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</si>
  <si>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</si>
  <si>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</si>
  <si>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</si>
  <si>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</si>
  <si>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</si>
  <si>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</si>
  <si>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</si>
  <si>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</si>
  <si>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</si>
  <si>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</si>
  <si>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</si>
  <si>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</si>
  <si>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</si>
  <si>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</si>
  <si>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</si>
  <si>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</si>
  <si>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</si>
  <si>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</si>
  <si>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</si>
  <si>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</si>
  <si>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</si>
  <si>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</si>
  <si>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</si>
  <si>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</si>
  <si>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</si>
  <si>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</si>
  <si>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</si>
  <si>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</si>
  <si>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</si>
  <si>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</si>
  <si>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</si>
  <si>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</si>
  <si>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</si>
  <si>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</si>
  <si>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</si>
  <si>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</si>
  <si>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</si>
  <si>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</si>
  <si>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</si>
  <si>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</si>
  <si>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</si>
  <si>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</si>
  <si>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</si>
  <si>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</si>
  <si>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</si>
  <si>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</si>
  <si>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</si>
  <si>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</si>
  <si>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</si>
  <si>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</si>
  <si>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</si>
  <si>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</si>
  <si>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</si>
  <si>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</si>
  <si>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</si>
  <si>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</si>
  <si>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</si>
  <si>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</si>
  <si>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</si>
  <si>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</si>
  <si>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</si>
  <si>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</si>
  <si>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</si>
  <si>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</si>
  <si>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</si>
  <si>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</si>
  <si>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</si>
  <si>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</si>
  <si>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</si>
  <si>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</si>
  <si>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</si>
  <si>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</si>
  <si>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</si>
  <si>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</si>
  <si>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</si>
  <si>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</si>
  <si>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</si>
  <si>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</si>
  <si>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</si>
  <si>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</si>
  <si>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</si>
  <si>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</si>
  <si>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</si>
  <si>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</si>
  <si>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</si>
  <si>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</si>
  <si>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</si>
  <si>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</si>
  <si>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</si>
  <si>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</si>
  <si>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</si>
  <si>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</si>
  <si>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</si>
  <si>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</si>
  <si>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</si>
  <si>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</si>
  <si>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</si>
  <si>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</si>
  <si>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</si>
  <si>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</si>
  <si>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</si>
  <si>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</si>
  <si>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</si>
  <si>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</si>
  <si>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</si>
  <si>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</si>
  <si>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</si>
  <si>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</si>
  <si>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</si>
  <si>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</si>
  <si>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</si>
  <si>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</si>
  <si>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</si>
  <si>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</si>
  <si>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</si>
  <si>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</si>
  <si>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</si>
  <si>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</si>
  <si>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</si>
  <si>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</si>
  <si>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</si>
  <si>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</si>
  <si>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</si>
  <si>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</si>
  <si>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</si>
  <si>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</si>
  <si>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</si>
  <si>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</si>
  <si>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</si>
  <si>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</si>
  <si>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</si>
  <si>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</si>
  <si>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</si>
  <si>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</si>
  <si>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</si>
  <si>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</si>
  <si>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</si>
  <si>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</si>
  <si>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</si>
  <si>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</si>
  <si>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</si>
  <si>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</si>
  <si>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</si>
  <si>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</si>
  <si>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</si>
  <si>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</si>
  <si>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</si>
  <si>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</si>
  <si>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</si>
  <si>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</si>
  <si>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</si>
  <si>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</si>
  <si>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</si>
  <si>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</si>
  <si>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</si>
  <si>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</si>
  <si>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</si>
  <si>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</si>
  <si>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</si>
  <si>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</si>
  <si>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</si>
  <si>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</si>
  <si>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</si>
  <si>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</si>
  <si>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</si>
  <si>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</si>
  <si>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</si>
  <si>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</si>
  <si>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</si>
  <si>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</si>
  <si>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</si>
  <si>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</si>
  <si>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</si>
  <si>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</si>
  <si>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</si>
  <si>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</si>
  <si>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</si>
  <si>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</si>
  <si>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</si>
  <si>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</si>
  <si>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</si>
  <si>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</si>
  <si>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</si>
  <si>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</si>
  <si>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</si>
  <si>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</si>
  <si>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</si>
  <si>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</si>
  <si>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</si>
  <si>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</si>
  <si>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</si>
  <si>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</si>
  <si>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</si>
  <si>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</si>
  <si>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</si>
  <si>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</si>
  <si>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</si>
  <si>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</si>
  <si>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</si>
  <si>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</si>
  <si>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</si>
  <si>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</si>
  <si>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</si>
  <si>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</si>
  <si>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</si>
  <si>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</si>
  <si>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</si>
  <si>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</si>
  <si>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</si>
  <si>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</si>
  <si>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</si>
  <si>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</si>
  <si>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</si>
  <si>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</si>
  <si>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</si>
  <si>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</si>
  <si>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</si>
  <si>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</si>
  <si>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</si>
  <si>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</si>
  <si>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</si>
  <si>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</si>
  <si>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</si>
  <si>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</si>
  <si>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</si>
  <si>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</si>
  <si>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</si>
  <si>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</si>
  <si>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</si>
  <si>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</si>
  <si>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</si>
  <si>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</si>
  <si>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</si>
  <si>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</si>
  <si>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</si>
  <si>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</si>
  <si>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</si>
  <si>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</si>
  <si>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</si>
  <si>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</si>
  <si>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</si>
  <si>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</si>
  <si>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</si>
  <si>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</si>
  <si>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</si>
  <si>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</si>
  <si>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</si>
  <si>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</si>
  <si>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</si>
  <si>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</si>
  <si>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</si>
  <si>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</si>
  <si>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</si>
  <si>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</si>
  <si>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</si>
  <si>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</si>
  <si>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</si>
  <si>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</si>
  <si>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</si>
  <si>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</si>
  <si>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</si>
  <si>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</si>
  <si>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</si>
  <si>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</si>
  <si>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</si>
  <si>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</si>
  <si>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</si>
  <si>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</si>
  <si>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</si>
  <si>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</si>
  <si>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</si>
  <si>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</si>
  <si>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</si>
  <si>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</si>
  <si>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</si>
  <si>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</si>
  <si>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</si>
  <si>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</si>
  <si>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</si>
  <si>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</si>
  <si>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</si>
  <si>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</si>
  <si>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</si>
  <si>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</si>
  <si>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</si>
  <si>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</si>
  <si>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</si>
  <si>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</si>
  <si>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</si>
  <si>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</si>
  <si>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</si>
  <si>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</si>
  <si>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</si>
  <si>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</si>
  <si>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</si>
  <si>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</si>
  <si>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</si>
  <si>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</si>
  <si>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</si>
  <si>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</si>
  <si>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</si>
  <si>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</si>
  <si>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</si>
  <si>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</si>
  <si>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</si>
  <si>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</si>
  <si>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</si>
  <si>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</si>
  <si>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</si>
  <si>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</si>
  <si>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</si>
  <si>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</si>
  <si>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</si>
  <si>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</si>
  <si>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</si>
  <si>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</si>
  <si>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</si>
  <si>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</si>
  <si>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</si>
  <si>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</si>
  <si>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</si>
  <si>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</si>
  <si>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</si>
  <si>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</si>
  <si>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</si>
  <si>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</si>
  <si>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</si>
  <si>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</si>
  <si>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</si>
  <si>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</si>
  <si>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</si>
  <si>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</si>
  <si>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</si>
  <si>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</si>
  <si>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</si>
  <si>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</si>
  <si>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</si>
  <si>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</si>
  <si>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</si>
  <si>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</si>
  <si>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</si>
  <si>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</si>
  <si>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</si>
  <si>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</si>
  <si>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</si>
  <si>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</si>
  <si>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</si>
  <si>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</si>
  <si>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</si>
  <si>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</si>
  <si>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</si>
  <si>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</si>
  <si>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</si>
  <si>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</si>
  <si>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</si>
  <si>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</si>
  <si>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</si>
  <si>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</si>
  <si>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</si>
  <si>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</si>
  <si>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</si>
  <si>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</si>
  <si>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</si>
  <si>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</si>
  <si>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</si>
  <si>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</si>
  <si>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</si>
  <si>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</si>
  <si>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</si>
  <si>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</si>
  <si>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</si>
  <si>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</si>
  <si>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</si>
  <si>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</si>
  <si>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</si>
  <si>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</si>
  <si>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</si>
  <si>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</si>
  <si>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</si>
  <si>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</si>
  <si>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</si>
  <si>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</si>
  <si>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</si>
  <si>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</si>
  <si>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</si>
  <si>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</si>
  <si>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</si>
  <si>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</si>
  <si>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</si>
  <si>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</si>
  <si>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</si>
  <si>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</si>
  <si>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</si>
  <si>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</si>
  <si>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</si>
  <si>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</si>
  <si>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</si>
  <si>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</si>
  <si>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</si>
  <si>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</si>
  <si>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</si>
  <si>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</si>
  <si>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</si>
  <si>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</si>
  <si>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</si>
  <si>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</si>
  <si>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</si>
  <si>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</si>
  <si>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</si>
  <si>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</si>
  <si>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</si>
  <si>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</si>
  <si>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</si>
  <si>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</si>
  <si>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</si>
  <si>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</si>
  <si>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</si>
  <si>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</si>
  <si>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</si>
  <si>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</si>
  <si>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</si>
  <si>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</si>
  <si>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</si>
  <si>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</si>
  <si>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</si>
  <si>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</si>
  <si>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</si>
  <si>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</si>
  <si>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</si>
  <si>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</si>
  <si>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</si>
  <si>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</si>
  <si>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</si>
  <si>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</si>
  <si>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</si>
  <si>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</si>
  <si>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</si>
  <si>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</si>
  <si>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</si>
  <si>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</si>
  <si>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</si>
  <si>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</si>
  <si>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</si>
  <si>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</si>
  <si>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</si>
  <si>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</si>
  <si>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</si>
  <si>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</si>
  <si>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</si>
  <si>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</si>
  <si>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</si>
  <si>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</si>
  <si>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</si>
  <si>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</si>
  <si>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</si>
  <si>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</si>
  <si>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</si>
  <si>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</si>
  <si>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</si>
  <si>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</si>
  <si>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</si>
  <si>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</si>
  <si>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</si>
  <si>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</si>
  <si>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</si>
  <si>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</si>
  <si>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</si>
  <si>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</si>
  <si>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</si>
  <si>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</si>
  <si>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</si>
  <si>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</si>
  <si>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</si>
  <si>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</si>
  <si>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</si>
  <si>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</si>
  <si>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</si>
  <si>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</si>
  <si>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</si>
  <si>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</si>
  <si>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</si>
  <si>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</si>
  <si>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</si>
  <si>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</si>
  <si>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</si>
  <si>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</si>
  <si>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</si>
  <si>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</si>
  <si>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</si>
  <si>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</si>
  <si>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</si>
  <si>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</si>
  <si>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</si>
  <si>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</si>
  <si>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</si>
  <si>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</si>
  <si>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</si>
  <si>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</si>
  <si>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</si>
  <si>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</si>
  <si>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</si>
  <si>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</si>
  <si>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</si>
  <si>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</si>
  <si>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</si>
  <si>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</si>
  <si>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</si>
  <si>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</si>
  <si>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</si>
  <si>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</si>
  <si>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</si>
  <si>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</si>
  <si>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</si>
  <si>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</si>
  <si>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</si>
  <si>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</si>
  <si>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</si>
  <si>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</si>
  <si>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</si>
  <si>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</si>
  <si>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</si>
  <si>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</si>
  <si>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</si>
  <si>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</si>
  <si>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</si>
  <si>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</si>
  <si>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</si>
  <si>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</si>
  <si>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</si>
  <si>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</si>
  <si>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</si>
  <si>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</si>
  <si>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</si>
  <si>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</si>
  <si>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</si>
  <si>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</si>
  <si>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</si>
  <si>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</si>
  <si>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</si>
  <si>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</si>
  <si>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</si>
  <si>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</si>
  <si>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</si>
  <si>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</si>
  <si>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</si>
  <si>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</si>
  <si>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</si>
  <si>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</si>
  <si>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</si>
  <si>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</si>
  <si>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</si>
  <si>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</si>
  <si>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</si>
  <si>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</si>
  <si>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</si>
  <si>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</si>
  <si>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</si>
  <si>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</si>
  <si>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</si>
  <si>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</si>
  <si>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</si>
  <si>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</si>
  <si>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</si>
  <si>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</si>
  <si>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</si>
  <si>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</si>
  <si>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</si>
  <si>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</si>
  <si>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</si>
  <si>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</si>
  <si>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</si>
  <si>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</si>
  <si>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</si>
  <si>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</si>
  <si>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</si>
  <si>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</si>
  <si>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</si>
  <si>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</si>
  <si>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</si>
  <si>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</si>
  <si>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</si>
  <si>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</si>
  <si>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</si>
  <si>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</si>
  <si>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</si>
  <si>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</si>
  <si>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</si>
  <si>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</si>
  <si>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</si>
  <si>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</si>
  <si>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</si>
  <si>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</si>
  <si>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</si>
  <si>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</si>
  <si>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</si>
  <si>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</si>
  <si>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</si>
  <si>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</si>
  <si>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</si>
  <si>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</si>
  <si>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</si>
  <si>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</si>
  <si>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</si>
  <si>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</si>
  <si>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</si>
  <si>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</si>
  <si>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</si>
  <si>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</si>
  <si>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</si>
  <si>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</si>
  <si>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</si>
  <si>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</si>
  <si>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</si>
  <si>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</si>
  <si>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</si>
  <si>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</si>
  <si>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</si>
  <si>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</si>
  <si>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</si>
  <si>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</si>
  <si>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</si>
  <si>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</si>
  <si>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</si>
  <si>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</si>
  <si>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</si>
  <si>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</si>
  <si>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</si>
  <si>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</si>
  <si>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</si>
  <si>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</si>
  <si>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</si>
  <si>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</si>
  <si>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</si>
  <si>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</si>
  <si>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</si>
  <si>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</si>
  <si>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</si>
  <si>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</si>
  <si>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</si>
  <si>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</si>
  <si>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</si>
  <si>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</si>
  <si>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</si>
  <si>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</si>
  <si>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</si>
  <si>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</si>
  <si>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</si>
  <si>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</si>
  <si>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</si>
  <si>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</si>
  <si>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</si>
  <si>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</si>
  <si>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</si>
  <si>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</si>
  <si>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</si>
  <si>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</si>
  <si>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</si>
  <si>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</si>
  <si>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</si>
  <si>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</si>
  <si>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</si>
  <si>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</si>
  <si>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</si>
  <si>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</si>
  <si>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</si>
  <si>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</si>
  <si>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</si>
  <si>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</si>
  <si>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</si>
  <si>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</si>
  <si>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</si>
  <si>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</si>
  <si>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</si>
  <si>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</si>
  <si>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</si>
  <si>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</si>
  <si>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</si>
  <si>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</si>
  <si>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</si>
  <si>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</si>
  <si>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</si>
  <si>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</si>
  <si>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</si>
  <si>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</si>
  <si>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</si>
  <si>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</si>
  <si>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</si>
  <si>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</si>
  <si>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</si>
  <si>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</si>
  <si>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</si>
  <si>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</si>
  <si>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</si>
  <si>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</si>
  <si>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</si>
  <si>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</si>
  <si>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</si>
  <si>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</si>
  <si>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</si>
  <si>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</si>
  <si>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</si>
  <si>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</si>
  <si>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</si>
  <si>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</si>
  <si>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</si>
  <si>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</si>
  <si>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</si>
  <si>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</si>
  <si>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</si>
  <si>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</si>
  <si>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</si>
  <si>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</si>
  <si>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</si>
  <si>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</si>
  <si>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</si>
  <si>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</si>
  <si>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</si>
  <si>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</si>
  <si>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</si>
  <si>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</si>
  <si>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</si>
  <si>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</si>
  <si>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</si>
  <si>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</si>
  <si>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</si>
  <si>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</si>
  <si>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</si>
  <si>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</si>
  <si>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</si>
  <si>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</si>
  <si>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</si>
  <si>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</si>
  <si>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</si>
  <si>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</si>
  <si>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</si>
  <si>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</si>
  <si>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</si>
  <si>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</si>
  <si>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</si>
  <si>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</si>
  <si>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</si>
  <si>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</si>
  <si>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</si>
  <si>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</si>
  <si>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</si>
  <si>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</si>
  <si>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</si>
  <si>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</si>
  <si>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</si>
  <si>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</si>
  <si>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</si>
  <si>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</si>
  <si>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</si>
  <si>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</si>
  <si>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</si>
  <si>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</si>
  <si>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</si>
  <si>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</si>
  <si>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</si>
  <si>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</si>
  <si>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</si>
  <si>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</si>
  <si>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</si>
  <si>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</si>
  <si>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</si>
  <si>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</si>
  <si>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</si>
  <si>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</si>
  <si>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</si>
  <si>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</si>
  <si>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</si>
  <si>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</si>
  <si>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</si>
  <si>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</si>
  <si>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</si>
  <si>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</si>
  <si>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</si>
  <si>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</si>
  <si>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</si>
  <si>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</si>
  <si>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</si>
  <si>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</si>
  <si>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</si>
  <si>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</si>
  <si>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</si>
  <si>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</si>
  <si>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</si>
  <si>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</si>
  <si>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</si>
  <si>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</si>
  <si>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</si>
  <si>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</si>
  <si>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</si>
  <si>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</si>
  <si>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</si>
  <si>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</si>
  <si>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</si>
  <si>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</si>
  <si>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</si>
  <si>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</si>
  <si>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</si>
  <si>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</si>
  <si>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</si>
  <si>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</si>
  <si>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</si>
  <si>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</si>
  <si>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</si>
  <si>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</si>
  <si>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</si>
  <si>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</si>
  <si>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</si>
  <si>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</si>
  <si>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</si>
  <si>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</si>
  <si>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</si>
  <si>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</si>
  <si>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</si>
  <si>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</si>
  <si>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</si>
  <si>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</si>
  <si>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</si>
  <si>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</si>
  <si>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</si>
  <si>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</si>
  <si>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</si>
  <si>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</si>
  <si>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</si>
  <si>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</si>
  <si>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</si>
  <si>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</si>
  <si>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</si>
  <si>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</si>
  <si>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</si>
  <si>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</si>
  <si>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</si>
  <si>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</si>
  <si>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</si>
  <si>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</si>
  <si>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</si>
  <si>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</si>
  <si>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</si>
  <si>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</si>
  <si>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</si>
  <si>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</si>
  <si>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</si>
  <si>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</si>
  <si>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</si>
  <si>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</si>
  <si>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</si>
  <si>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</si>
  <si>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</si>
  <si>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</si>
  <si>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</si>
  <si>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</si>
  <si>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</si>
  <si>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</si>
  <si>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</si>
  <si>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</si>
  <si>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</si>
  <si>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</si>
  <si>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</si>
  <si>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</si>
  <si>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</si>
  <si>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</si>
  <si>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</si>
  <si>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</si>
  <si>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</si>
  <si>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</si>
  <si>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</si>
  <si>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</si>
  <si>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</si>
  <si>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</si>
  <si>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</si>
  <si>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</si>
  <si>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</si>
  <si>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</si>
  <si>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</si>
  <si>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</si>
  <si>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</si>
  <si>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</si>
  <si>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</si>
  <si>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</si>
  <si>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</si>
  <si>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</si>
  <si>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</si>
  <si>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</si>
  <si>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</si>
  <si>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</si>
  <si>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</si>
  <si>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</si>
  <si>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</si>
  <si>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</si>
  <si>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</si>
  <si>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</si>
  <si>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</si>
  <si>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</si>
  <si>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</si>
  <si>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</si>
  <si>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</si>
  <si>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</si>
  <si>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</si>
  <si>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</si>
  <si>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</si>
  <si>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</si>
  <si>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</si>
  <si>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</si>
  <si>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</si>
  <si>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</si>
  <si>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</si>
  <si>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</si>
  <si>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</si>
  <si>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</si>
  <si>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</si>
  <si>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</si>
  <si>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</si>
  <si>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</si>
  <si>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</si>
  <si>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</si>
  <si>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</si>
  <si>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</si>
  <si>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</si>
  <si>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</si>
  <si>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</si>
  <si>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</si>
  <si>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</si>
  <si>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</si>
  <si>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</si>
  <si>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</si>
  <si>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</si>
  <si>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</si>
  <si>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</si>
  <si>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</si>
  <si>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</si>
  <si>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</si>
  <si>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</si>
  <si>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</si>
  <si>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</si>
  <si>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</si>
  <si>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</si>
  <si>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</si>
  <si>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</si>
  <si>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</si>
  <si>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</si>
  <si>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</si>
  <si>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</si>
  <si>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</si>
  <si>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</si>
  <si>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</si>
  <si>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</si>
  <si>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</si>
  <si>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</si>
  <si>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</si>
  <si>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</si>
  <si>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</si>
  <si>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</si>
  <si>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</si>
  <si>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</si>
  <si>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</si>
  <si>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</si>
  <si>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</si>
  <si>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</si>
  <si>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</si>
  <si>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</si>
  <si>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</si>
  <si>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</si>
  <si>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</si>
  <si>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</si>
  <si>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</si>
  <si>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</si>
  <si>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</si>
  <si>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</si>
  <si>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</si>
  <si>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</si>
  <si>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</si>
  <si>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</si>
  <si>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</si>
  <si>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</si>
  <si>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</si>
  <si>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</si>
  <si>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</si>
  <si>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</si>
  <si>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</si>
  <si>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</si>
  <si>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</si>
  <si>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</si>
  <si>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</si>
  <si>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</si>
  <si>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</si>
  <si>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</si>
  <si>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</si>
  <si>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</si>
  <si>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</si>
  <si>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</si>
  <si>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</si>
  <si>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</si>
  <si>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</si>
  <si>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</si>
  <si>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</si>
  <si>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</si>
  <si>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</si>
  <si>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</si>
  <si>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</si>
  <si>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</si>
  <si>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</si>
  <si>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</si>
  <si>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</si>
  <si>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</si>
  <si>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</si>
  <si>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</si>
  <si>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</si>
  <si>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</si>
  <si>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</si>
  <si>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</si>
  <si>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</si>
  <si>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</si>
  <si>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</si>
  <si>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</si>
  <si>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</si>
  <si>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</si>
  <si>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</si>
  <si>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</si>
  <si>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</si>
  <si>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</si>
  <si>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</si>
  <si>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</si>
  <si>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</si>
  <si>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</si>
  <si>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</si>
  <si>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</si>
  <si>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</si>
  <si>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</si>
  <si>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</si>
  <si>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</si>
  <si>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</si>
  <si>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</si>
  <si>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</si>
  <si>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</si>
  <si>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</si>
  <si>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</si>
  <si>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</si>
  <si>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</si>
  <si>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</si>
  <si>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</si>
  <si>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</si>
  <si>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</si>
  <si>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</si>
  <si>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</si>
  <si>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</si>
  <si>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</si>
  <si>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</si>
  <si>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</si>
  <si>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</si>
  <si>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</si>
  <si>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</si>
  <si>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</si>
  <si>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</si>
  <si>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</si>
  <si>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</si>
  <si>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</si>
  <si>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</si>
  <si>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</si>
  <si>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</si>
  <si>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</si>
  <si>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</si>
  <si>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</si>
  <si>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</si>
  <si>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</si>
  <si>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</si>
  <si>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</si>
  <si>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</si>
  <si>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</si>
  <si>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</si>
  <si>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</si>
  <si>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</si>
  <si>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</si>
  <si>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</si>
  <si>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</si>
  <si>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</si>
  <si>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</si>
  <si>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</si>
  <si>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</si>
  <si>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</si>
  <si>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</si>
  <si>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</si>
  <si>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</si>
  <si>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</si>
  <si>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</si>
  <si>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</si>
  <si>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</si>
  <si>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</si>
  <si>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</si>
  <si>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</si>
  <si>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</si>
  <si>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</si>
  <si>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</si>
  <si>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</si>
  <si>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</si>
  <si>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</si>
  <si>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</si>
  <si>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</si>
  <si>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</si>
  <si>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</si>
  <si>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</si>
  <si>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</si>
  <si>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</si>
  <si>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</si>
  <si>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</si>
  <si>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</si>
  <si>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</si>
  <si>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</si>
  <si>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</si>
  <si>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</si>
  <si>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</si>
  <si>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</si>
  <si>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</si>
  <si>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</si>
  <si>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</si>
  <si>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</si>
  <si>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</si>
  <si>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</si>
  <si>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</si>
  <si>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</si>
  <si>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</si>
  <si>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</si>
  <si>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</si>
  <si>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</si>
  <si>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</si>
  <si>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</si>
  <si>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</si>
  <si>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</si>
  <si>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</si>
  <si>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</si>
  <si>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</si>
  <si>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</si>
  <si>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</si>
  <si>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</si>
  <si>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</si>
  <si>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</si>
  <si>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</si>
  <si>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</si>
  <si>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</si>
  <si>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</si>
  <si>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</si>
  <si>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</si>
  <si>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</si>
  <si>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</si>
  <si>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</si>
  <si>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</si>
  <si>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</si>
  <si>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</si>
  <si>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</si>
  <si>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</si>
  <si>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</si>
  <si>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</si>
  <si>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</si>
  <si>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</si>
  <si>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</si>
  <si>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</si>
  <si>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</si>
  <si>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</si>
  <si>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</si>
  <si>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</si>
  <si>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</si>
  <si>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</si>
  <si>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</si>
  <si>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</si>
  <si>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</si>
  <si>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</si>
  <si>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</si>
  <si>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</si>
  <si>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</si>
  <si>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</si>
  <si>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</si>
  <si>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</si>
  <si>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</si>
  <si>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</si>
  <si>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</si>
  <si>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</si>
  <si>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</si>
  <si>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</si>
  <si>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</si>
  <si>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</si>
  <si>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</si>
  <si>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</si>
  <si>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</si>
  <si>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</si>
  <si>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</si>
  <si>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</si>
  <si>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</si>
  <si>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</si>
  <si>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</si>
  <si>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</si>
  <si>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</si>
  <si>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</si>
  <si>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</si>
  <si>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</si>
  <si>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</si>
  <si>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</si>
  <si>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</si>
  <si>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</si>
  <si>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</si>
  <si>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</si>
  <si>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</si>
  <si>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</si>
  <si>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</si>
  <si>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</si>
  <si>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</si>
  <si>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</si>
  <si>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</si>
  <si>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</si>
  <si>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</si>
  <si>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</si>
  <si>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</si>
  <si>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</si>
  <si>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</si>
  <si>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</si>
  <si>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</si>
  <si>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</si>
  <si>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</si>
  <si>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</si>
  <si>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</si>
  <si>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</si>
  <si>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</si>
  <si>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</si>
  <si>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</si>
  <si>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</si>
  <si>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</si>
  <si>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</si>
  <si>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</si>
  <si>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</si>
  <si>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</si>
  <si>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</si>
  <si>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</si>
  <si>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</si>
  <si>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</si>
  <si>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</si>
  <si>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</si>
  <si>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</si>
  <si>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</si>
  <si>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</si>
  <si>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</si>
  <si>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</si>
  <si>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</si>
  <si>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</si>
  <si>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</si>
  <si>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</si>
  <si>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</si>
  <si>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</si>
  <si>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</si>
  <si>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</si>
  <si>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</si>
  <si>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</si>
  <si>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</si>
  <si>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</si>
  <si>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</si>
  <si>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</si>
  <si>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</si>
  <si>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</si>
  <si>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</si>
  <si>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</si>
  <si>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</si>
  <si>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</si>
  <si>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</si>
  <si>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</si>
  <si>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</si>
  <si>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</si>
  <si>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</si>
  <si>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</si>
  <si>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</si>
  <si>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</si>
  <si>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</si>
  <si>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</si>
  <si>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</si>
  <si>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</si>
  <si>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</si>
  <si>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</si>
  <si>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</si>
  <si>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</si>
  <si>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</si>
  <si>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</si>
  <si>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</si>
  <si>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</si>
  <si>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</si>
  <si>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</si>
  <si>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</si>
  <si>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</si>
  <si>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</si>
  <si>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</si>
  <si>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</si>
  <si>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</si>
  <si>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</si>
  <si>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</si>
  <si>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</si>
  <si>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</si>
  <si>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</si>
  <si>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</si>
  <si>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</si>
  <si>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</si>
  <si>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</si>
  <si>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</si>
  <si>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</si>
  <si>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</si>
  <si>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</si>
  <si>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</si>
  <si>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</si>
  <si>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</si>
  <si>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</si>
  <si>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</si>
  <si>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</si>
  <si>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</si>
  <si>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</si>
  <si>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</si>
  <si>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</si>
  <si>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</si>
  <si>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</si>
  <si>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</si>
  <si>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</si>
  <si>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</si>
  <si>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</si>
  <si>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</si>
  <si>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</si>
  <si>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</si>
  <si>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</si>
  <si>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</si>
  <si>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</si>
  <si>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</si>
  <si>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</si>
  <si>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</si>
  <si>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</si>
  <si>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</si>
  <si>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</si>
  <si>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</si>
  <si>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</si>
  <si>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</si>
  <si>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</si>
  <si>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</si>
  <si>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</si>
  <si>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</si>
  <si>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</si>
  <si>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</si>
  <si>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</si>
  <si>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</si>
  <si>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</si>
  <si>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</si>
  <si>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</si>
  <si>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</si>
  <si>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</si>
  <si>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</si>
  <si>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</si>
  <si>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</si>
  <si>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</si>
  <si>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</si>
  <si>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</si>
  <si>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</si>
  <si>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</si>
  <si>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</si>
  <si>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</si>
  <si>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</si>
  <si>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</si>
  <si>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</si>
  <si>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</si>
  <si>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</si>
  <si>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</si>
  <si>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</si>
  <si>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</si>
  <si>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</si>
  <si>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</si>
  <si>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</si>
  <si>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</si>
  <si>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</si>
  <si>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</si>
  <si>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</si>
  <si>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</si>
  <si>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</si>
  <si>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</si>
  <si>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</si>
  <si>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</si>
  <si>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</si>
  <si>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</si>
  <si>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</si>
  <si>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</si>
  <si>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</si>
  <si>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</si>
  <si>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</si>
  <si>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</si>
  <si>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</si>
  <si>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</si>
  <si>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</si>
  <si>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</si>
  <si>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</si>
  <si>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</si>
  <si>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</si>
  <si>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</si>
  <si>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</si>
  <si>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</si>
  <si>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</si>
  <si>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</si>
  <si>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</si>
  <si>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</si>
  <si>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</si>
  <si>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</si>
  <si>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</si>
  <si>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</si>
  <si>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</si>
  <si>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</si>
  <si>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</si>
  <si>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</si>
  <si>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</si>
  <si>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</si>
  <si>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</si>
  <si>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</si>
  <si>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</si>
  <si>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</si>
  <si>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</si>
  <si>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</si>
  <si>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</si>
  <si>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</si>
  <si>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</si>
  <si>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</si>
  <si>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</si>
  <si>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</si>
  <si>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</si>
  <si>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</si>
  <si>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</si>
  <si>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</si>
  <si>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</si>
  <si>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</si>
  <si>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</si>
  <si>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</si>
  <si>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</si>
  <si>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</si>
  <si>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</si>
  <si>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</si>
  <si>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</si>
  <si>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</si>
  <si>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</si>
  <si>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</si>
  <si>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</si>
  <si>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</si>
  <si>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</si>
  <si>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</si>
  <si>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</si>
  <si>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</si>
  <si>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</si>
  <si>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</si>
  <si>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</si>
  <si>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</si>
  <si>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</si>
  <si>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</si>
  <si>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</si>
  <si>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</si>
  <si>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</si>
  <si>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</si>
  <si>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</si>
  <si>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</si>
  <si>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</si>
  <si>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</si>
  <si>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</si>
  <si>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</si>
  <si>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</si>
  <si>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</si>
  <si>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</si>
  <si>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</si>
  <si>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</si>
  <si>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</si>
  <si>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</si>
  <si>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</si>
  <si>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</si>
  <si>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</si>
  <si>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</si>
  <si>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</si>
  <si>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</si>
  <si>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</si>
  <si>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</si>
  <si>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</si>
  <si>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</si>
  <si>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</si>
  <si>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</si>
  <si>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</si>
  <si>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</si>
  <si>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</si>
  <si>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</si>
  <si>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</si>
  <si>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</si>
  <si>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</si>
  <si>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</si>
  <si>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</si>
  <si>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</si>
  <si>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</si>
  <si>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</si>
  <si>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</si>
  <si>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</si>
  <si>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</si>
  <si>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</si>
  <si>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</si>
  <si>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</si>
  <si>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</si>
  <si>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</si>
  <si>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</si>
  <si>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</si>
  <si>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</si>
  <si>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</si>
  <si>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</si>
  <si>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</si>
  <si>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</si>
  <si>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</si>
  <si>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</si>
  <si>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</si>
  <si>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</si>
  <si>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</si>
  <si>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</si>
  <si>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</si>
  <si>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</si>
  <si>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</si>
  <si>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</si>
  <si>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</si>
  <si>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</si>
  <si>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</si>
  <si>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</si>
  <si>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</si>
  <si>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</si>
  <si>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</si>
  <si>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</si>
  <si>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</si>
  <si>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</si>
  <si>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</si>
  <si>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</si>
  <si>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</si>
  <si>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</si>
  <si>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</si>
  <si>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</si>
  <si>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</si>
  <si>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</si>
  <si>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</si>
  <si>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</si>
  <si>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</si>
  <si>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</si>
  <si>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</si>
  <si>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</si>
  <si>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</si>
  <si>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</si>
  <si>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</si>
  <si>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</si>
  <si>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</si>
  <si>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</si>
  <si>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</si>
  <si>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</si>
  <si>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</si>
  <si>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</si>
  <si>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</si>
  <si>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</si>
  <si>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</si>
  <si>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</si>
  <si>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</si>
  <si>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</si>
  <si>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</si>
  <si>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</si>
  <si>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</si>
  <si>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</si>
  <si>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</si>
  <si>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</si>
  <si>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</si>
  <si>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</si>
  <si>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</si>
  <si>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</si>
  <si>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</si>
  <si>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</si>
  <si>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</si>
  <si>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</si>
  <si>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</si>
  <si>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</si>
  <si>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</si>
  <si>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</si>
  <si>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</si>
  <si>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</si>
  <si>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</si>
  <si>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</si>
  <si>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</si>
  <si>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</si>
  <si>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</si>
  <si>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</si>
  <si>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</si>
  <si>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</si>
  <si>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</si>
  <si>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</si>
  <si>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</si>
  <si>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</si>
  <si>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</si>
  <si>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</si>
  <si>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</si>
  <si>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</si>
  <si>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</si>
  <si>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</si>
  <si>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</si>
  <si>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</si>
  <si>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</si>
  <si>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</si>
  <si>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</si>
  <si>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</si>
  <si>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</si>
  <si>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</si>
  <si>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</si>
  <si>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</si>
  <si>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</si>
  <si>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</si>
  <si>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</si>
  <si>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</si>
  <si>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</si>
  <si>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</si>
  <si>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</si>
  <si>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</si>
  <si>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</si>
  <si>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</si>
  <si>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</si>
  <si>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</si>
  <si>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</si>
  <si>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</si>
  <si>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</si>
  <si>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</si>
  <si>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</si>
  <si>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</si>
  <si>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</si>
  <si>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</si>
  <si>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</si>
  <si>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</si>
  <si>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</si>
  <si>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</si>
  <si>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</si>
  <si>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</si>
  <si>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</si>
  <si>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</si>
  <si>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</si>
  <si>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</si>
  <si>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</si>
  <si>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</si>
  <si>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</si>
  <si>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</si>
  <si>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</si>
  <si>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</si>
  <si>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</si>
  <si>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</si>
  <si>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</si>
  <si>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</si>
  <si>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</si>
  <si>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</si>
  <si>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</si>
  <si>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</si>
  <si>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</si>
  <si>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</si>
  <si>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</si>
  <si>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</si>
  <si>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</si>
  <si>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</si>
  <si>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</si>
  <si>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</si>
  <si>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</si>
  <si>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</si>
  <si>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</si>
  <si>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</si>
  <si>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</si>
  <si>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</si>
  <si>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</si>
  <si>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</si>
  <si>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</si>
  <si>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</si>
  <si>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</si>
  <si>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</si>
  <si>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</si>
  <si>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</si>
  <si>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</si>
  <si>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</si>
  <si>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</si>
  <si>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</si>
  <si>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</si>
  <si>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</si>
  <si>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</si>
  <si>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</si>
  <si>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</si>
  <si>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</si>
  <si>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</si>
  <si>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</si>
  <si>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</si>
  <si>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</si>
  <si>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</si>
  <si>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</si>
  <si>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</si>
  <si>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</si>
  <si>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</si>
  <si>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</si>
  <si>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</si>
  <si>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</si>
  <si>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</si>
  <si>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</si>
  <si>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</si>
  <si>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</si>
  <si>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</si>
  <si>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</si>
  <si>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</si>
  <si>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</si>
  <si>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</si>
  <si>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</si>
  <si>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</si>
  <si>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</si>
  <si>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</si>
  <si>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</si>
  <si>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</si>
  <si>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</si>
  <si>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</si>
  <si>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</si>
  <si>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</si>
  <si>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</si>
  <si>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</si>
  <si>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</si>
  <si>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</si>
  <si>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</si>
  <si>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</si>
  <si>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</si>
  <si>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</si>
  <si>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</si>
  <si>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</si>
  <si>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</si>
  <si>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</si>
  <si>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</si>
  <si>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</si>
  <si>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</si>
  <si>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</si>
  <si>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</si>
  <si>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</si>
  <si>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</si>
  <si>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</si>
  <si>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</si>
  <si>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</si>
  <si>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</si>
  <si>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</si>
  <si>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</si>
  <si>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</si>
  <si>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</si>
  <si>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</si>
  <si>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</si>
  <si>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</si>
  <si>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</si>
  <si>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</si>
  <si>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</si>
  <si>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</si>
  <si>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</si>
  <si>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</si>
  <si>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</si>
  <si>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</si>
  <si>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</si>
  <si>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</si>
  <si>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</si>
  <si>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</si>
  <si>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</si>
  <si>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</si>
  <si>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</si>
  <si>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</si>
  <si>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</si>
  <si>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</si>
  <si>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</si>
  <si>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</si>
  <si>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</si>
  <si>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</si>
  <si>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</si>
  <si>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</si>
  <si>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</si>
  <si>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</si>
  <si>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</si>
  <si>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</si>
  <si>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</si>
  <si>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</si>
  <si>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</si>
  <si>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</si>
  <si>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</si>
  <si>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</si>
  <si>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</si>
  <si>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</si>
  <si>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</si>
  <si>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</si>
  <si>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</si>
  <si>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</si>
  <si>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</si>
  <si>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</si>
  <si>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</si>
  <si>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</si>
  <si>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</si>
  <si>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</si>
  <si>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</si>
  <si>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</si>
  <si>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</si>
  <si>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</si>
  <si>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</si>
  <si>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</si>
  <si>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</si>
  <si>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</si>
  <si>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</si>
  <si>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</si>
  <si>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</si>
  <si>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</si>
  <si>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</si>
  <si>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</si>
  <si>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</si>
  <si>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</si>
  <si>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</si>
  <si>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</si>
  <si>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</si>
  <si>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</si>
  <si>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</si>
  <si>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</si>
  <si>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</si>
  <si>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</si>
  <si>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</si>
  <si>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</si>
  <si>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</si>
  <si>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</si>
  <si>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</si>
  <si>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</si>
  <si>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</si>
  <si>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</si>
  <si>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</si>
  <si>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</si>
  <si>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</si>
  <si>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</si>
  <si>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</si>
  <si>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</si>
  <si>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</si>
  <si>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</si>
  <si>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</si>
  <si>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</si>
  <si>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</si>
  <si>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</si>
  <si>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</si>
  <si>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</si>
  <si>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</si>
  <si>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</si>
  <si>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</si>
  <si>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</si>
  <si>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</si>
  <si>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</si>
  <si>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</si>
  <si>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</si>
  <si>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</si>
  <si>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</si>
  <si>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</si>
  <si>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</si>
  <si>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</si>
  <si>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</si>
  <si>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</si>
  <si>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</si>
  <si>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</si>
  <si>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</si>
  <si>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</si>
  <si>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</si>
  <si>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</si>
  <si>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</si>
  <si>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</si>
  <si>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</si>
  <si>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</si>
  <si>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</si>
  <si>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</si>
  <si>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</si>
  <si>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</si>
  <si>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</si>
  <si>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</si>
  <si>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</si>
  <si>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</si>
  <si>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</si>
  <si>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</si>
  <si>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</si>
  <si>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</si>
  <si>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</si>
  <si>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</si>
  <si>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</si>
  <si>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</si>
  <si>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</si>
  <si>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</si>
  <si>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</si>
  <si>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</si>
  <si>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</si>
  <si>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</si>
  <si>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</si>
  <si>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</si>
  <si>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</si>
  <si>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</si>
  <si>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</si>
  <si>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</si>
  <si>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</si>
  <si>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</si>
  <si>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</si>
  <si>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</si>
  <si>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</si>
  <si>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</si>
  <si>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</si>
  <si>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</si>
  <si>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</si>
  <si>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</si>
  <si>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</si>
  <si>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</si>
  <si>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</si>
  <si>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</si>
  <si>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</si>
  <si>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</si>
  <si>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</si>
  <si>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</si>
  <si>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</si>
  <si>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</si>
  <si>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</si>
  <si>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</si>
  <si>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</si>
  <si>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</si>
  <si>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</si>
  <si>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</si>
  <si>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</si>
  <si>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</si>
  <si>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</si>
  <si>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</si>
  <si>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</si>
  <si>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</si>
  <si>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</si>
  <si>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</si>
  <si>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</si>
  <si>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</si>
  <si>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</si>
  <si>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</si>
  <si>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</si>
  <si>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</si>
  <si>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</si>
  <si>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</si>
  <si>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</si>
  <si>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</si>
  <si>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</si>
  <si>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</si>
  <si>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</si>
  <si>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</si>
  <si>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</si>
  <si>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</si>
  <si>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</si>
  <si>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</si>
  <si>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</si>
  <si>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</si>
  <si>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</si>
  <si>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</si>
  <si>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</si>
  <si>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</si>
  <si>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</si>
  <si>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</si>
  <si>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</si>
  <si>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</si>
  <si>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</si>
  <si>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</si>
  <si>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</si>
  <si>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</si>
  <si>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</si>
  <si>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</si>
  <si>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</si>
  <si>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</si>
  <si>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</si>
  <si>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</si>
  <si>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</si>
  <si>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</si>
  <si>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</si>
  <si>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</si>
  <si>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</si>
  <si>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</si>
  <si>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</si>
  <si>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</si>
  <si>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</si>
  <si>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</si>
  <si>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</si>
  <si>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</si>
  <si>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</si>
  <si>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</si>
  <si>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</si>
  <si>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</si>
  <si>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</si>
  <si>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</si>
  <si>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</si>
  <si>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</si>
  <si>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</si>
  <si>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</si>
  <si>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</si>
  <si>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</si>
  <si>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</si>
  <si>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</si>
  <si>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</si>
  <si>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</si>
  <si>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</si>
  <si>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</si>
  <si>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</si>
  <si>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</si>
  <si>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</si>
  <si>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</si>
  <si>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</si>
  <si>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</si>
  <si>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</si>
  <si>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</si>
  <si>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</si>
  <si>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</si>
  <si>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</si>
  <si>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</si>
  <si>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</si>
  <si>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</si>
  <si>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</si>
  <si>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</si>
  <si>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</si>
  <si>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</si>
  <si>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</si>
  <si>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</si>
  <si>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</si>
  <si>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</si>
  <si>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</si>
  <si>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</si>
  <si>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</si>
  <si>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</si>
  <si>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</si>
  <si>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</si>
  <si>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</si>
  <si>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</si>
  <si>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</si>
  <si>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</si>
  <si>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</si>
  <si>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</si>
  <si>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</si>
  <si>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</si>
  <si>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</si>
  <si>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</si>
  <si>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</si>
  <si>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</si>
  <si>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</si>
  <si>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</si>
  <si>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</si>
  <si>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</si>
  <si>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</si>
  <si>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</si>
  <si>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</si>
  <si>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</si>
  <si>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</si>
  <si>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</si>
  <si>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</si>
  <si>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</si>
  <si>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</si>
  <si>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</si>
  <si>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</si>
  <si>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</si>
  <si>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</si>
  <si>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</si>
  <si>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</si>
  <si>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</si>
  <si>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</si>
  <si>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</si>
  <si>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</si>
  <si>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</si>
  <si>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</si>
  <si>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</si>
  <si>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</si>
  <si>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</si>
  <si>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</si>
  <si>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</si>
  <si>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</si>
  <si>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</si>
  <si>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</si>
  <si>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</si>
  <si>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</si>
  <si>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</si>
  <si>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</si>
  <si>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</si>
  <si>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</si>
  <si>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</si>
  <si>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</si>
  <si>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</si>
  <si>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</si>
  <si>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</si>
  <si>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</si>
  <si>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</si>
  <si>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</si>
  <si>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</si>
  <si>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</si>
  <si>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</si>
  <si>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</si>
  <si>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</si>
  <si>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</si>
  <si>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</si>
  <si>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</si>
  <si>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</si>
  <si>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</si>
  <si>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</si>
  <si>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</si>
  <si>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</si>
  <si>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</si>
  <si>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</si>
  <si>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</si>
  <si>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</si>
  <si>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</si>
  <si>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</si>
  <si>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</si>
  <si>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</si>
  <si>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</si>
  <si>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</si>
  <si>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</si>
  <si>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</si>
  <si>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</si>
  <si>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</si>
  <si>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</si>
  <si>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</si>
  <si>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</si>
  <si>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</si>
  <si>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</si>
  <si>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</si>
  <si>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</si>
  <si>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</si>
  <si>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</si>
  <si>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</si>
  <si>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</si>
  <si>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</si>
  <si>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</si>
  <si>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</si>
  <si>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</si>
  <si>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</si>
  <si>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</si>
  <si>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</si>
  <si>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</si>
  <si>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</si>
  <si>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</si>
  <si>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</si>
  <si>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</si>
  <si>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</si>
  <si>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</si>
  <si>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</si>
  <si>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</si>
  <si>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</si>
  <si>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</si>
  <si>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</si>
  <si>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</si>
  <si>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</si>
  <si>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</si>
  <si>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</si>
  <si>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</si>
  <si>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</si>
  <si>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</si>
  <si>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</si>
  <si>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</si>
  <si>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</si>
  <si>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</si>
  <si>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</si>
  <si>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</si>
  <si>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</si>
  <si>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</si>
  <si>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</si>
  <si>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</si>
  <si>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</si>
  <si>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</si>
  <si>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</si>
  <si>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</si>
  <si>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</si>
  <si>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</si>
  <si>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</si>
  <si>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</si>
  <si>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</si>
  <si>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</si>
  <si>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</si>
  <si>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</si>
  <si>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</si>
  <si>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</si>
  <si>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</si>
  <si>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</si>
  <si>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</si>
  <si>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</si>
  <si>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</si>
  <si>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</si>
  <si>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</si>
  <si>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</si>
  <si>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</si>
  <si>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</si>
  <si>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</si>
  <si>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</si>
  <si>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</si>
  <si>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</si>
  <si>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</si>
  <si>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</si>
  <si>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</si>
  <si>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</si>
  <si>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</si>
  <si>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</si>
  <si>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</si>
  <si>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</si>
  <si>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</si>
  <si>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</si>
  <si>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</si>
  <si>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</si>
  <si>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</si>
  <si>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</si>
  <si>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</si>
  <si>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</si>
  <si>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</si>
  <si>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</si>
  <si>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</si>
  <si>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</si>
  <si>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</si>
  <si>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</si>
  <si>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</si>
  <si>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</si>
  <si>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</si>
  <si>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</si>
  <si>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</si>
  <si>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</si>
  <si>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</si>
  <si>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</si>
  <si>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</si>
  <si>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</si>
  <si>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</si>
  <si>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</si>
  <si>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</si>
  <si>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</si>
  <si>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</si>
  <si>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</si>
  <si>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</si>
  <si>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</si>
  <si>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</si>
  <si>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</si>
  <si>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</si>
  <si>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</si>
  <si>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</si>
  <si>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</si>
  <si>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</si>
  <si>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</si>
  <si>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</si>
  <si>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</si>
  <si>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</si>
  <si>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</si>
  <si>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</si>
  <si>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</si>
  <si>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</si>
  <si>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</si>
  <si>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</si>
  <si>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</si>
  <si>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</si>
  <si>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</si>
  <si>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</si>
  <si>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</si>
  <si>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</si>
  <si>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</si>
  <si>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</si>
  <si>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</si>
  <si>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</si>
  <si>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</si>
  <si>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</si>
  <si>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</si>
  <si>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</si>
  <si>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</si>
  <si>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</si>
  <si>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</si>
  <si>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</si>
  <si>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</si>
  <si>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</si>
  <si>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</si>
  <si>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</si>
  <si>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</si>
  <si>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</si>
  <si>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</si>
  <si>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</si>
  <si>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</si>
  <si>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</si>
  <si>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</si>
  <si>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</si>
  <si>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</si>
  <si>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</si>
  <si>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</si>
  <si>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</si>
  <si>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</si>
  <si>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</si>
  <si>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</si>
  <si>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</si>
  <si>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</si>
  <si>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</si>
  <si>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</si>
  <si>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</si>
  <si>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</si>
  <si>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</si>
  <si>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</si>
  <si>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</si>
  <si>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</si>
  <si>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</si>
  <si>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</si>
  <si>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</si>
  <si>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</si>
  <si>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</si>
  <si>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</si>
  <si>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</si>
  <si>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</si>
  <si>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</si>
  <si>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</si>
  <si>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</si>
  <si>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</si>
  <si>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</si>
  <si>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</si>
  <si>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</si>
  <si>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</si>
  <si>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</si>
  <si>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</si>
  <si>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</si>
  <si>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</si>
  <si>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</si>
  <si>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</si>
  <si>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</si>
  <si>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</si>
  <si>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</si>
  <si>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</si>
  <si>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</si>
  <si>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</si>
  <si>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</si>
  <si>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</si>
  <si>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</si>
  <si>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</si>
  <si>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</si>
  <si>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</si>
  <si>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</si>
  <si>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</si>
  <si>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</si>
  <si>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</si>
  <si>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</si>
  <si>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</si>
  <si>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</si>
  <si>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</si>
  <si>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</si>
  <si>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</si>
  <si>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</si>
  <si>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</si>
  <si>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</si>
  <si>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</si>
  <si>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</si>
  <si>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</si>
  <si>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</si>
  <si>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</si>
  <si>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</si>
  <si>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</si>
  <si>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</si>
  <si>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</si>
  <si>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</si>
  <si>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</si>
  <si>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</si>
  <si>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</si>
  <si>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</si>
  <si>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</si>
  <si>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</si>
  <si>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</si>
  <si>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</si>
  <si>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</si>
  <si>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</si>
  <si>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</si>
  <si>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</si>
  <si>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</si>
  <si>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</si>
  <si>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</si>
  <si>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</si>
  <si>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</si>
  <si>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</si>
  <si>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</si>
  <si>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</si>
  <si>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</si>
  <si>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</si>
  <si>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</si>
  <si>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</si>
  <si>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</si>
  <si>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</si>
  <si>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</si>
  <si>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</si>
  <si>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</si>
  <si>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</si>
  <si>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</si>
  <si>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</si>
  <si>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</si>
  <si>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</si>
  <si>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</si>
  <si>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</si>
  <si>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</si>
  <si>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</si>
  <si>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</si>
  <si>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</si>
  <si>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</si>
  <si>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</si>
  <si>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</si>
  <si>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</si>
  <si>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</si>
  <si>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</si>
  <si>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</si>
  <si>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</si>
  <si>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</si>
  <si>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</si>
  <si>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</si>
  <si>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</si>
  <si>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</si>
  <si>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</si>
  <si>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</si>
  <si>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</si>
  <si>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</si>
  <si>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</si>
  <si>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</si>
  <si>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</si>
  <si>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</si>
  <si>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</si>
  <si>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</si>
  <si>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</si>
  <si>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</si>
  <si>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</si>
  <si>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</si>
  <si>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</si>
  <si>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</si>
  <si>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</si>
  <si>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</si>
  <si>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</si>
  <si>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</si>
  <si>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</si>
  <si>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</si>
  <si>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</si>
  <si>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</si>
  <si>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</si>
  <si>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</si>
  <si>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</si>
  <si>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</si>
  <si>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</si>
  <si>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</si>
  <si>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</si>
  <si>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</si>
  <si>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</si>
  <si>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</si>
  <si>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</si>
  <si>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</si>
  <si>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</si>
  <si>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</si>
  <si>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</si>
  <si>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</si>
  <si>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</si>
  <si>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</si>
  <si>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</si>
  <si>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</si>
  <si>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</si>
  <si>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</si>
  <si>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</si>
  <si>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</si>
  <si>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</si>
  <si>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</si>
  <si>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</si>
  <si>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</si>
  <si>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</si>
  <si>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</si>
  <si>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</si>
  <si>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</si>
  <si>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</si>
  <si>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</si>
  <si>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</si>
  <si>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</si>
  <si>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</si>
  <si>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</si>
  <si>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</si>
  <si>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</si>
  <si>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</si>
  <si>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</si>
  <si>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</si>
  <si>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</si>
  <si>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</si>
  <si>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</si>
  <si>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</si>
  <si>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</si>
  <si>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</si>
  <si>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</si>
  <si>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</si>
  <si>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</si>
  <si>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</si>
  <si>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</si>
  <si>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</si>
  <si>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</si>
  <si>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</si>
  <si>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</si>
  <si>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</si>
  <si>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</si>
  <si>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</si>
  <si>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</si>
  <si>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</si>
  <si>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</si>
  <si>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</si>
  <si>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</si>
  <si>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</si>
  <si>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</si>
  <si>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</si>
  <si>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</si>
  <si>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</si>
  <si>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</si>
  <si>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</si>
  <si>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</si>
  <si>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</si>
  <si>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</si>
  <si>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</si>
  <si>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</si>
  <si>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</si>
  <si>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</si>
  <si>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</si>
  <si>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</si>
  <si>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</si>
  <si>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</si>
  <si>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</si>
  <si>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</si>
  <si>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</si>
  <si>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</si>
  <si>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</si>
  <si>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</si>
  <si>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</si>
  <si>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</si>
  <si>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</si>
  <si>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</si>
  <si>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</si>
  <si>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</si>
  <si>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</si>
  <si>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</si>
  <si>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</si>
  <si>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</si>
  <si>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</si>
  <si>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</si>
  <si>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</si>
  <si>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</si>
  <si>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</si>
  <si>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</si>
  <si>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</si>
  <si>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</si>
  <si>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</si>
  <si>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</si>
  <si>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</si>
  <si>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</si>
  <si>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</si>
  <si>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</si>
  <si>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</si>
  <si>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</si>
  <si>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</si>
  <si>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</si>
  <si>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</si>
  <si>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</si>
  <si>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</si>
  <si>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</si>
  <si>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</si>
  <si>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</si>
  <si>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</si>
  <si>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</si>
  <si>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</si>
  <si>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</si>
  <si>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</si>
  <si>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</si>
  <si>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</si>
  <si>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</si>
  <si>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</si>
  <si>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</si>
  <si>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</si>
  <si>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</si>
  <si>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</si>
  <si>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</si>
  <si>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</si>
  <si>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</si>
  <si>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</si>
  <si>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</si>
  <si>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</si>
  <si>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</si>
  <si>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</si>
  <si>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</si>
  <si>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</si>
  <si>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</si>
  <si>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</si>
  <si>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</si>
  <si>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</si>
  <si>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</si>
  <si>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</si>
  <si>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</si>
  <si>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</si>
  <si>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</si>
  <si>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</si>
  <si>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</si>
  <si>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</si>
  <si>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</si>
  <si>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</si>
  <si>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</si>
  <si>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</si>
  <si>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</si>
  <si>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</si>
  <si>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</si>
  <si>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</si>
  <si>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</si>
  <si>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</si>
  <si>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</si>
  <si>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</si>
  <si>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</si>
  <si>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</si>
  <si>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</si>
  <si>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</si>
  <si>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</si>
  <si>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</si>
  <si>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</si>
  <si>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</si>
  <si>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</si>
  <si>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</si>
  <si>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</si>
  <si>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</si>
  <si>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</si>
  <si>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</si>
  <si>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</si>
  <si>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</si>
  <si>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</si>
  <si>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</si>
  <si>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</si>
  <si>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</si>
  <si>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</si>
  <si>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</si>
  <si>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</si>
  <si>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</si>
  <si>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</si>
  <si>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</si>
  <si>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</si>
  <si>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</si>
  <si>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</si>
  <si>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</si>
  <si>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</si>
  <si>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</si>
  <si>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</si>
  <si>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</si>
  <si>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</si>
  <si>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</si>
  <si>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</si>
  <si>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</si>
  <si>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</si>
  <si>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</si>
  <si>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</si>
  <si>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</si>
  <si>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</si>
  <si>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</si>
  <si>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</si>
  <si>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</si>
  <si>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</si>
  <si>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</si>
  <si>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</si>
  <si>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</si>
  <si>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</si>
  <si>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</si>
  <si>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</si>
  <si>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</si>
  <si>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</si>
  <si>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</si>
  <si>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</si>
  <si>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</si>
  <si>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</si>
  <si>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</si>
  <si>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</si>
  <si>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</si>
  <si>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</si>
  <si>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</si>
  <si>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</si>
  <si>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</si>
  <si>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</si>
  <si>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</si>
  <si>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</si>
  <si>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</si>
  <si>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</si>
  <si>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</si>
  <si>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</si>
  <si>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</si>
  <si>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</si>
  <si>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</si>
  <si>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</si>
  <si>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</si>
  <si>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</si>
  <si>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</si>
  <si>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</si>
  <si>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</si>
  <si>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</si>
  <si>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</si>
  <si>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</si>
  <si>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</si>
  <si>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</si>
  <si>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</si>
  <si>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</si>
  <si>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</si>
  <si>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</si>
  <si>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</si>
  <si>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</si>
  <si>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</si>
  <si>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</si>
  <si>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</si>
  <si>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</si>
  <si>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</si>
  <si>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</si>
  <si>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</si>
  <si>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</si>
  <si>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</si>
  <si>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</si>
  <si>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</si>
  <si>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</si>
  <si>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</si>
  <si>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</si>
  <si>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</si>
  <si>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</si>
  <si>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</si>
  <si>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</si>
  <si>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</si>
  <si>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</si>
  <si>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</si>
  <si>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</si>
  <si>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</si>
  <si>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</si>
  <si>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</si>
  <si>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</si>
  <si>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</si>
  <si>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</si>
  <si>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</si>
  <si>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</si>
  <si>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</si>
  <si>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</si>
  <si>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</si>
  <si>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</si>
  <si>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</si>
  <si>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</si>
  <si>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</si>
  <si>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</si>
  <si>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</si>
  <si>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</si>
  <si>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</si>
  <si>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</si>
  <si>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</si>
  <si>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</si>
  <si>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</si>
  <si>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</si>
  <si>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</si>
  <si>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</si>
  <si>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</si>
  <si>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</si>
  <si>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</si>
  <si>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</si>
  <si>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</si>
  <si>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</si>
  <si>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</si>
  <si>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</si>
  <si>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</si>
  <si>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</si>
  <si>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</si>
  <si>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</si>
  <si>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</si>
  <si>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</si>
  <si>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</si>
  <si>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</si>
  <si>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</si>
  <si>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</si>
  <si>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</si>
  <si>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</si>
  <si>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</si>
  <si>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</si>
  <si>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</si>
  <si>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</si>
  <si>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</si>
  <si>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</si>
  <si>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</si>
  <si>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</si>
  <si>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</si>
  <si>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</si>
  <si>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</si>
  <si>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</si>
  <si>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</si>
  <si>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</si>
  <si>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</si>
  <si>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</si>
  <si>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</si>
  <si>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</si>
  <si>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</si>
  <si>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</si>
  <si>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</si>
  <si>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</si>
  <si>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</si>
  <si>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</si>
  <si>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</si>
  <si>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</si>
  <si>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</si>
  <si>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</si>
  <si>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</si>
  <si>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</si>
  <si>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</si>
  <si>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</si>
  <si>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</si>
  <si>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</si>
  <si>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</si>
  <si>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</si>
  <si>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</si>
  <si>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</si>
  <si>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</si>
  <si>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</si>
  <si>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</si>
  <si>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</si>
  <si>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</si>
  <si>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</si>
  <si>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</si>
  <si>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</si>
  <si>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</si>
  <si>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</si>
  <si>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</si>
  <si>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</si>
  <si>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</si>
  <si>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</si>
  <si>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</si>
  <si>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</si>
  <si>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</si>
  <si>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</si>
  <si>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</si>
  <si>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</si>
  <si>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</si>
  <si>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</si>
  <si>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</si>
  <si>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</si>
  <si>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</si>
  <si>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</si>
  <si>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</si>
  <si>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</si>
  <si>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</si>
  <si>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</si>
  <si>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</si>
  <si>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</si>
  <si>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</si>
  <si>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</si>
  <si>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</si>
  <si>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</si>
  <si>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</si>
  <si>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</si>
  <si>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</si>
  <si>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</si>
  <si>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</si>
  <si>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</si>
  <si>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</si>
  <si>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</si>
  <si>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</si>
  <si>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</si>
  <si>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</si>
  <si>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</si>
  <si>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</si>
  <si>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</si>
  <si>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</si>
  <si>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</si>
  <si>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</si>
  <si>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</si>
  <si>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</si>
  <si>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Date Created Conversion</t>
  </si>
  <si>
    <t>Date Ended Conversion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</si>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</sst>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layout>
        <c:manualLayout>
          <c:xMode val="edge"/>
          <c:yMode val="edge"/>
          <c:x val="0.2314699282788798"/>
          <c:y val="0.106904349723992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87-4F3C-8CDB-987CB832732A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87-4F3C-8CDB-987CB832732A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87-4F3C-8CDB-987CB8327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787384"/>
        <c:axId val="712787712"/>
      </c:lineChart>
      <c:catAx>
        <c:axId val="712787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87712"/>
        <c:crosses val="autoZero"/>
        <c:auto val="1"/>
        <c:lblAlgn val="ctr"/>
        <c:lblOffset val="100"/>
        <c:noMultiLvlLbl val="0"/>
      </c:catAx>
      <c:valAx>
        <c:axId val="71278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87384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9-4F3C-9EEE-39765A359AB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79-4F3C-9EEE-39765A359AB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79-4F3C-9EEE-39765A359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507272"/>
        <c:axId val="237507600"/>
      </c:lineChart>
      <c:catAx>
        <c:axId val="237507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07600"/>
        <c:crosses val="autoZero"/>
        <c:auto val="1"/>
        <c:lblAlgn val="ctr"/>
        <c:lblOffset val="100"/>
        <c:noMultiLvlLbl val="0"/>
      </c:catAx>
      <c:valAx>
        <c:axId val="23750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0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580994169621928"/>
          <c:y val="6.07133481237343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929828427935056E-2"/>
          <c:y val="0.16702565284288914"/>
          <c:w val="0.83064321158328491"/>
          <c:h val="0.723774496068746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25-4D10-BCFB-59EF54FCD35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25-4D10-BCFB-59EF54FCD35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25-4D10-BCFB-59EF54FCD35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25-4D10-BCFB-59EF54FCD35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848757352"/>
        <c:axId val="848755712"/>
      </c:barChart>
      <c:catAx>
        <c:axId val="848757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755712"/>
        <c:crosses val="autoZero"/>
        <c:auto val="1"/>
        <c:lblAlgn val="ctr"/>
        <c:lblOffset val="100"/>
        <c:noMultiLvlLbl val="0"/>
      </c:catAx>
      <c:valAx>
        <c:axId val="8487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75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1-4D23-8CAA-CE418D6749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1E1-4D23-8CAA-CE418D6749C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1E1-4D23-8CAA-CE418D674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894088"/>
        <c:axId val="769892448"/>
      </c:barChart>
      <c:catAx>
        <c:axId val="769894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92448"/>
        <c:crosses val="autoZero"/>
        <c:auto val="1"/>
        <c:lblAlgn val="ctr"/>
        <c:lblOffset val="100"/>
        <c:noMultiLvlLbl val="0"/>
      </c:catAx>
      <c:valAx>
        <c:axId val="76989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9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50-4313-A945-64AF0A3D34F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50-4313-A945-64AF0A3D34F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50-4313-A945-64AF0A3D34F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6D-4367-B885-2C1C6B6BE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899008"/>
        <c:axId val="769899336"/>
      </c:lineChart>
      <c:catAx>
        <c:axId val="7698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99336"/>
        <c:crosses val="autoZero"/>
        <c:auto val="1"/>
        <c:lblAlgn val="ctr"/>
        <c:lblOffset val="100"/>
        <c:noMultiLvlLbl val="0"/>
      </c:catAx>
      <c:valAx>
        <c:axId val="7698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7</xdr:row>
      <xdr:rowOff>57150</xdr:rowOff>
    </xdr:from>
    <xdr:to>
      <xdr:col>16</xdr:col>
      <xdr:colOff>95249</xdr:colOff>
      <xdr:row>29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534C23-8B90-493C-A30D-E17389CEA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781050</xdr:colOff>
      <xdr:row>16</xdr:row>
      <xdr:rowOff>133350</xdr:rowOff>
    </xdr:from>
    <xdr:to>
      <xdr:col>12</xdr:col>
      <xdr:colOff>381000</xdr:colOff>
      <xdr:row>40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70D07-3016-48DD-8EC8-3A1E7FD5F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1</xdr:row>
      <xdr:rowOff>180975</xdr:rowOff>
    </xdr:from>
    <xdr:to>
      <xdr:col>19</xdr:col>
      <xdr:colOff>85725</xdr:colOff>
      <xdr:row>24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D3D888-6156-4B65-AA60-884A70468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95249</xdr:colOff>
      <xdr:row>3</xdr:row>
      <xdr:rowOff>133350</xdr:rowOff>
    </xdr:from>
    <xdr:to>
      <xdr:col>18</xdr:col>
      <xdr:colOff>400049</xdr:colOff>
      <xdr:row>29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3CF0F7-B5A7-4A49-9292-704571CCE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</xdr:row>
      <xdr:rowOff>0</xdr:rowOff>
    </xdr:from>
    <xdr:to>
      <xdr:col>19</xdr:col>
      <xdr:colOff>123825</xdr:colOff>
      <xdr:row>27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7FC0B-5778-4F6D-A636-233D6E1C4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Roerick" refreshedDate="44377.904598611109" createdVersion="7" refreshedVersion="7" minRefreshableVersion="3" recordCount="4114" xr:uid="{ED9A8099-13F1-4C0E-8900-948B155FC7D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Roerick" refreshedDate="44377.953597337961" createdVersion="7" refreshedVersion="7" minRefreshableVersion="3" recordCount="4114" xr:uid="{37266A12-1FC2-4C77-BA23-4AEFF769C9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Roerick" refreshedDate="44379.117521875" createdVersion="7" refreshedVersion="7" minRefreshableVersion="3" recordCount="4114" xr:uid="{CA8A7DF6-BFA4-4826-B3B4-A92D4275A3E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4A78E-9893-44E5-B687-0D656B2BD0C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9BBBA-18AA-4F44-B0F3-2C4B12EE401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250632-BADB-4575-AF11-C56193B8E9C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43F7D-C68F-4FCC-8D5C-EF05DAC6689C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C82CC-DF60-4378-A31A-6EFEFD8E16B4}">
  <dimension ref="A1:E18"/>
  <sheetViews>
    <sheetView workbookViewId="0">
      <selection activeCell="D10" sqref="D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8377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8368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8369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9971A-48F7-4618-86B9-F7EC4CCD0F17}">
  <dimension ref="A1:H13"/>
  <sheetViews>
    <sheetView workbookViewId="0">
      <selection activeCell="F1" activeCellId="1" sqref="A1:A1048576 F1:H104857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8" bestFit="1" customWidth="1"/>
    <col min="7" max="7" width="17" style="18" bestFit="1" customWidth="1"/>
    <col min="8" max="8" width="20.42578125" style="18" bestFit="1" customWidth="1"/>
  </cols>
  <sheetData>
    <row r="1" spans="1:8" x14ac:dyDescent="0.25">
      <c r="A1" t="s">
        <v>8380</v>
      </c>
      <c r="B1" t="s">
        <v>8385</v>
      </c>
      <c r="C1" t="s">
        <v>8386</v>
      </c>
      <c r="D1" t="s">
        <v>8387</v>
      </c>
      <c r="E1" t="s">
        <v>8388</v>
      </c>
      <c r="F1" s="18" t="s">
        <v>8389</v>
      </c>
      <c r="G1" s="18" t="s">
        <v>8390</v>
      </c>
      <c r="H1" s="18" t="s">
        <v>8391</v>
      </c>
    </row>
    <row r="2" spans="1:8" x14ac:dyDescent="0.25">
      <c r="A2" t="s">
        <v>8392</v>
      </c>
      <c r="B2">
        <f>COUNTIFS(Kickstarter!$F:$F, "successful", Kickstarter!$D:$D, "&lt;1000", Kickstarter!$R:$R, "plays")</f>
        <v>141</v>
      </c>
      <c r="C2">
        <f>COUNTIFS(Kickstarter!$F:$F, "failed", Kickstarter!$D:$D, "&lt;1000",  Kickstarter!$R:$R, "plays")</f>
        <v>45</v>
      </c>
      <c r="D2">
        <f>COUNTIFS(Kickstarter!$F:$F, "canceled", Kickstarter!$D:$D, "&lt;1000",  Kickstarter!$R:$R, "plays")</f>
        <v>0</v>
      </c>
      <c r="E2">
        <f>SUM(B2+C2)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8393</v>
      </c>
      <c r="B3">
        <f>COUNTIFS(Kickstarter!$F:$F, "successful", Kickstarter!$D:$D, "&gt;=1000",  Kickstarter!$D:$D, "&lt;=4999", Kickstarter!$R:$R, "plays")</f>
        <v>388</v>
      </c>
      <c r="C3">
        <f>COUNTIFS(Kickstarter!$F:$F, "failed", Kickstarter!$D:$D, "&gt;=1000",  Kickstarter!$D:$D, "&lt;=4999", Kickstarter!$R:$R, "plays")</f>
        <v>146</v>
      </c>
      <c r="D3">
        <f>COUNTIFS(Kickstarter!$F:$F, "canceled", Kickstarter!$D:$D, "&gt;=1000",  Kickstarter!$D:$D, "&lt;=4999", Kickstarter!$R:$R, "plays")</f>
        <v>0</v>
      </c>
      <c r="E3">
        <f t="shared" ref="E3:E13" si="0">SUM(B3+C3)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8394</v>
      </c>
      <c r="B4">
        <f>COUNTIFS(Kickstarter!$F:$F, "successful", Kickstarter!$D:$D, "&gt;=5000",  Kickstarter!$D:$D, "&lt;=9999", Kickstarter!$R:$R, "plays")</f>
        <v>93</v>
      </c>
      <c r="C4">
        <f>COUNTIFS(Kickstarter!$F:$F, "failed", Kickstarter!$D:$D, "&gt;=5000",  Kickstarter!$D:$D, "&lt;=9999", Kickstarter!$R:$R, "plays")</f>
        <v>76</v>
      </c>
      <c r="D4">
        <f>COUNTIFS(Kickstarter!$F:$F, "canceled", Kickstarter!$D:$D, "&gt;=5000",  Kickstarter!$D:$D, "&lt;=9999",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8395</v>
      </c>
      <c r="B5">
        <f>COUNTIFS(Kickstarter!$F:$F, "successful", Kickstarter!$D:$D, "&gt;=10000",  Kickstarter!$D:$D, "&lt;=14999", Kickstarter!$R:$R, "plays")</f>
        <v>39</v>
      </c>
      <c r="C5">
        <f>COUNTIFS(Kickstarter!$F:$F, "failed", Kickstarter!$D:$D, "&gt;=10000",  Kickstarter!$D:$D, "&lt;=14999", Kickstarter!$R:$R, "plays")</f>
        <v>33</v>
      </c>
      <c r="D5">
        <f>COUNTIFS(Kickstarter!$F:$F, "canceled", Kickstarter!$D:$D, "&gt;=10000",  Kickstarter!$D:$D, "&lt;=14999",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8396</v>
      </c>
      <c r="B6">
        <f>COUNTIFS(Kickstarter!$F:$F, "successful", Kickstarter!$D:$D, "&gt;=15000",  Kickstarter!$D:$D, "&lt;=19999", Kickstarter!$R:$R, "plays")</f>
        <v>12</v>
      </c>
      <c r="C6">
        <f>COUNTIFS(Kickstarter!$F:$F, "failed", Kickstarter!$D:$D, "&gt;=15000",  Kickstarter!$D:$D, "&lt;=19999", Kickstarter!$R:$R, "plays")</f>
        <v>12</v>
      </c>
      <c r="D6">
        <f>COUNTIFS(Kickstarter!$F:$F, "canceled", Kickstarter!$D:$D, "&gt;=15000",  Kickstarter!$D:$D, "&lt;=19999",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8397</v>
      </c>
      <c r="B7">
        <f>COUNTIFS(Kickstarter!$F:$F, "successful", Kickstarter!$D:$D, "&gt;=20000",  Kickstarter!$D:$D, "&lt;=24999", Kickstarter!$R:$R, "plays")</f>
        <v>9</v>
      </c>
      <c r="C7">
        <f>COUNTIFS(Kickstarter!$F:$F, "failed", Kickstarter!$D:$D, "&gt;=20000",  Kickstarter!$D:$D, "&lt;=24999", Kickstarter!$R:$R, "plays")</f>
        <v>11</v>
      </c>
      <c r="D7">
        <f>COUNTIFS(Kickstarter!$F:$F, "canceled", Kickstarter!$D:$D, "&gt;=20000",  Kickstarter!$D:$D, "&lt;=24999",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8398</v>
      </c>
      <c r="B8">
        <f>COUNTIFS(Kickstarter!$F:$F, "successful", Kickstarter!$D:$D, "&gt;=25000",  Kickstarter!$D:$D, "&lt;=29999", Kickstarter!$R:$R, "plays")</f>
        <v>1</v>
      </c>
      <c r="C8">
        <f>COUNTIFS(Kickstarter!$F:$F, "failed", Kickstarter!$D:$D, "&gt;=25000",  Kickstarter!$D:$D, "&lt;=29999", Kickstarter!$R:$R, "plays")</f>
        <v>4</v>
      </c>
      <c r="D8">
        <f>COUNTIFS(Kickstarter!$F:$F, "canceled", Kickstarter!$D:$D, "&gt;=25000",  Kickstarter!$D:$D, "&lt;=29999",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8399</v>
      </c>
      <c r="B9">
        <f>COUNTIFS(Kickstarter!$F:$F, "successful", Kickstarter!$D:$D, "&gt;=30000",  Kickstarter!$D:$D, "&lt;=34999", Kickstarter!$R:$R, "plays")</f>
        <v>3</v>
      </c>
      <c r="C9">
        <f>COUNTIFS(Kickstarter!$F:$F, "failed", Kickstarter!$D:$D, "&gt;=30000",  Kickstarter!$D:$D, "&lt;=34999", Kickstarter!$R:$R, "plays")</f>
        <v>8</v>
      </c>
      <c r="D9">
        <f>COUNTIFS(Kickstarter!$F:$F, "canceled", Kickstarter!$D:$D, "&gt;=30000",  Kickstarter!$D:$D, "&lt;=34999",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8400</v>
      </c>
      <c r="B10">
        <f>COUNTIFS(Kickstarter!$F:$F, "successful", Kickstarter!$D:$D, "&gt;=35000",  Kickstarter!$D:$D, "&lt;=39999", Kickstarter!$R:$R, "plays")</f>
        <v>4</v>
      </c>
      <c r="C10">
        <f>COUNTIFS(Kickstarter!$F:$F, "failed", Kickstarter!$D:$D, "&gt;=35000",  Kickstarter!$D:$D, "&lt;=39999", Kickstarter!$R:$R, "plays")</f>
        <v>2</v>
      </c>
      <c r="D10">
        <f>COUNTIFS(Kickstarter!$F:$F, "canceled", Kickstarter!$D:$D, "&gt;=35000",  Kickstarter!$D:$D, "&lt;=39999",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8401</v>
      </c>
      <c r="B11">
        <f>COUNTIFS(Kickstarter!$F:$F, "successful", Kickstarter!$D:$D, "&gt;=40000",  Kickstarter!$D:$D, "&lt;=44999", Kickstarter!$R:$R, "plays")</f>
        <v>2</v>
      </c>
      <c r="C11">
        <f>COUNTIFS(Kickstarter!$F:$F, "failed", Kickstarter!$D:$D, "&gt;=40000",  Kickstarter!$D:$D, "&lt;=44999", Kickstarter!$R:$R, "plays")</f>
        <v>1</v>
      </c>
      <c r="D11">
        <f>COUNTIFS(Kickstarter!$F:$F, "canceled", Kickstarter!$D:$D, "&gt;=40000",  Kickstarter!$D:$D, "&lt;=44999",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8402</v>
      </c>
      <c r="B12">
        <f>COUNTIFS(Kickstarter!$F:$F, "successful", Kickstarter!$D:$D, "&gt;=45000",  Kickstarter!$D:$D, "&lt;=49999", Kickstarter!$R:$R, "plays")</f>
        <v>0</v>
      </c>
      <c r="C12">
        <f>COUNTIFS(Kickstarter!$F:$F, "failed", Kickstarter!$D:$D, "&gt;=45000",  Kickstarter!$D:$D, "&lt;=49999", Kickstarter!$R:$R, "plays")</f>
        <v>1</v>
      </c>
      <c r="D12">
        <f>COUNTIFS(Kickstarter!$F:$F, "canceled", Kickstarter!$D:$D, "&gt;=45000",  Kickstarter!$D:$D, "&lt;=49999",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8403</v>
      </c>
      <c r="B13">
        <f>COUNTIFS(Kickstarter!$F:$F, "successful", Kickstarter!$D:$D, "&gt;=50000",  Kickstarter!$R:$R, "plays")</f>
        <v>2</v>
      </c>
      <c r="C13">
        <f>COUNTIFS(Kickstarter!$F:$F, "failed", Kickstarter!$D:$D, "&gt;=50000",  Kickstarter!$R:$R, "plays")</f>
        <v>14</v>
      </c>
      <c r="D13">
        <f>COUNTIFS(Kickstarter!$F:$F, "canceled", Kickstarter!$D:$D, "&gt;=50000",  Kickstarter!$R:$R,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A2939" zoomScale="77" zoomScaleNormal="77" workbookViewId="0">
      <selection activeCell="T1" sqref="T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5703125" customWidth="1"/>
    <col min="16" max="16" width="17.7109375" customWidth="1"/>
    <col min="17" max="17" width="41.140625" customWidth="1"/>
    <col min="18" max="18" width="17.7109375" customWidth="1"/>
    <col min="19" max="19" width="13.42578125" customWidth="1"/>
    <col min="20" max="20" width="12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t="s">
        <v>8383</v>
      </c>
      <c r="T1" t="s">
        <v>8384</v>
      </c>
      <c r="U1" t="s">
        <v>8377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>(((I2924/60)/60)/24)+DATE(1970,1,1)</f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  <c r="U3194">
        <f t="shared" ref="U3194:U3195" si="200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  <c r="U3195">
        <f t="shared" si="200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1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1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1" t="s">
        <v>8315</v>
      </c>
      <c r="R3267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1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1" t="s">
        <v>8315</v>
      </c>
      <c r="R3331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1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1" t="s">
        <v>8315</v>
      </c>
      <c r="R3395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1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1" t="s">
        <v>8315</v>
      </c>
      <c r="R3459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1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1" t="s">
        <v>8315</v>
      </c>
      <c r="R3523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1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1" t="s">
        <v>8315</v>
      </c>
      <c r="R3587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  <c r="U3649">
        <f>YEAR(S3649)</f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1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1" t="s">
        <v>8315</v>
      </c>
      <c r="R3651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1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1" t="s">
        <v>8315</v>
      </c>
      <c r="R3715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  <c r="U3763">
        <f t="shared" ref="U3763:U3764" si="237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  <c r="U3764">
        <f t="shared" si="237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1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1" t="s">
        <v>8315</v>
      </c>
      <c r="R3779" t="s">
        <v>8357</v>
      </c>
      <c r="S3779" s="15">
        <f t="shared" ref="S3779:S3842" si="240">(((J3779/60)/60)/24)+DATE(1970,1,1)</f>
        <v>41887.111354166671</v>
      </c>
      <c r="T3779" s="15">
        <f t="shared" ref="T3779:T3842" si="241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1" t="s">
        <v>8315</v>
      </c>
      <c r="R3780" t="s">
        <v>8357</v>
      </c>
      <c r="S3780" s="15">
        <f t="shared" si="240"/>
        <v>41989.819212962961</v>
      </c>
      <c r="T3780" s="15">
        <f t="shared" si="241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1" t="s">
        <v>8315</v>
      </c>
      <c r="R3781" t="s">
        <v>8357</v>
      </c>
      <c r="S3781" s="15">
        <f t="shared" si="240"/>
        <v>42425.735416666663</v>
      </c>
      <c r="T3781" s="15">
        <f t="shared" si="241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1" t="s">
        <v>8315</v>
      </c>
      <c r="R3782" t="s">
        <v>8357</v>
      </c>
      <c r="S3782" s="15">
        <f t="shared" si="240"/>
        <v>42166.219733796301</v>
      </c>
      <c r="T3782" s="15">
        <f t="shared" si="241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1" t="s">
        <v>8315</v>
      </c>
      <c r="R3783" t="s">
        <v>8357</v>
      </c>
      <c r="S3783" s="15">
        <f t="shared" si="240"/>
        <v>41865.882928240739</v>
      </c>
      <c r="T3783" s="15">
        <f t="shared" si="241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1" t="s">
        <v>8315</v>
      </c>
      <c r="R3784" t="s">
        <v>8357</v>
      </c>
      <c r="S3784" s="15">
        <f t="shared" si="240"/>
        <v>42546.862233796302</v>
      </c>
      <c r="T3784" s="15">
        <f t="shared" si="241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1" t="s">
        <v>8315</v>
      </c>
      <c r="R3785" t="s">
        <v>8357</v>
      </c>
      <c r="S3785" s="15">
        <f t="shared" si="240"/>
        <v>42420.140277777777</v>
      </c>
      <c r="T3785" s="15">
        <f t="shared" si="241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1" t="s">
        <v>8315</v>
      </c>
      <c r="R3786" t="s">
        <v>8357</v>
      </c>
      <c r="S3786" s="15">
        <f t="shared" si="240"/>
        <v>42531.980694444443</v>
      </c>
      <c r="T3786" s="15">
        <f t="shared" si="241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1" t="s">
        <v>8315</v>
      </c>
      <c r="R3787" t="s">
        <v>8357</v>
      </c>
      <c r="S3787" s="15">
        <f t="shared" si="240"/>
        <v>42548.63853009259</v>
      </c>
      <c r="T3787" s="15">
        <f t="shared" si="241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1" t="s">
        <v>8315</v>
      </c>
      <c r="R3788" t="s">
        <v>8357</v>
      </c>
      <c r="S3788" s="15">
        <f t="shared" si="240"/>
        <v>42487.037905092591</v>
      </c>
      <c r="T3788" s="15">
        <f t="shared" si="241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1" t="s">
        <v>8315</v>
      </c>
      <c r="R3789" t="s">
        <v>8357</v>
      </c>
      <c r="S3789" s="15">
        <f t="shared" si="240"/>
        <v>42167.534791666665</v>
      </c>
      <c r="T3789" s="15">
        <f t="shared" si="241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1" t="s">
        <v>8315</v>
      </c>
      <c r="R3790" t="s">
        <v>8357</v>
      </c>
      <c r="S3790" s="15">
        <f t="shared" si="240"/>
        <v>42333.695821759262</v>
      </c>
      <c r="T3790" s="15">
        <f t="shared" si="241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1" t="s">
        <v>8315</v>
      </c>
      <c r="R3791" t="s">
        <v>8357</v>
      </c>
      <c r="S3791" s="15">
        <f t="shared" si="240"/>
        <v>42138.798819444448</v>
      </c>
      <c r="T3791" s="15">
        <f t="shared" si="241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1" t="s">
        <v>8315</v>
      </c>
      <c r="R3792" t="s">
        <v>8357</v>
      </c>
      <c r="S3792" s="15">
        <f t="shared" si="240"/>
        <v>42666.666932870372</v>
      </c>
      <c r="T3792" s="15">
        <f t="shared" si="241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1" t="s">
        <v>8315</v>
      </c>
      <c r="R3793" t="s">
        <v>8357</v>
      </c>
      <c r="S3793" s="15">
        <f t="shared" si="240"/>
        <v>41766.692037037035</v>
      </c>
      <c r="T3793" s="15">
        <f t="shared" si="241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1" t="s">
        <v>8315</v>
      </c>
      <c r="R3794" t="s">
        <v>8357</v>
      </c>
      <c r="S3794" s="15">
        <f t="shared" si="240"/>
        <v>42170.447013888886</v>
      </c>
      <c r="T3794" s="15">
        <f t="shared" si="241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1" t="s">
        <v>8315</v>
      </c>
      <c r="R3795" t="s">
        <v>8357</v>
      </c>
      <c r="S3795" s="15">
        <f t="shared" si="240"/>
        <v>41968.938993055555</v>
      </c>
      <c r="T3795" s="15">
        <f t="shared" si="241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1" t="s">
        <v>8315</v>
      </c>
      <c r="R3796" t="s">
        <v>8357</v>
      </c>
      <c r="S3796" s="15">
        <f t="shared" si="240"/>
        <v>42132.58048611111</v>
      </c>
      <c r="T3796" s="15">
        <f t="shared" si="241"/>
        <v>42162.58048611111</v>
      </c>
      <c r="U3796">
        <f t="shared" ref="U3796:U3797" si="242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1" t="s">
        <v>8315</v>
      </c>
      <c r="R3797" t="s">
        <v>8357</v>
      </c>
      <c r="S3797" s="15">
        <f t="shared" si="240"/>
        <v>42201.436226851853</v>
      </c>
      <c r="T3797" s="15">
        <f t="shared" si="241"/>
        <v>42244.9375</v>
      </c>
      <c r="U3797">
        <f t="shared" si="242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1" t="s">
        <v>8315</v>
      </c>
      <c r="R3798" t="s">
        <v>8357</v>
      </c>
      <c r="S3798" s="15">
        <f t="shared" si="240"/>
        <v>42689.029583333337</v>
      </c>
      <c r="T3798" s="15">
        <f t="shared" si="241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1" t="s">
        <v>8315</v>
      </c>
      <c r="R3799" t="s">
        <v>8357</v>
      </c>
      <c r="S3799" s="15">
        <f t="shared" si="240"/>
        <v>42084.881539351853</v>
      </c>
      <c r="T3799" s="15">
        <f t="shared" si="241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1" t="s">
        <v>8315</v>
      </c>
      <c r="R3800" t="s">
        <v>8357</v>
      </c>
      <c r="S3800" s="15">
        <f t="shared" si="240"/>
        <v>41831.722777777781</v>
      </c>
      <c r="T3800" s="15">
        <f t="shared" si="241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1" t="s">
        <v>8315</v>
      </c>
      <c r="R3801" t="s">
        <v>8357</v>
      </c>
      <c r="S3801" s="15">
        <f t="shared" si="240"/>
        <v>42410.93105324074</v>
      </c>
      <c r="T3801" s="15">
        <f t="shared" si="241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1" t="s">
        <v>8315</v>
      </c>
      <c r="R3802" t="s">
        <v>8357</v>
      </c>
      <c r="S3802" s="15">
        <f t="shared" si="240"/>
        <v>41982.737071759257</v>
      </c>
      <c r="T3802" s="15">
        <f t="shared" si="241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1" t="s">
        <v>8315</v>
      </c>
      <c r="R3803" t="s">
        <v>8357</v>
      </c>
      <c r="S3803" s="15">
        <f t="shared" si="240"/>
        <v>41975.676111111112</v>
      </c>
      <c r="T3803" s="15">
        <f t="shared" si="241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1" t="s">
        <v>8315</v>
      </c>
      <c r="R3804" t="s">
        <v>8357</v>
      </c>
      <c r="S3804" s="15">
        <f t="shared" si="240"/>
        <v>42269.126226851848</v>
      </c>
      <c r="T3804" s="15">
        <f t="shared" si="241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1" t="s">
        <v>8315</v>
      </c>
      <c r="R3805" t="s">
        <v>8357</v>
      </c>
      <c r="S3805" s="15">
        <f t="shared" si="240"/>
        <v>42403.971851851849</v>
      </c>
      <c r="T3805" s="15">
        <f t="shared" si="241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1" t="s">
        <v>8315</v>
      </c>
      <c r="R3806" t="s">
        <v>8357</v>
      </c>
      <c r="S3806" s="15">
        <f t="shared" si="240"/>
        <v>42527.00953703704</v>
      </c>
      <c r="T3806" s="15">
        <f t="shared" si="241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1" t="s">
        <v>8315</v>
      </c>
      <c r="R3807" t="s">
        <v>8357</v>
      </c>
      <c r="S3807" s="15">
        <f t="shared" si="240"/>
        <v>41849.887037037035</v>
      </c>
      <c r="T3807" s="15">
        <f t="shared" si="241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1" t="s">
        <v>8315</v>
      </c>
      <c r="R3808" t="s">
        <v>8357</v>
      </c>
      <c r="S3808" s="15">
        <f t="shared" si="240"/>
        <v>41799.259039351848</v>
      </c>
      <c r="T3808" s="15">
        <f t="shared" si="241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1" t="s">
        <v>8315</v>
      </c>
      <c r="R3809" t="s">
        <v>8357</v>
      </c>
      <c r="S3809" s="15">
        <f t="shared" si="240"/>
        <v>42090.909016203703</v>
      </c>
      <c r="T3809" s="15">
        <f t="shared" si="241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1" t="s">
        <v>8315</v>
      </c>
      <c r="R3810" t="s">
        <v>8316</v>
      </c>
      <c r="S3810" s="15">
        <f t="shared" si="240"/>
        <v>42059.453923611116</v>
      </c>
      <c r="T3810" s="15">
        <f t="shared" si="241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1" t="s">
        <v>8315</v>
      </c>
      <c r="R3811" t="s">
        <v>8316</v>
      </c>
      <c r="S3811" s="15">
        <f t="shared" si="240"/>
        <v>41800.526701388888</v>
      </c>
      <c r="T3811" s="15">
        <f t="shared" si="241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1" t="s">
        <v>8315</v>
      </c>
      <c r="R3812" t="s">
        <v>8316</v>
      </c>
      <c r="S3812" s="15">
        <f t="shared" si="240"/>
        <v>42054.849050925928</v>
      </c>
      <c r="T3812" s="15">
        <f t="shared" si="241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1" t="s">
        <v>8315</v>
      </c>
      <c r="R3813" t="s">
        <v>8316</v>
      </c>
      <c r="S3813" s="15">
        <f t="shared" si="240"/>
        <v>42487.62700231481</v>
      </c>
      <c r="T3813" s="15">
        <f t="shared" si="241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1" t="s">
        <v>8315</v>
      </c>
      <c r="R3814" t="s">
        <v>8316</v>
      </c>
      <c r="S3814" s="15">
        <f t="shared" si="240"/>
        <v>42109.751250000001</v>
      </c>
      <c r="T3814" s="15">
        <f t="shared" si="241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1" t="s">
        <v>8315</v>
      </c>
      <c r="R3815" t="s">
        <v>8316</v>
      </c>
      <c r="S3815" s="15">
        <f t="shared" si="240"/>
        <v>42497.275706018518</v>
      </c>
      <c r="T3815" s="15">
        <f t="shared" si="241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1" t="s">
        <v>8315</v>
      </c>
      <c r="R3816" t="s">
        <v>8316</v>
      </c>
      <c r="S3816" s="15">
        <f t="shared" si="240"/>
        <v>42058.904074074075</v>
      </c>
      <c r="T3816" s="15">
        <f t="shared" si="241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1" t="s">
        <v>8315</v>
      </c>
      <c r="R3817" t="s">
        <v>8316</v>
      </c>
      <c r="S3817" s="15">
        <f t="shared" si="240"/>
        <v>42207.259918981479</v>
      </c>
      <c r="T3817" s="15">
        <f t="shared" si="241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1" t="s">
        <v>8315</v>
      </c>
      <c r="R3818" t="s">
        <v>8316</v>
      </c>
      <c r="S3818" s="15">
        <f t="shared" si="240"/>
        <v>41807.690081018518</v>
      </c>
      <c r="T3818" s="15">
        <f t="shared" si="241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1" t="s">
        <v>8315</v>
      </c>
      <c r="R3819" t="s">
        <v>8316</v>
      </c>
      <c r="S3819" s="15">
        <f t="shared" si="240"/>
        <v>42284.69694444444</v>
      </c>
      <c r="T3819" s="15">
        <f t="shared" si="241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1" t="s">
        <v>8315</v>
      </c>
      <c r="R3820" t="s">
        <v>8316</v>
      </c>
      <c r="S3820" s="15">
        <f t="shared" si="240"/>
        <v>42045.84238425926</v>
      </c>
      <c r="T3820" s="15">
        <f t="shared" si="241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1" t="s">
        <v>8315</v>
      </c>
      <c r="R3821" t="s">
        <v>8316</v>
      </c>
      <c r="S3821" s="15">
        <f t="shared" si="240"/>
        <v>42184.209537037037</v>
      </c>
      <c r="T3821" s="15">
        <f t="shared" si="241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1" t="s">
        <v>8315</v>
      </c>
      <c r="R3822" t="s">
        <v>8316</v>
      </c>
      <c r="S3822" s="15">
        <f t="shared" si="240"/>
        <v>42160.651817129634</v>
      </c>
      <c r="T3822" s="15">
        <f t="shared" si="241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1" t="s">
        <v>8315</v>
      </c>
      <c r="R3823" t="s">
        <v>8316</v>
      </c>
      <c r="S3823" s="15">
        <f t="shared" si="240"/>
        <v>42341.180636574078</v>
      </c>
      <c r="T3823" s="15">
        <f t="shared" si="241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1" t="s">
        <v>8315</v>
      </c>
      <c r="R3824" t="s">
        <v>8316</v>
      </c>
      <c r="S3824" s="15">
        <f t="shared" si="240"/>
        <v>42329.838159722218</v>
      </c>
      <c r="T3824" s="15">
        <f t="shared" si="241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1" t="s">
        <v>8315</v>
      </c>
      <c r="R3825" t="s">
        <v>8316</v>
      </c>
      <c r="S3825" s="15">
        <f t="shared" si="240"/>
        <v>42170.910231481481</v>
      </c>
      <c r="T3825" s="15">
        <f t="shared" si="241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1" t="s">
        <v>8315</v>
      </c>
      <c r="R3826" t="s">
        <v>8316</v>
      </c>
      <c r="S3826" s="15">
        <f t="shared" si="240"/>
        <v>42571.626192129625</v>
      </c>
      <c r="T3826" s="15">
        <f t="shared" si="241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1" t="s">
        <v>8315</v>
      </c>
      <c r="R3827" t="s">
        <v>8316</v>
      </c>
      <c r="S3827" s="15">
        <f t="shared" si="240"/>
        <v>42151.069606481484</v>
      </c>
      <c r="T3827" s="15">
        <f t="shared" si="241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1" t="s">
        <v>8315</v>
      </c>
      <c r="R3828" t="s">
        <v>8316</v>
      </c>
      <c r="S3828" s="15">
        <f t="shared" si="240"/>
        <v>42101.423541666663</v>
      </c>
      <c r="T3828" s="15">
        <f t="shared" si="241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1" t="s">
        <v>8315</v>
      </c>
      <c r="R3829" t="s">
        <v>8316</v>
      </c>
      <c r="S3829" s="15">
        <f t="shared" si="240"/>
        <v>42034.928252314814</v>
      </c>
      <c r="T3829" s="15">
        <f t="shared" si="241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1" t="s">
        <v>8315</v>
      </c>
      <c r="R3830" t="s">
        <v>8316</v>
      </c>
      <c r="S3830" s="15">
        <f t="shared" si="240"/>
        <v>41944.527627314819</v>
      </c>
      <c r="T3830" s="15">
        <f t="shared" si="241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1" t="s">
        <v>8315</v>
      </c>
      <c r="R3831" t="s">
        <v>8316</v>
      </c>
      <c r="S3831" s="15">
        <f t="shared" si="240"/>
        <v>42593.865405092598</v>
      </c>
      <c r="T3831" s="15">
        <f t="shared" si="241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1" t="s">
        <v>8315</v>
      </c>
      <c r="R3832" t="s">
        <v>8316</v>
      </c>
      <c r="S3832" s="15">
        <f t="shared" si="240"/>
        <v>42503.740868055553</v>
      </c>
      <c r="T3832" s="15">
        <f t="shared" si="241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1" t="s">
        <v>8315</v>
      </c>
      <c r="R3833" t="s">
        <v>8316</v>
      </c>
      <c r="S3833" s="15">
        <f t="shared" si="240"/>
        <v>41927.848900462966</v>
      </c>
      <c r="T3833" s="15">
        <f t="shared" si="241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1" t="s">
        <v>8315</v>
      </c>
      <c r="R3834" t="s">
        <v>8316</v>
      </c>
      <c r="S3834" s="15">
        <f t="shared" si="240"/>
        <v>42375.114988425921</v>
      </c>
      <c r="T3834" s="15">
        <f t="shared" si="241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1" t="s">
        <v>8315</v>
      </c>
      <c r="R3835" t="s">
        <v>8316</v>
      </c>
      <c r="S3835" s="15">
        <f t="shared" si="240"/>
        <v>41963.872361111105</v>
      </c>
      <c r="T3835" s="15">
        <f t="shared" si="241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1" t="s">
        <v>8315</v>
      </c>
      <c r="R3836" t="s">
        <v>8316</v>
      </c>
      <c r="S3836" s="15">
        <f t="shared" si="240"/>
        <v>42143.445219907408</v>
      </c>
      <c r="T3836" s="15">
        <f t="shared" si="241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1" t="s">
        <v>8315</v>
      </c>
      <c r="R3837" t="s">
        <v>8316</v>
      </c>
      <c r="S3837" s="15">
        <f t="shared" si="240"/>
        <v>42460.94222222222</v>
      </c>
      <c r="T3837" s="15">
        <f t="shared" si="241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1" t="s">
        <v>8315</v>
      </c>
      <c r="R3838" t="s">
        <v>8316</v>
      </c>
      <c r="S3838" s="15">
        <f t="shared" si="240"/>
        <v>42553.926527777774</v>
      </c>
      <c r="T3838" s="15">
        <f t="shared" si="241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1" t="s">
        <v>8315</v>
      </c>
      <c r="R3839" t="s">
        <v>8316</v>
      </c>
      <c r="S3839" s="15">
        <f t="shared" si="240"/>
        <v>42152.765717592592</v>
      </c>
      <c r="T3839" s="15">
        <f t="shared" si="241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1" t="s">
        <v>8315</v>
      </c>
      <c r="R3840" t="s">
        <v>8316</v>
      </c>
      <c r="S3840" s="15">
        <f t="shared" si="240"/>
        <v>42116.710752314815</v>
      </c>
      <c r="T3840" s="15">
        <f t="shared" si="241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1" t="s">
        <v>8315</v>
      </c>
      <c r="R3841" t="s">
        <v>8316</v>
      </c>
      <c r="S3841" s="15">
        <f t="shared" si="240"/>
        <v>42155.142638888887</v>
      </c>
      <c r="T3841" s="15">
        <f t="shared" si="241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1" t="s">
        <v>8315</v>
      </c>
      <c r="R3842" t="s">
        <v>8316</v>
      </c>
      <c r="S3842" s="15">
        <f t="shared" si="240"/>
        <v>42432.701724537037</v>
      </c>
      <c r="T3842" s="15">
        <f t="shared" si="241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1" t="s">
        <v>8315</v>
      </c>
      <c r="R3843" t="s">
        <v>8316</v>
      </c>
      <c r="S3843" s="15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1" t="s">
        <v>8315</v>
      </c>
      <c r="R3844" t="s">
        <v>8316</v>
      </c>
      <c r="S3844" s="15">
        <f t="shared" si="245"/>
        <v>41740.493657407409</v>
      </c>
      <c r="T3844" s="15">
        <f t="shared" si="246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1" t="s">
        <v>8315</v>
      </c>
      <c r="R3845" t="s">
        <v>8316</v>
      </c>
      <c r="S3845" s="15">
        <f t="shared" si="245"/>
        <v>41766.072500000002</v>
      </c>
      <c r="T3845" s="15">
        <f t="shared" si="246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1" t="s">
        <v>8315</v>
      </c>
      <c r="R3846" t="s">
        <v>8316</v>
      </c>
      <c r="S3846" s="15">
        <f t="shared" si="245"/>
        <v>41766.617291666669</v>
      </c>
      <c r="T3846" s="15">
        <f t="shared" si="246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1" t="s">
        <v>8315</v>
      </c>
      <c r="R3847" t="s">
        <v>8316</v>
      </c>
      <c r="S3847" s="15">
        <f t="shared" si="245"/>
        <v>42248.627013888887</v>
      </c>
      <c r="T3847" s="15">
        <f t="shared" si="246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1" t="s">
        <v>8315</v>
      </c>
      <c r="R3848" t="s">
        <v>8316</v>
      </c>
      <c r="S3848" s="15">
        <f t="shared" si="245"/>
        <v>41885.221550925926</v>
      </c>
      <c r="T3848" s="15">
        <f t="shared" si="246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1" t="s">
        <v>8315</v>
      </c>
      <c r="R3849" t="s">
        <v>8316</v>
      </c>
      <c r="S3849" s="15">
        <f t="shared" si="245"/>
        <v>42159.224432870367</v>
      </c>
      <c r="T3849" s="15">
        <f t="shared" si="246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1" t="s">
        <v>8315</v>
      </c>
      <c r="R3850" t="s">
        <v>8316</v>
      </c>
      <c r="S3850" s="15">
        <f t="shared" si="245"/>
        <v>42265.817002314812</v>
      </c>
      <c r="T3850" s="15">
        <f t="shared" si="246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1" t="s">
        <v>8315</v>
      </c>
      <c r="R3851" t="s">
        <v>8316</v>
      </c>
      <c r="S3851" s="15">
        <f t="shared" si="245"/>
        <v>42136.767175925925</v>
      </c>
      <c r="T3851" s="15">
        <f t="shared" si="246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1" t="s">
        <v>8315</v>
      </c>
      <c r="R3852" t="s">
        <v>8316</v>
      </c>
      <c r="S3852" s="15">
        <f t="shared" si="245"/>
        <v>41975.124340277776</v>
      </c>
      <c r="T3852" s="15">
        <f t="shared" si="246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1" t="s">
        <v>8315</v>
      </c>
      <c r="R3853" t="s">
        <v>8316</v>
      </c>
      <c r="S3853" s="15">
        <f t="shared" si="245"/>
        <v>42172.439571759256</v>
      </c>
      <c r="T3853" s="15">
        <f t="shared" si="246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1" t="s">
        <v>8315</v>
      </c>
      <c r="R3854" t="s">
        <v>8316</v>
      </c>
      <c r="S3854" s="15">
        <f t="shared" si="245"/>
        <v>42065.190694444449</v>
      </c>
      <c r="T3854" s="15">
        <f t="shared" si="246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1" t="s">
        <v>8315</v>
      </c>
      <c r="R3855" t="s">
        <v>8316</v>
      </c>
      <c r="S3855" s="15">
        <f t="shared" si="245"/>
        <v>41848.84002314815</v>
      </c>
      <c r="T3855" s="15">
        <f t="shared" si="246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1" t="s">
        <v>8315</v>
      </c>
      <c r="R3856" t="s">
        <v>8316</v>
      </c>
      <c r="S3856" s="15">
        <f t="shared" si="245"/>
        <v>42103.884930555556</v>
      </c>
      <c r="T3856" s="15">
        <f t="shared" si="246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1" t="s">
        <v>8315</v>
      </c>
      <c r="R3857" t="s">
        <v>8316</v>
      </c>
      <c r="S3857" s="15">
        <f t="shared" si="245"/>
        <v>42059.970729166671</v>
      </c>
      <c r="T3857" s="15">
        <f t="shared" si="246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1" t="s">
        <v>8315</v>
      </c>
      <c r="R3858" t="s">
        <v>8316</v>
      </c>
      <c r="S3858" s="15">
        <f t="shared" si="245"/>
        <v>42041.743090277778</v>
      </c>
      <c r="T3858" s="15">
        <f t="shared" si="246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1" t="s">
        <v>8315</v>
      </c>
      <c r="R3859" t="s">
        <v>8316</v>
      </c>
      <c r="S3859" s="15">
        <f t="shared" si="245"/>
        <v>41829.73715277778</v>
      </c>
      <c r="T3859" s="15">
        <f t="shared" si="246"/>
        <v>41852.716666666667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1" t="s">
        <v>8315</v>
      </c>
      <c r="R3860" t="s">
        <v>8316</v>
      </c>
      <c r="S3860" s="15">
        <f t="shared" si="245"/>
        <v>42128.431064814817</v>
      </c>
      <c r="T3860" s="15">
        <f t="shared" si="246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1" t="s">
        <v>8315</v>
      </c>
      <c r="R3861" t="s">
        <v>8316</v>
      </c>
      <c r="S3861" s="15">
        <f t="shared" si="245"/>
        <v>41789.893599537041</v>
      </c>
      <c r="T3861" s="15">
        <f t="shared" si="246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1" t="s">
        <v>8315</v>
      </c>
      <c r="R3862" t="s">
        <v>8316</v>
      </c>
      <c r="S3862" s="15">
        <f t="shared" si="245"/>
        <v>41833.660995370366</v>
      </c>
      <c r="T3862" s="15">
        <f t="shared" si="246"/>
        <v>41863.660995370366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1" t="s">
        <v>8315</v>
      </c>
      <c r="R3863" t="s">
        <v>8316</v>
      </c>
      <c r="S3863" s="15">
        <f t="shared" si="245"/>
        <v>41914.590011574073</v>
      </c>
      <c r="T3863" s="15">
        <f t="shared" si="246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1" t="s">
        <v>8315</v>
      </c>
      <c r="R3864" t="s">
        <v>8316</v>
      </c>
      <c r="S3864" s="15">
        <f t="shared" si="245"/>
        <v>42611.261064814811</v>
      </c>
      <c r="T3864" s="15">
        <f t="shared" si="246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1" t="s">
        <v>8315</v>
      </c>
      <c r="R3865" t="s">
        <v>8316</v>
      </c>
      <c r="S3865" s="15">
        <f t="shared" si="245"/>
        <v>42253.633159722223</v>
      </c>
      <c r="T3865" s="15">
        <f t="shared" si="246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1" t="s">
        <v>8315</v>
      </c>
      <c r="R3866" t="s">
        <v>8316</v>
      </c>
      <c r="S3866" s="15">
        <f t="shared" si="245"/>
        <v>42295.891828703709</v>
      </c>
      <c r="T3866" s="15">
        <f t="shared" si="246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1" t="s">
        <v>8315</v>
      </c>
      <c r="R3867" t="s">
        <v>8316</v>
      </c>
      <c r="S3867" s="15">
        <f t="shared" si="245"/>
        <v>41841.651597222226</v>
      </c>
      <c r="T3867" s="15">
        <f t="shared" si="246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1" t="s">
        <v>8315</v>
      </c>
      <c r="R3868" t="s">
        <v>8316</v>
      </c>
      <c r="S3868" s="15">
        <f t="shared" si="245"/>
        <v>42402.947002314817</v>
      </c>
      <c r="T3868" s="15">
        <f t="shared" si="246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1" t="s">
        <v>8315</v>
      </c>
      <c r="R3869" t="s">
        <v>8316</v>
      </c>
      <c r="S3869" s="15">
        <f t="shared" si="245"/>
        <v>42509.814108796301</v>
      </c>
      <c r="T3869" s="15">
        <f t="shared" si="246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1" t="s">
        <v>8315</v>
      </c>
      <c r="R3870" t="s">
        <v>8357</v>
      </c>
      <c r="S3870" s="15">
        <f t="shared" si="245"/>
        <v>41865.659780092588</v>
      </c>
      <c r="T3870" s="15">
        <f t="shared" si="246"/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1" t="s">
        <v>8315</v>
      </c>
      <c r="R3871" t="s">
        <v>8357</v>
      </c>
      <c r="S3871" s="15">
        <f t="shared" si="245"/>
        <v>42047.724444444444</v>
      </c>
      <c r="T3871" s="15">
        <f t="shared" si="246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1" t="s">
        <v>8315</v>
      </c>
      <c r="R3872" t="s">
        <v>8357</v>
      </c>
      <c r="S3872" s="15">
        <f t="shared" si="245"/>
        <v>41793.17219907407</v>
      </c>
      <c r="T3872" s="15">
        <f t="shared" si="246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1" t="s">
        <v>8315</v>
      </c>
      <c r="R3873" t="s">
        <v>8357</v>
      </c>
      <c r="S3873" s="15">
        <f t="shared" si="245"/>
        <v>42763.780671296292</v>
      </c>
      <c r="T3873" s="15">
        <f t="shared" si="246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1" t="s">
        <v>8315</v>
      </c>
      <c r="R3874" t="s">
        <v>8357</v>
      </c>
      <c r="S3874" s="15">
        <f t="shared" si="245"/>
        <v>42180.145787037036</v>
      </c>
      <c r="T3874" s="15">
        <f t="shared" si="246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1" t="s">
        <v>8315</v>
      </c>
      <c r="R3875" t="s">
        <v>8357</v>
      </c>
      <c r="S3875" s="15">
        <f t="shared" si="245"/>
        <v>42255.696006944447</v>
      </c>
      <c r="T3875" s="15">
        <f t="shared" si="246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1" t="s">
        <v>8315</v>
      </c>
      <c r="R3876" t="s">
        <v>8357</v>
      </c>
      <c r="S3876" s="15">
        <f t="shared" si="245"/>
        <v>42007.016458333332</v>
      </c>
      <c r="T3876" s="15">
        <f t="shared" si="246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1" t="s">
        <v>8315</v>
      </c>
      <c r="R3877" t="s">
        <v>8357</v>
      </c>
      <c r="S3877" s="15">
        <f t="shared" si="245"/>
        <v>42615.346817129626</v>
      </c>
      <c r="T3877" s="15">
        <f t="shared" si="246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1" t="s">
        <v>8315</v>
      </c>
      <c r="R3878" t="s">
        <v>8357</v>
      </c>
      <c r="S3878" s="15">
        <f t="shared" si="245"/>
        <v>42372.624166666668</v>
      </c>
      <c r="T3878" s="15">
        <f t="shared" si="246"/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1" t="s">
        <v>8315</v>
      </c>
      <c r="R3879" t="s">
        <v>8357</v>
      </c>
      <c r="S3879" s="15">
        <f t="shared" si="245"/>
        <v>42682.67768518519</v>
      </c>
      <c r="T3879" s="15">
        <f t="shared" si="246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1" t="s">
        <v>8315</v>
      </c>
      <c r="R3880" t="s">
        <v>8357</v>
      </c>
      <c r="S3880" s="15">
        <f t="shared" si="245"/>
        <v>42154.818819444445</v>
      </c>
      <c r="T3880" s="15">
        <f t="shared" si="246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1" t="s">
        <v>8315</v>
      </c>
      <c r="R3881" t="s">
        <v>8357</v>
      </c>
      <c r="S3881" s="15">
        <f t="shared" si="245"/>
        <v>41999.861064814817</v>
      </c>
      <c r="T3881" s="15">
        <f t="shared" si="246"/>
        <v>42029.861064814817</v>
      </c>
      <c r="U3881">
        <f t="shared" ref="U3881:U3882" si="247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1" t="s">
        <v>8315</v>
      </c>
      <c r="R3882" t="s">
        <v>8357</v>
      </c>
      <c r="S3882" s="15">
        <f t="shared" si="245"/>
        <v>41815.815046296295</v>
      </c>
      <c r="T3882" s="15">
        <f t="shared" si="246"/>
        <v>41850.958333333336</v>
      </c>
      <c r="U3882">
        <f t="shared" si="247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1" t="s">
        <v>8315</v>
      </c>
      <c r="R3883" t="s">
        <v>8357</v>
      </c>
      <c r="S3883" s="15">
        <f t="shared" si="245"/>
        <v>42756.018506944441</v>
      </c>
      <c r="T3883" s="15">
        <f t="shared" si="246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1" t="s">
        <v>8315</v>
      </c>
      <c r="R3884" t="s">
        <v>8357</v>
      </c>
      <c r="S3884" s="15">
        <f t="shared" si="245"/>
        <v>42373.983449074076</v>
      </c>
      <c r="T3884" s="15">
        <f t="shared" si="246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1" t="s">
        <v>8315</v>
      </c>
      <c r="R3885" t="s">
        <v>8357</v>
      </c>
      <c r="S3885" s="15">
        <f t="shared" si="245"/>
        <v>41854.602650462963</v>
      </c>
      <c r="T3885" s="15">
        <f t="shared" si="246"/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1" t="s">
        <v>8315</v>
      </c>
      <c r="R3886" t="s">
        <v>8357</v>
      </c>
      <c r="S3886" s="15">
        <f t="shared" si="245"/>
        <v>42065.791574074072</v>
      </c>
      <c r="T3886" s="15">
        <f t="shared" si="246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1" t="s">
        <v>8315</v>
      </c>
      <c r="R3887" t="s">
        <v>8357</v>
      </c>
      <c r="S3887" s="15">
        <f t="shared" si="245"/>
        <v>42469.951284722221</v>
      </c>
      <c r="T3887" s="15">
        <f t="shared" si="246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1" t="s">
        <v>8315</v>
      </c>
      <c r="R3888" t="s">
        <v>8357</v>
      </c>
      <c r="S3888" s="15">
        <f t="shared" si="245"/>
        <v>41954.228032407409</v>
      </c>
      <c r="T3888" s="15">
        <f t="shared" si="246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1" t="s">
        <v>8315</v>
      </c>
      <c r="R3889" t="s">
        <v>8357</v>
      </c>
      <c r="S3889" s="15">
        <f t="shared" si="245"/>
        <v>42079.857974537037</v>
      </c>
      <c r="T3889" s="15">
        <f t="shared" si="246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1" t="s">
        <v>8315</v>
      </c>
      <c r="R3890" t="s">
        <v>8316</v>
      </c>
      <c r="S3890" s="15">
        <f t="shared" si="245"/>
        <v>42762.545810185184</v>
      </c>
      <c r="T3890" s="15">
        <f t="shared" si="246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1" t="s">
        <v>8315</v>
      </c>
      <c r="R3891" t="s">
        <v>8316</v>
      </c>
      <c r="S3891" s="15">
        <f t="shared" si="245"/>
        <v>41977.004976851851</v>
      </c>
      <c r="T3891" s="15">
        <f t="shared" si="246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1" t="s">
        <v>8315</v>
      </c>
      <c r="R3892" t="s">
        <v>8316</v>
      </c>
      <c r="S3892" s="15">
        <f t="shared" si="245"/>
        <v>42171.758611111116</v>
      </c>
      <c r="T3892" s="15">
        <f t="shared" si="246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1" t="s">
        <v>8315</v>
      </c>
      <c r="R3893" t="s">
        <v>8316</v>
      </c>
      <c r="S3893" s="15">
        <f t="shared" si="245"/>
        <v>42056.1324537037</v>
      </c>
      <c r="T3893" s="15">
        <f t="shared" si="246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1" t="s">
        <v>8315</v>
      </c>
      <c r="R3894" t="s">
        <v>8316</v>
      </c>
      <c r="S3894" s="15">
        <f t="shared" si="245"/>
        <v>41867.652280092596</v>
      </c>
      <c r="T3894" s="15">
        <f t="shared" si="246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1" t="s">
        <v>8315</v>
      </c>
      <c r="R3895" t="s">
        <v>8316</v>
      </c>
      <c r="S3895" s="15">
        <f t="shared" si="245"/>
        <v>41779.657870370371</v>
      </c>
      <c r="T3895" s="15">
        <f t="shared" si="246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1" t="s">
        <v>8315</v>
      </c>
      <c r="R3896" t="s">
        <v>8316</v>
      </c>
      <c r="S3896" s="15">
        <f t="shared" si="245"/>
        <v>42679.958472222221</v>
      </c>
      <c r="T3896" s="15">
        <f t="shared" si="246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1" t="s">
        <v>8315</v>
      </c>
      <c r="R3897" t="s">
        <v>8316</v>
      </c>
      <c r="S3897" s="15">
        <f t="shared" si="245"/>
        <v>42032.250208333338</v>
      </c>
      <c r="T3897" s="15">
        <f t="shared" si="246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1" t="s">
        <v>8315</v>
      </c>
      <c r="R3898" t="s">
        <v>8316</v>
      </c>
      <c r="S3898" s="15">
        <f t="shared" si="245"/>
        <v>41793.191875000004</v>
      </c>
      <c r="T3898" s="15">
        <f t="shared" si="246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1" t="s">
        <v>8315</v>
      </c>
      <c r="R3899" t="s">
        <v>8316</v>
      </c>
      <c r="S3899" s="15">
        <f t="shared" si="245"/>
        <v>41982.87364583333</v>
      </c>
      <c r="T3899" s="15">
        <f t="shared" si="246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1" t="s">
        <v>8315</v>
      </c>
      <c r="R3900" t="s">
        <v>8316</v>
      </c>
      <c r="S3900" s="15">
        <f t="shared" si="245"/>
        <v>42193.482291666667</v>
      </c>
      <c r="T3900" s="15">
        <f t="shared" si="246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1" t="s">
        <v>8315</v>
      </c>
      <c r="R3901" t="s">
        <v>8316</v>
      </c>
      <c r="S3901" s="15">
        <f t="shared" si="245"/>
        <v>41843.775011574071</v>
      </c>
      <c r="T3901" s="15">
        <f t="shared" si="246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1" t="s">
        <v>8315</v>
      </c>
      <c r="R3902" t="s">
        <v>8316</v>
      </c>
      <c r="S3902" s="15">
        <f t="shared" si="245"/>
        <v>42136.092488425929</v>
      </c>
      <c r="T3902" s="15">
        <f t="shared" si="246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1" t="s">
        <v>8315</v>
      </c>
      <c r="R3903" t="s">
        <v>8316</v>
      </c>
      <c r="S3903" s="15">
        <f t="shared" si="245"/>
        <v>42317.826377314821</v>
      </c>
      <c r="T3903" s="15">
        <f t="shared" si="246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1" t="s">
        <v>8315</v>
      </c>
      <c r="R3904" t="s">
        <v>8316</v>
      </c>
      <c r="S3904" s="15">
        <f t="shared" si="245"/>
        <v>42663.468078703707</v>
      </c>
      <c r="T3904" s="15">
        <f t="shared" si="246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1" t="s">
        <v>8315</v>
      </c>
      <c r="R3905" t="s">
        <v>8316</v>
      </c>
      <c r="S3905" s="15">
        <f t="shared" si="245"/>
        <v>42186.01116898148</v>
      </c>
      <c r="T3905" s="15">
        <f t="shared" si="246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1" t="s">
        <v>8315</v>
      </c>
      <c r="R3906" t="s">
        <v>8316</v>
      </c>
      <c r="S3906" s="15">
        <f t="shared" si="245"/>
        <v>42095.229166666672</v>
      </c>
      <c r="T3906" s="15">
        <f t="shared" si="246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1" t="s">
        <v>8315</v>
      </c>
      <c r="R3907" t="s">
        <v>8316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1" t="s">
        <v>8315</v>
      </c>
      <c r="R3908" t="s">
        <v>8316</v>
      </c>
      <c r="S3908" s="15">
        <f t="shared" si="250"/>
        <v>42143.917743055557</v>
      </c>
      <c r="T3908" s="15">
        <f t="shared" si="25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1" t="s">
        <v>8315</v>
      </c>
      <c r="R3909" t="s">
        <v>8316</v>
      </c>
      <c r="S3909" s="15">
        <f t="shared" si="250"/>
        <v>41906.819513888891</v>
      </c>
      <c r="T3909" s="15">
        <f t="shared" si="25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1" t="s">
        <v>8315</v>
      </c>
      <c r="R3910" t="s">
        <v>8316</v>
      </c>
      <c r="S3910" s="15">
        <f t="shared" si="250"/>
        <v>41834.135370370372</v>
      </c>
      <c r="T3910" s="15">
        <f t="shared" si="25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1" t="s">
        <v>8315</v>
      </c>
      <c r="R3911" t="s">
        <v>8316</v>
      </c>
      <c r="S3911" s="15">
        <f t="shared" si="250"/>
        <v>41863.359282407408</v>
      </c>
      <c r="T3911" s="15">
        <f t="shared" si="25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1" t="s">
        <v>8315</v>
      </c>
      <c r="R3912" t="s">
        <v>8316</v>
      </c>
      <c r="S3912" s="15">
        <f t="shared" si="250"/>
        <v>42224.756909722222</v>
      </c>
      <c r="T3912" s="15">
        <f t="shared" si="25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1" t="s">
        <v>8315</v>
      </c>
      <c r="R3913" t="s">
        <v>8316</v>
      </c>
      <c r="S3913" s="15">
        <f t="shared" si="250"/>
        <v>41939.8122337963</v>
      </c>
      <c r="T3913" s="15">
        <f t="shared" si="25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1" t="s">
        <v>8315</v>
      </c>
      <c r="R3914" t="s">
        <v>8316</v>
      </c>
      <c r="S3914" s="15">
        <f t="shared" si="250"/>
        <v>42059.270023148143</v>
      </c>
      <c r="T3914" s="15">
        <f t="shared" si="25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8315</v>
      </c>
      <c r="R3915" t="s">
        <v>8316</v>
      </c>
      <c r="S3915" s="15">
        <f t="shared" si="250"/>
        <v>42308.211215277777</v>
      </c>
      <c r="T3915" s="15">
        <f t="shared" si="25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8315</v>
      </c>
      <c r="R3916" t="s">
        <v>8316</v>
      </c>
      <c r="S3916" s="15">
        <f t="shared" si="250"/>
        <v>42114.818935185183</v>
      </c>
      <c r="T3916" s="15">
        <f t="shared" si="25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8315</v>
      </c>
      <c r="R3917" t="s">
        <v>8316</v>
      </c>
      <c r="S3917" s="15">
        <f t="shared" si="250"/>
        <v>42492.98505787037</v>
      </c>
      <c r="T3917" s="15">
        <f t="shared" si="25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8315</v>
      </c>
      <c r="R3918" t="s">
        <v>8316</v>
      </c>
      <c r="S3918" s="15">
        <f t="shared" si="250"/>
        <v>42494.471666666665</v>
      </c>
      <c r="T3918" s="15">
        <f t="shared" si="25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8315</v>
      </c>
      <c r="R3919" t="s">
        <v>8316</v>
      </c>
      <c r="S3919" s="15">
        <f t="shared" si="250"/>
        <v>41863.527326388888</v>
      </c>
      <c r="T3919" s="15">
        <f t="shared" si="25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8315</v>
      </c>
      <c r="R3920" t="s">
        <v>8316</v>
      </c>
      <c r="S3920" s="15">
        <f t="shared" si="250"/>
        <v>41843.664618055554</v>
      </c>
      <c r="T3920" s="15">
        <f t="shared" si="25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8315</v>
      </c>
      <c r="R3921" t="s">
        <v>8316</v>
      </c>
      <c r="S3921" s="15">
        <f t="shared" si="250"/>
        <v>42358.684872685189</v>
      </c>
      <c r="T3921" s="15">
        <f t="shared" si="25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8315</v>
      </c>
      <c r="R3922" t="s">
        <v>8316</v>
      </c>
      <c r="S3922" s="15">
        <f t="shared" si="250"/>
        <v>42657.38726851852</v>
      </c>
      <c r="T3922" s="15">
        <f t="shared" si="25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8315</v>
      </c>
      <c r="R3923" t="s">
        <v>8316</v>
      </c>
      <c r="S3923" s="15">
        <f t="shared" si="250"/>
        <v>41926.542303240742</v>
      </c>
      <c r="T3923" s="15">
        <f t="shared" si="25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8315</v>
      </c>
      <c r="R3924" t="s">
        <v>8316</v>
      </c>
      <c r="S3924" s="15">
        <f t="shared" si="250"/>
        <v>42020.768634259264</v>
      </c>
      <c r="T3924" s="15">
        <f t="shared" si="25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8315</v>
      </c>
      <c r="R3925" t="s">
        <v>8316</v>
      </c>
      <c r="S3925" s="15">
        <f t="shared" si="250"/>
        <v>42075.979988425926</v>
      </c>
      <c r="T3925" s="15">
        <f t="shared" si="25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8315</v>
      </c>
      <c r="R3926" t="s">
        <v>8316</v>
      </c>
      <c r="S3926" s="15">
        <f t="shared" si="250"/>
        <v>41786.959745370368</v>
      </c>
      <c r="T3926" s="15">
        <f t="shared" si="25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8315</v>
      </c>
      <c r="R3927" t="s">
        <v>8316</v>
      </c>
      <c r="S3927" s="15">
        <f t="shared" si="250"/>
        <v>41820.870821759258</v>
      </c>
      <c r="T3927" s="15">
        <f t="shared" si="25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8315</v>
      </c>
      <c r="R3928" t="s">
        <v>8316</v>
      </c>
      <c r="S3928" s="15">
        <f t="shared" si="250"/>
        <v>41970.085046296299</v>
      </c>
      <c r="T3928" s="15">
        <f t="shared" si="25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8315</v>
      </c>
      <c r="R3929" t="s">
        <v>8316</v>
      </c>
      <c r="S3929" s="15">
        <f t="shared" si="250"/>
        <v>41830.267407407409</v>
      </c>
      <c r="T3929" s="15">
        <f t="shared" si="25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8315</v>
      </c>
      <c r="R3930" t="s">
        <v>8316</v>
      </c>
      <c r="S3930" s="15">
        <f t="shared" si="250"/>
        <v>42265.683182870373</v>
      </c>
      <c r="T3930" s="15">
        <f t="shared" si="25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8315</v>
      </c>
      <c r="R3931" t="s">
        <v>8316</v>
      </c>
      <c r="S3931" s="15">
        <f t="shared" si="250"/>
        <v>42601.827141203699</v>
      </c>
      <c r="T3931" s="15">
        <f t="shared" si="25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8315</v>
      </c>
      <c r="R3932" t="s">
        <v>8316</v>
      </c>
      <c r="S3932" s="15">
        <f t="shared" si="250"/>
        <v>42433.338749999995</v>
      </c>
      <c r="T3932" s="15">
        <f t="shared" si="25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8315</v>
      </c>
      <c r="R3933" t="s">
        <v>8316</v>
      </c>
      <c r="S3933" s="15">
        <f t="shared" si="250"/>
        <v>42228.151701388888</v>
      </c>
      <c r="T3933" s="15">
        <f t="shared" si="25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8315</v>
      </c>
      <c r="R3934" t="s">
        <v>8316</v>
      </c>
      <c r="S3934" s="15">
        <f t="shared" si="250"/>
        <v>42415.168564814812</v>
      </c>
      <c r="T3934" s="15">
        <f t="shared" si="25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8315</v>
      </c>
      <c r="R3935" t="s">
        <v>8316</v>
      </c>
      <c r="S3935" s="15">
        <f t="shared" si="250"/>
        <v>42538.968310185184</v>
      </c>
      <c r="T3935" s="15">
        <f t="shared" si="25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8315</v>
      </c>
      <c r="R3936" t="s">
        <v>8316</v>
      </c>
      <c r="S3936" s="15">
        <f t="shared" si="250"/>
        <v>42233.671747685185</v>
      </c>
      <c r="T3936" s="15">
        <f t="shared" si="25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8315</v>
      </c>
      <c r="R3937" t="s">
        <v>8316</v>
      </c>
      <c r="S3937" s="15">
        <f t="shared" si="250"/>
        <v>42221.656782407401</v>
      </c>
      <c r="T3937" s="15">
        <f t="shared" si="25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8315</v>
      </c>
      <c r="R3938" t="s">
        <v>8316</v>
      </c>
      <c r="S3938" s="15">
        <f t="shared" si="250"/>
        <v>42675.262962962966</v>
      </c>
      <c r="T3938" s="15">
        <f t="shared" si="25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8315</v>
      </c>
      <c r="R3939" t="s">
        <v>8316</v>
      </c>
      <c r="S3939" s="15">
        <f t="shared" si="250"/>
        <v>42534.631481481483</v>
      </c>
      <c r="T3939" s="15">
        <f t="shared" si="25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8315</v>
      </c>
      <c r="R3940" t="s">
        <v>8316</v>
      </c>
      <c r="S3940" s="15">
        <f t="shared" si="250"/>
        <v>42151.905717592599</v>
      </c>
      <c r="T3940" s="15">
        <f t="shared" si="25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8315</v>
      </c>
      <c r="R3941" t="s">
        <v>8316</v>
      </c>
      <c r="S3941" s="15">
        <f t="shared" si="250"/>
        <v>41915.400219907409</v>
      </c>
      <c r="T3941" s="15">
        <f t="shared" si="25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8315</v>
      </c>
      <c r="R3942" t="s">
        <v>8316</v>
      </c>
      <c r="S3942" s="15">
        <f t="shared" si="250"/>
        <v>41961.492488425924</v>
      </c>
      <c r="T3942" s="15">
        <f t="shared" si="25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8315</v>
      </c>
      <c r="R3943" t="s">
        <v>8316</v>
      </c>
      <c r="S3943" s="15">
        <f t="shared" si="250"/>
        <v>41940.587233796294</v>
      </c>
      <c r="T3943" s="15">
        <f t="shared" si="25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8315</v>
      </c>
      <c r="R3944" t="s">
        <v>8316</v>
      </c>
      <c r="S3944" s="15">
        <f t="shared" si="250"/>
        <v>42111.904097222221</v>
      </c>
      <c r="T3944" s="15">
        <f t="shared" si="25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8315</v>
      </c>
      <c r="R3945" t="s">
        <v>8316</v>
      </c>
      <c r="S3945" s="15">
        <f t="shared" si="250"/>
        <v>42279.778564814813</v>
      </c>
      <c r="T3945" s="15">
        <f t="shared" si="25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8315</v>
      </c>
      <c r="R3946" t="s">
        <v>8316</v>
      </c>
      <c r="S3946" s="15">
        <f t="shared" si="250"/>
        <v>42213.662905092591</v>
      </c>
      <c r="T3946" s="15">
        <f t="shared" si="25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8315</v>
      </c>
      <c r="R3947" t="s">
        <v>8316</v>
      </c>
      <c r="S3947" s="15">
        <f t="shared" si="250"/>
        <v>42109.801712962959</v>
      </c>
      <c r="T3947" s="15">
        <f t="shared" si="25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8315</v>
      </c>
      <c r="R3948" t="s">
        <v>8316</v>
      </c>
      <c r="S3948" s="15">
        <f t="shared" si="250"/>
        <v>42031.833587962959</v>
      </c>
      <c r="T3948" s="15">
        <f t="shared" si="25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8315</v>
      </c>
      <c r="R3949" t="s">
        <v>8316</v>
      </c>
      <c r="S3949" s="15">
        <f t="shared" si="250"/>
        <v>42615.142870370371</v>
      </c>
      <c r="T3949" s="15">
        <f t="shared" si="25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8315</v>
      </c>
      <c r="R3950" t="s">
        <v>8316</v>
      </c>
      <c r="S3950" s="15">
        <f t="shared" si="250"/>
        <v>41829.325497685182</v>
      </c>
      <c r="T3950" s="15">
        <f t="shared" si="25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8315</v>
      </c>
      <c r="R3951" t="s">
        <v>8316</v>
      </c>
      <c r="S3951" s="15">
        <f t="shared" si="250"/>
        <v>42016.120613425926</v>
      </c>
      <c r="T3951" s="15">
        <f t="shared" si="25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8315</v>
      </c>
      <c r="R3952" t="s">
        <v>8316</v>
      </c>
      <c r="S3952" s="15">
        <f t="shared" si="250"/>
        <v>42439.702314814815</v>
      </c>
      <c r="T3952" s="15">
        <f t="shared" si="25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8315</v>
      </c>
      <c r="R3953" t="s">
        <v>8316</v>
      </c>
      <c r="S3953" s="15">
        <f t="shared" si="250"/>
        <v>42433.825717592597</v>
      </c>
      <c r="T3953" s="15">
        <f t="shared" si="25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8315</v>
      </c>
      <c r="R3954" t="s">
        <v>8316</v>
      </c>
      <c r="S3954" s="15">
        <f t="shared" si="250"/>
        <v>42243.790393518517</v>
      </c>
      <c r="T3954" s="15">
        <f t="shared" si="25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8315</v>
      </c>
      <c r="R3955" t="s">
        <v>8316</v>
      </c>
      <c r="S3955" s="15">
        <f t="shared" si="250"/>
        <v>42550.048449074078</v>
      </c>
      <c r="T3955" s="15">
        <f t="shared" si="25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8315</v>
      </c>
      <c r="R3956" t="s">
        <v>8316</v>
      </c>
      <c r="S3956" s="15">
        <f t="shared" si="250"/>
        <v>41774.651203703703</v>
      </c>
      <c r="T3956" s="15">
        <f t="shared" si="25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8315</v>
      </c>
      <c r="R3957" t="s">
        <v>8316</v>
      </c>
      <c r="S3957" s="15">
        <f t="shared" si="250"/>
        <v>42306.848854166667</v>
      </c>
      <c r="T3957" s="15">
        <f t="shared" si="25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8315</v>
      </c>
      <c r="R3958" t="s">
        <v>8316</v>
      </c>
      <c r="S3958" s="15">
        <f t="shared" si="250"/>
        <v>42457.932025462964</v>
      </c>
      <c r="T3958" s="15">
        <f t="shared" si="25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8315</v>
      </c>
      <c r="R3959" t="s">
        <v>8316</v>
      </c>
      <c r="S3959" s="15">
        <f t="shared" si="250"/>
        <v>42513.976319444439</v>
      </c>
      <c r="T3959" s="15">
        <f t="shared" si="25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8315</v>
      </c>
      <c r="R3960" t="s">
        <v>8316</v>
      </c>
      <c r="S3960" s="15">
        <f t="shared" si="250"/>
        <v>41816.950370370374</v>
      </c>
      <c r="T3960" s="15">
        <f t="shared" si="25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8315</v>
      </c>
      <c r="R3961" t="s">
        <v>8316</v>
      </c>
      <c r="S3961" s="15">
        <f t="shared" si="250"/>
        <v>41880.788842592592</v>
      </c>
      <c r="T3961" s="15">
        <f t="shared" si="25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8315</v>
      </c>
      <c r="R3962" t="s">
        <v>8316</v>
      </c>
      <c r="S3962" s="15">
        <f t="shared" si="250"/>
        <v>42342.845555555556</v>
      </c>
      <c r="T3962" s="15">
        <f t="shared" si="25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8315</v>
      </c>
      <c r="R3963" t="s">
        <v>8316</v>
      </c>
      <c r="S3963" s="15">
        <f t="shared" si="250"/>
        <v>41745.891319444447</v>
      </c>
      <c r="T3963" s="15">
        <f t="shared" si="25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8315</v>
      </c>
      <c r="R3964" t="s">
        <v>8316</v>
      </c>
      <c r="S3964" s="15">
        <f t="shared" si="250"/>
        <v>42311.621458333335</v>
      </c>
      <c r="T3964" s="15">
        <f t="shared" si="25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8315</v>
      </c>
      <c r="R3965" t="s">
        <v>8316</v>
      </c>
      <c r="S3965" s="15">
        <f t="shared" si="250"/>
        <v>42296.154131944444</v>
      </c>
      <c r="T3965" s="15">
        <f t="shared" si="25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8315</v>
      </c>
      <c r="R3966" t="s">
        <v>8316</v>
      </c>
      <c r="S3966" s="15">
        <f t="shared" si="250"/>
        <v>42053.722060185188</v>
      </c>
      <c r="T3966" s="15">
        <f t="shared" si="25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8315</v>
      </c>
      <c r="R3967" t="s">
        <v>8316</v>
      </c>
      <c r="S3967" s="15">
        <f t="shared" si="250"/>
        <v>42414.235879629632</v>
      </c>
      <c r="T3967" s="15">
        <f t="shared" si="25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8315</v>
      </c>
      <c r="R3968" t="s">
        <v>8316</v>
      </c>
      <c r="S3968" s="15">
        <f t="shared" si="250"/>
        <v>41801.711550925924</v>
      </c>
      <c r="T3968" s="15">
        <f t="shared" si="25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8315</v>
      </c>
      <c r="R3969" t="s">
        <v>8316</v>
      </c>
      <c r="S3969" s="15">
        <f t="shared" si="250"/>
        <v>42770.290590277778</v>
      </c>
      <c r="T3969" s="15">
        <f t="shared" si="25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1" t="s">
        <v>8315</v>
      </c>
      <c r="R3970" t="s">
        <v>8316</v>
      </c>
      <c r="S3970" s="15">
        <f t="shared" si="250"/>
        <v>42452.815659722226</v>
      </c>
      <c r="T3970" s="15">
        <f t="shared" si="25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1" t="s">
        <v>8315</v>
      </c>
      <c r="R3971" t="s">
        <v>8316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1" t="s">
        <v>8315</v>
      </c>
      <c r="R3972" t="s">
        <v>8316</v>
      </c>
      <c r="S3972" s="15">
        <f t="shared" si="254"/>
        <v>42447.863553240735</v>
      </c>
      <c r="T3972" s="15">
        <f t="shared" si="255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1" t="s">
        <v>8315</v>
      </c>
      <c r="R3973" t="s">
        <v>8316</v>
      </c>
      <c r="S3973" s="15">
        <f t="shared" si="254"/>
        <v>41811.536180555559</v>
      </c>
      <c r="T3973" s="15">
        <f t="shared" si="255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1" t="s">
        <v>8315</v>
      </c>
      <c r="R3974" t="s">
        <v>8316</v>
      </c>
      <c r="S3974" s="15">
        <f t="shared" si="254"/>
        <v>41981.067523148144</v>
      </c>
      <c r="T3974" s="15">
        <f t="shared" si="255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1" t="s">
        <v>8315</v>
      </c>
      <c r="R3975" t="s">
        <v>8316</v>
      </c>
      <c r="S3975" s="15">
        <f t="shared" si="254"/>
        <v>42469.68414351852</v>
      </c>
      <c r="T3975" s="15">
        <f t="shared" si="255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1" t="s">
        <v>8315</v>
      </c>
      <c r="R3976" t="s">
        <v>8316</v>
      </c>
      <c r="S3976" s="15">
        <f t="shared" si="254"/>
        <v>42493.546851851846</v>
      </c>
      <c r="T3976" s="15">
        <f t="shared" si="255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1" t="s">
        <v>8315</v>
      </c>
      <c r="R3977" t="s">
        <v>8316</v>
      </c>
      <c r="S3977" s="15">
        <f t="shared" si="254"/>
        <v>42534.866875</v>
      </c>
      <c r="T3977" s="15">
        <f t="shared" si="255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1" t="s">
        <v>8315</v>
      </c>
      <c r="R3978" t="s">
        <v>8316</v>
      </c>
      <c r="S3978" s="15">
        <f t="shared" si="254"/>
        <v>41830.858344907407</v>
      </c>
      <c r="T3978" s="15">
        <f t="shared" si="255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8315</v>
      </c>
      <c r="R3979" t="s">
        <v>8316</v>
      </c>
      <c r="S3979" s="15">
        <f t="shared" si="254"/>
        <v>42543.788564814815</v>
      </c>
      <c r="T3979" s="15">
        <f t="shared" si="255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8315</v>
      </c>
      <c r="R3980" t="s">
        <v>8316</v>
      </c>
      <c r="S3980" s="15">
        <f t="shared" si="254"/>
        <v>41975.642974537041</v>
      </c>
      <c r="T3980" s="15">
        <f t="shared" si="255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8315</v>
      </c>
      <c r="R3981" t="s">
        <v>8316</v>
      </c>
      <c r="S3981" s="15">
        <f t="shared" si="254"/>
        <v>42069.903437500005</v>
      </c>
      <c r="T3981" s="15">
        <f t="shared" si="255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8315</v>
      </c>
      <c r="R3982" t="s">
        <v>8316</v>
      </c>
      <c r="S3982" s="15">
        <f t="shared" si="254"/>
        <v>41795.598923611113</v>
      </c>
      <c r="T3982" s="15">
        <f t="shared" si="255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8315</v>
      </c>
      <c r="R3983" t="s">
        <v>8316</v>
      </c>
      <c r="S3983" s="15">
        <f t="shared" si="254"/>
        <v>42508.179965277777</v>
      </c>
      <c r="T3983" s="15">
        <f t="shared" si="255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8315</v>
      </c>
      <c r="R3984" t="s">
        <v>8316</v>
      </c>
      <c r="S3984" s="15">
        <f t="shared" si="254"/>
        <v>42132.809953703705</v>
      </c>
      <c r="T3984" s="15">
        <f t="shared" si="255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8315</v>
      </c>
      <c r="R3985" t="s">
        <v>8316</v>
      </c>
      <c r="S3985" s="15">
        <f t="shared" si="254"/>
        <v>41747.86986111111</v>
      </c>
      <c r="T3985" s="15">
        <f t="shared" si="255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8315</v>
      </c>
      <c r="R3986" t="s">
        <v>8316</v>
      </c>
      <c r="S3986" s="15">
        <f t="shared" si="254"/>
        <v>41920.963472222218</v>
      </c>
      <c r="T3986" s="15">
        <f t="shared" si="255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8315</v>
      </c>
      <c r="R3987" t="s">
        <v>8316</v>
      </c>
      <c r="S3987" s="15">
        <f t="shared" si="254"/>
        <v>42399.707407407404</v>
      </c>
      <c r="T3987" s="15">
        <f t="shared" si="255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8315</v>
      </c>
      <c r="R3988" t="s">
        <v>8316</v>
      </c>
      <c r="S3988" s="15">
        <f t="shared" si="254"/>
        <v>42467.548541666663</v>
      </c>
      <c r="T3988" s="15">
        <f t="shared" si="255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8315</v>
      </c>
      <c r="R3989" t="s">
        <v>8316</v>
      </c>
      <c r="S3989" s="15">
        <f t="shared" si="254"/>
        <v>41765.92465277778</v>
      </c>
      <c r="T3989" s="15">
        <f t="shared" si="255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8315</v>
      </c>
      <c r="R3990" t="s">
        <v>8316</v>
      </c>
      <c r="S3990" s="15">
        <f t="shared" si="254"/>
        <v>42230.08116898148</v>
      </c>
      <c r="T3990" s="15">
        <f t="shared" si="255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8315</v>
      </c>
      <c r="R3991" t="s">
        <v>8316</v>
      </c>
      <c r="S3991" s="15">
        <f t="shared" si="254"/>
        <v>42286.749780092592</v>
      </c>
      <c r="T3991" s="15">
        <f t="shared" si="255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8315</v>
      </c>
      <c r="R3992" t="s">
        <v>8316</v>
      </c>
      <c r="S3992" s="15">
        <f t="shared" si="254"/>
        <v>42401.672372685185</v>
      </c>
      <c r="T3992" s="15">
        <f t="shared" si="255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8315</v>
      </c>
      <c r="R3993" t="s">
        <v>8316</v>
      </c>
      <c r="S3993" s="15">
        <f t="shared" si="254"/>
        <v>42125.644467592589</v>
      </c>
      <c r="T3993" s="15">
        <f t="shared" si="255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8315</v>
      </c>
      <c r="R3994" t="s">
        <v>8316</v>
      </c>
      <c r="S3994" s="15">
        <f t="shared" si="254"/>
        <v>42289.94049768518</v>
      </c>
      <c r="T3994" s="15">
        <f t="shared" si="255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8315</v>
      </c>
      <c r="R3995" t="s">
        <v>8316</v>
      </c>
      <c r="S3995" s="15">
        <f t="shared" si="254"/>
        <v>42107.864722222221</v>
      </c>
      <c r="T3995" s="15">
        <f t="shared" si="255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8315</v>
      </c>
      <c r="R3996" t="s">
        <v>8316</v>
      </c>
      <c r="S3996" s="15">
        <f t="shared" si="254"/>
        <v>41809.389930555553</v>
      </c>
      <c r="T3996" s="15">
        <f t="shared" si="255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8315</v>
      </c>
      <c r="R3997" t="s">
        <v>8316</v>
      </c>
      <c r="S3997" s="15">
        <f t="shared" si="254"/>
        <v>42019.683761574073</v>
      </c>
      <c r="T3997" s="15">
        <f t="shared" si="255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8315</v>
      </c>
      <c r="R3998" t="s">
        <v>8316</v>
      </c>
      <c r="S3998" s="15">
        <f t="shared" si="254"/>
        <v>41950.26694444444</v>
      </c>
      <c r="T3998" s="15">
        <f t="shared" si="255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8315</v>
      </c>
      <c r="R3999" t="s">
        <v>8316</v>
      </c>
      <c r="S3999" s="15">
        <f t="shared" si="254"/>
        <v>42069.391446759255</v>
      </c>
      <c r="T3999" s="15">
        <f t="shared" si="255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8315</v>
      </c>
      <c r="R4000" t="s">
        <v>8316</v>
      </c>
      <c r="S4000" s="15">
        <f t="shared" si="254"/>
        <v>42061.963263888887</v>
      </c>
      <c r="T4000" s="15">
        <f t="shared" si="255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8315</v>
      </c>
      <c r="R4001" t="s">
        <v>8316</v>
      </c>
      <c r="S4001" s="15">
        <f t="shared" si="254"/>
        <v>41842.828680555554</v>
      </c>
      <c r="T4001" s="15">
        <f t="shared" si="255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8315</v>
      </c>
      <c r="R4002" t="s">
        <v>8316</v>
      </c>
      <c r="S4002" s="15">
        <f t="shared" si="254"/>
        <v>42437.64534722222</v>
      </c>
      <c r="T4002" s="15">
        <f t="shared" si="255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8315</v>
      </c>
      <c r="R4003" t="s">
        <v>8316</v>
      </c>
      <c r="S4003" s="15">
        <f t="shared" si="254"/>
        <v>42775.964212962965</v>
      </c>
      <c r="T4003" s="15">
        <f t="shared" si="255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8315</v>
      </c>
      <c r="R4004" t="s">
        <v>8316</v>
      </c>
      <c r="S4004" s="15">
        <f t="shared" si="254"/>
        <v>41879.043530092589</v>
      </c>
      <c r="T4004" s="15">
        <f t="shared" si="255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8315</v>
      </c>
      <c r="R4005" t="s">
        <v>8316</v>
      </c>
      <c r="S4005" s="15">
        <f t="shared" si="254"/>
        <v>42020.587349537032</v>
      </c>
      <c r="T4005" s="15">
        <f t="shared" si="255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8315</v>
      </c>
      <c r="R4006" t="s">
        <v>8316</v>
      </c>
      <c r="S4006" s="15">
        <f t="shared" si="254"/>
        <v>41890.16269675926</v>
      </c>
      <c r="T4006" s="15">
        <f t="shared" si="255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8315</v>
      </c>
      <c r="R4007" t="s">
        <v>8316</v>
      </c>
      <c r="S4007" s="15">
        <f t="shared" si="254"/>
        <v>41872.807696759257</v>
      </c>
      <c r="T4007" s="15">
        <f t="shared" si="255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8315</v>
      </c>
      <c r="R4008" t="s">
        <v>8316</v>
      </c>
      <c r="S4008" s="15">
        <f t="shared" si="254"/>
        <v>42391.772997685184</v>
      </c>
      <c r="T4008" s="15">
        <f t="shared" si="255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8315</v>
      </c>
      <c r="R4009" t="s">
        <v>8316</v>
      </c>
      <c r="S4009" s="15">
        <f t="shared" si="254"/>
        <v>41848.772928240738</v>
      </c>
      <c r="T4009" s="15">
        <f t="shared" si="255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8315</v>
      </c>
      <c r="R4010" t="s">
        <v>8316</v>
      </c>
      <c r="S4010" s="15">
        <f t="shared" si="254"/>
        <v>42177.964201388888</v>
      </c>
      <c r="T4010" s="15">
        <f t="shared" si="255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8315</v>
      </c>
      <c r="R4011" t="s">
        <v>8316</v>
      </c>
      <c r="S4011" s="15">
        <f t="shared" si="254"/>
        <v>41851.700925925928</v>
      </c>
      <c r="T4011" s="15">
        <f t="shared" si="255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8315</v>
      </c>
      <c r="R4012" t="s">
        <v>8316</v>
      </c>
      <c r="S4012" s="15">
        <f t="shared" si="254"/>
        <v>41921.770439814813</v>
      </c>
      <c r="T4012" s="15">
        <f t="shared" si="255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8315</v>
      </c>
      <c r="R4013" t="s">
        <v>8316</v>
      </c>
      <c r="S4013" s="15">
        <f t="shared" si="254"/>
        <v>42002.54488425926</v>
      </c>
      <c r="T4013" s="15">
        <f t="shared" si="255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8315</v>
      </c>
      <c r="R4014" t="s">
        <v>8316</v>
      </c>
      <c r="S4014" s="15">
        <f t="shared" si="254"/>
        <v>42096.544548611113</v>
      </c>
      <c r="T4014" s="15">
        <f t="shared" si="255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8315</v>
      </c>
      <c r="R4015" t="s">
        <v>8316</v>
      </c>
      <c r="S4015" s="15">
        <f t="shared" si="254"/>
        <v>42021.301192129627</v>
      </c>
      <c r="T4015" s="15">
        <f t="shared" si="255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8315</v>
      </c>
      <c r="R4016" t="s">
        <v>8316</v>
      </c>
      <c r="S4016" s="15">
        <f t="shared" si="254"/>
        <v>42419.246168981481</v>
      </c>
      <c r="T4016" s="15">
        <f t="shared" si="255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8315</v>
      </c>
      <c r="R4017" t="s">
        <v>8316</v>
      </c>
      <c r="S4017" s="15">
        <f t="shared" si="254"/>
        <v>42174.780821759254</v>
      </c>
      <c r="T4017" s="15">
        <f t="shared" si="255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8315</v>
      </c>
      <c r="R4018" t="s">
        <v>8316</v>
      </c>
      <c r="S4018" s="15">
        <f t="shared" si="254"/>
        <v>41869.872685185182</v>
      </c>
      <c r="T4018" s="15">
        <f t="shared" si="255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8315</v>
      </c>
      <c r="R4019" t="s">
        <v>8316</v>
      </c>
      <c r="S4019" s="15">
        <f t="shared" si="254"/>
        <v>41856.672152777777</v>
      </c>
      <c r="T4019" s="15">
        <f t="shared" si="255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8315</v>
      </c>
      <c r="R4020" t="s">
        <v>8316</v>
      </c>
      <c r="S4020" s="15">
        <f t="shared" si="254"/>
        <v>42620.91097222222</v>
      </c>
      <c r="T4020" s="15">
        <f t="shared" si="255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8315</v>
      </c>
      <c r="R4021" t="s">
        <v>8316</v>
      </c>
      <c r="S4021" s="15">
        <f t="shared" si="254"/>
        <v>42417.675879629634</v>
      </c>
      <c r="T4021" s="15">
        <f t="shared" si="255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8315</v>
      </c>
      <c r="R4022" t="s">
        <v>8316</v>
      </c>
      <c r="S4022" s="15">
        <f t="shared" si="254"/>
        <v>42057.190960648149</v>
      </c>
      <c r="T4022" s="15">
        <f t="shared" si="255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8315</v>
      </c>
      <c r="R4023" t="s">
        <v>8316</v>
      </c>
      <c r="S4023" s="15">
        <f t="shared" si="254"/>
        <v>41878.911550925928</v>
      </c>
      <c r="T4023" s="15">
        <f t="shared" si="255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8315</v>
      </c>
      <c r="R4024" t="s">
        <v>8316</v>
      </c>
      <c r="S4024" s="15">
        <f t="shared" si="254"/>
        <v>41990.584108796291</v>
      </c>
      <c r="T4024" s="15">
        <f t="shared" si="255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8315</v>
      </c>
      <c r="R4025" t="s">
        <v>8316</v>
      </c>
      <c r="S4025" s="15">
        <f t="shared" si="254"/>
        <v>42408.999571759254</v>
      </c>
      <c r="T4025" s="15">
        <f t="shared" si="255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8315</v>
      </c>
      <c r="R4026" t="s">
        <v>8316</v>
      </c>
      <c r="S4026" s="15">
        <f t="shared" si="254"/>
        <v>42217.670104166667</v>
      </c>
      <c r="T4026" s="15">
        <f t="shared" si="255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8315</v>
      </c>
      <c r="R4027" t="s">
        <v>8316</v>
      </c>
      <c r="S4027" s="15">
        <f t="shared" si="254"/>
        <v>42151.237685185188</v>
      </c>
      <c r="T4027" s="15">
        <f t="shared" si="255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8315</v>
      </c>
      <c r="R4028" t="s">
        <v>8316</v>
      </c>
      <c r="S4028" s="15">
        <f t="shared" si="254"/>
        <v>42282.655543981484</v>
      </c>
      <c r="T4028" s="15">
        <f t="shared" si="255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8315</v>
      </c>
      <c r="R4029" t="s">
        <v>8316</v>
      </c>
      <c r="S4029" s="15">
        <f t="shared" si="254"/>
        <v>42768.97084490741</v>
      </c>
      <c r="T4029" s="15">
        <f t="shared" si="255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8315</v>
      </c>
      <c r="R4030" t="s">
        <v>8316</v>
      </c>
      <c r="S4030" s="15">
        <f t="shared" si="254"/>
        <v>41765.938657407409</v>
      </c>
      <c r="T4030" s="15">
        <f t="shared" si="255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8315</v>
      </c>
      <c r="R4031" t="s">
        <v>8316</v>
      </c>
      <c r="S4031" s="15">
        <f t="shared" si="254"/>
        <v>42322.025115740747</v>
      </c>
      <c r="T4031" s="15">
        <f t="shared" si="255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8315</v>
      </c>
      <c r="R4032" t="s">
        <v>8316</v>
      </c>
      <c r="S4032" s="15">
        <f t="shared" si="254"/>
        <v>42374.655081018514</v>
      </c>
      <c r="T4032" s="15">
        <f t="shared" si="255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8315</v>
      </c>
      <c r="R4033" t="s">
        <v>8316</v>
      </c>
      <c r="S4033" s="15">
        <f t="shared" si="254"/>
        <v>41941.585231481484</v>
      </c>
      <c r="T4033" s="15">
        <f t="shared" si="255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1" t="s">
        <v>8315</v>
      </c>
      <c r="R4034" t="s">
        <v>8316</v>
      </c>
      <c r="S4034" s="15">
        <f t="shared" si="254"/>
        <v>42293.809212962966</v>
      </c>
      <c r="T4034" s="15">
        <f t="shared" si="255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1" t="s">
        <v>8315</v>
      </c>
      <c r="R4035" t="s">
        <v>8316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1" t="s">
        <v>8315</v>
      </c>
      <c r="R4036" t="s">
        <v>8316</v>
      </c>
      <c r="S4036" s="15">
        <f t="shared" si="258"/>
        <v>42067.947337962964</v>
      </c>
      <c r="T4036" s="15">
        <f t="shared" si="259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1" t="s">
        <v>8315</v>
      </c>
      <c r="R4037" t="s">
        <v>8316</v>
      </c>
      <c r="S4037" s="15">
        <f t="shared" si="258"/>
        <v>41903.882951388885</v>
      </c>
      <c r="T4037" s="15">
        <f t="shared" si="259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1" t="s">
        <v>8315</v>
      </c>
      <c r="R4038" t="s">
        <v>8316</v>
      </c>
      <c r="S4038" s="15">
        <f t="shared" si="258"/>
        <v>41804.937083333331</v>
      </c>
      <c r="T4038" s="15">
        <f t="shared" si="259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1" t="s">
        <v>8315</v>
      </c>
      <c r="R4039" t="s">
        <v>8316</v>
      </c>
      <c r="S4039" s="15">
        <f t="shared" si="258"/>
        <v>42497.070775462969</v>
      </c>
      <c r="T4039" s="15">
        <f t="shared" si="259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1" t="s">
        <v>8315</v>
      </c>
      <c r="R4040" t="s">
        <v>8316</v>
      </c>
      <c r="S4040" s="15">
        <f t="shared" si="258"/>
        <v>41869.798726851855</v>
      </c>
      <c r="T4040" s="15">
        <f t="shared" si="259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1" t="s">
        <v>8315</v>
      </c>
      <c r="R4041" t="s">
        <v>8316</v>
      </c>
      <c r="S4041" s="15">
        <f t="shared" si="258"/>
        <v>42305.670914351853</v>
      </c>
      <c r="T4041" s="15">
        <f t="shared" si="259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1" t="s">
        <v>8315</v>
      </c>
      <c r="R4042" t="s">
        <v>8316</v>
      </c>
      <c r="S4042" s="15">
        <f t="shared" si="258"/>
        <v>42144.231527777782</v>
      </c>
      <c r="T4042" s="15">
        <f t="shared" si="259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8315</v>
      </c>
      <c r="R4043" t="s">
        <v>8316</v>
      </c>
      <c r="S4043" s="15">
        <f t="shared" si="258"/>
        <v>42559.474004629628</v>
      </c>
      <c r="T4043" s="15">
        <f t="shared" si="259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8315</v>
      </c>
      <c r="R4044" t="s">
        <v>8316</v>
      </c>
      <c r="S4044" s="15">
        <f t="shared" si="258"/>
        <v>41995.084074074075</v>
      </c>
      <c r="T4044" s="15">
        <f t="shared" si="259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8315</v>
      </c>
      <c r="R4045" t="s">
        <v>8316</v>
      </c>
      <c r="S4045" s="15">
        <f t="shared" si="258"/>
        <v>41948.957465277781</v>
      </c>
      <c r="T4045" s="15">
        <f t="shared" si="259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8315</v>
      </c>
      <c r="R4046" t="s">
        <v>8316</v>
      </c>
      <c r="S4046" s="15">
        <f t="shared" si="258"/>
        <v>42074.219699074078</v>
      </c>
      <c r="T4046" s="15">
        <f t="shared" si="259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8315</v>
      </c>
      <c r="R4047" t="s">
        <v>8316</v>
      </c>
      <c r="S4047" s="15">
        <f t="shared" si="258"/>
        <v>41842.201261574075</v>
      </c>
      <c r="T4047" s="15">
        <f t="shared" si="259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8315</v>
      </c>
      <c r="R4048" t="s">
        <v>8316</v>
      </c>
      <c r="S4048" s="15">
        <f t="shared" si="258"/>
        <v>41904.650578703702</v>
      </c>
      <c r="T4048" s="15">
        <f t="shared" si="259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8315</v>
      </c>
      <c r="R4049" t="s">
        <v>8316</v>
      </c>
      <c r="S4049" s="15">
        <f t="shared" si="258"/>
        <v>41991.022488425922</v>
      </c>
      <c r="T4049" s="15">
        <f t="shared" si="259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8315</v>
      </c>
      <c r="R4050" t="s">
        <v>8316</v>
      </c>
      <c r="S4050" s="15">
        <f t="shared" si="258"/>
        <v>42436.509108796294</v>
      </c>
      <c r="T4050" s="15">
        <f t="shared" si="259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8315</v>
      </c>
      <c r="R4051" t="s">
        <v>8316</v>
      </c>
      <c r="S4051" s="15">
        <f t="shared" si="258"/>
        <v>42169.958506944444</v>
      </c>
      <c r="T4051" s="15">
        <f t="shared" si="259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8315</v>
      </c>
      <c r="R4052" t="s">
        <v>8316</v>
      </c>
      <c r="S4052" s="15">
        <f t="shared" si="258"/>
        <v>41905.636469907404</v>
      </c>
      <c r="T4052" s="15">
        <f t="shared" si="259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8315</v>
      </c>
      <c r="R4053" t="s">
        <v>8316</v>
      </c>
      <c r="S4053" s="15">
        <f t="shared" si="258"/>
        <v>41761.810150462967</v>
      </c>
      <c r="T4053" s="15">
        <f t="shared" si="259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8315</v>
      </c>
      <c r="R4054" t="s">
        <v>8316</v>
      </c>
      <c r="S4054" s="15">
        <f t="shared" si="258"/>
        <v>41865.878657407404</v>
      </c>
      <c r="T4054" s="15">
        <f t="shared" si="259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8315</v>
      </c>
      <c r="R4055" t="s">
        <v>8316</v>
      </c>
      <c r="S4055" s="15">
        <f t="shared" si="258"/>
        <v>41928.690138888887</v>
      </c>
      <c r="T4055" s="15">
        <f t="shared" si="259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8315</v>
      </c>
      <c r="R4056" t="s">
        <v>8316</v>
      </c>
      <c r="S4056" s="15">
        <f t="shared" si="258"/>
        <v>42613.841261574074</v>
      </c>
      <c r="T4056" s="15">
        <f t="shared" si="259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8315</v>
      </c>
      <c r="R4057" t="s">
        <v>8316</v>
      </c>
      <c r="S4057" s="15">
        <f t="shared" si="258"/>
        <v>41779.648506944446</v>
      </c>
      <c r="T4057" s="15">
        <f t="shared" si="259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8315</v>
      </c>
      <c r="R4058" t="s">
        <v>8316</v>
      </c>
      <c r="S4058" s="15">
        <f t="shared" si="258"/>
        <v>42534.933321759265</v>
      </c>
      <c r="T4058" s="15">
        <f t="shared" si="259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8315</v>
      </c>
      <c r="R4059" t="s">
        <v>8316</v>
      </c>
      <c r="S4059" s="15">
        <f t="shared" si="258"/>
        <v>42310.968518518523</v>
      </c>
      <c r="T4059" s="15">
        <f t="shared" si="259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8315</v>
      </c>
      <c r="R4060" t="s">
        <v>8316</v>
      </c>
      <c r="S4060" s="15">
        <f t="shared" si="258"/>
        <v>42446.060694444444</v>
      </c>
      <c r="T4060" s="15">
        <f t="shared" si="259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8315</v>
      </c>
      <c r="R4061" t="s">
        <v>8316</v>
      </c>
      <c r="S4061" s="15">
        <f t="shared" si="258"/>
        <v>41866.640648148146</v>
      </c>
      <c r="T4061" s="15">
        <f t="shared" si="259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8315</v>
      </c>
      <c r="R4062" t="s">
        <v>8316</v>
      </c>
      <c r="S4062" s="15">
        <f t="shared" si="258"/>
        <v>41779.695092592592</v>
      </c>
      <c r="T4062" s="15">
        <f t="shared" si="259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8315</v>
      </c>
      <c r="R4063" t="s">
        <v>8316</v>
      </c>
      <c r="S4063" s="15">
        <f t="shared" si="258"/>
        <v>42421.141469907408</v>
      </c>
      <c r="T4063" s="15">
        <f t="shared" si="259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8315</v>
      </c>
      <c r="R4064" t="s">
        <v>8316</v>
      </c>
      <c r="S4064" s="15">
        <f t="shared" si="258"/>
        <v>42523.739212962959</v>
      </c>
      <c r="T4064" s="15">
        <f t="shared" si="259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8315</v>
      </c>
      <c r="R4065" t="s">
        <v>8316</v>
      </c>
      <c r="S4065" s="15">
        <f t="shared" si="258"/>
        <v>41787.681527777779</v>
      </c>
      <c r="T4065" s="15">
        <f t="shared" si="259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8315</v>
      </c>
      <c r="R4066" t="s">
        <v>8316</v>
      </c>
      <c r="S4066" s="15">
        <f t="shared" si="258"/>
        <v>42093.588263888887</v>
      </c>
      <c r="T4066" s="15">
        <f t="shared" si="259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8315</v>
      </c>
      <c r="R4067" t="s">
        <v>8316</v>
      </c>
      <c r="S4067" s="15">
        <f t="shared" si="258"/>
        <v>41833.951516203706</v>
      </c>
      <c r="T4067" s="15">
        <f t="shared" si="259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8315</v>
      </c>
      <c r="R4068" t="s">
        <v>8316</v>
      </c>
      <c r="S4068" s="15">
        <f t="shared" si="258"/>
        <v>42479.039212962962</v>
      </c>
      <c r="T4068" s="15">
        <f t="shared" si="259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8315</v>
      </c>
      <c r="R4069" t="s">
        <v>8316</v>
      </c>
      <c r="S4069" s="15">
        <f t="shared" si="258"/>
        <v>42235.117476851854</v>
      </c>
      <c r="T4069" s="15">
        <f t="shared" si="259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8315</v>
      </c>
      <c r="R4070" t="s">
        <v>8316</v>
      </c>
      <c r="S4070" s="15">
        <f t="shared" si="258"/>
        <v>42718.963599537034</v>
      </c>
      <c r="T4070" s="15">
        <f t="shared" si="259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8315</v>
      </c>
      <c r="R4071" t="s">
        <v>8316</v>
      </c>
      <c r="S4071" s="15">
        <f t="shared" si="258"/>
        <v>42022.661527777775</v>
      </c>
      <c r="T4071" s="15">
        <f t="shared" si="259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8315</v>
      </c>
      <c r="R4072" t="s">
        <v>8316</v>
      </c>
      <c r="S4072" s="15">
        <f t="shared" si="258"/>
        <v>42031.666898148149</v>
      </c>
      <c r="T4072" s="15">
        <f t="shared" si="259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8315</v>
      </c>
      <c r="R4073" t="s">
        <v>8316</v>
      </c>
      <c r="S4073" s="15">
        <f t="shared" si="258"/>
        <v>42700.804756944446</v>
      </c>
      <c r="T4073" s="15">
        <f t="shared" si="259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8315</v>
      </c>
      <c r="R4074" t="s">
        <v>8316</v>
      </c>
      <c r="S4074" s="15">
        <f t="shared" si="258"/>
        <v>41812.77443287037</v>
      </c>
      <c r="T4074" s="15">
        <f t="shared" si="259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8315</v>
      </c>
      <c r="R4075" t="s">
        <v>8316</v>
      </c>
      <c r="S4075" s="15">
        <f t="shared" si="258"/>
        <v>42078.34520833334</v>
      </c>
      <c r="T4075" s="15">
        <f t="shared" si="259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8315</v>
      </c>
      <c r="R4076" t="s">
        <v>8316</v>
      </c>
      <c r="S4076" s="15">
        <f t="shared" si="258"/>
        <v>42283.552951388891</v>
      </c>
      <c r="T4076" s="15">
        <f t="shared" si="259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8315</v>
      </c>
      <c r="R4077" t="s">
        <v>8316</v>
      </c>
      <c r="S4077" s="15">
        <f t="shared" si="258"/>
        <v>41779.045937499999</v>
      </c>
      <c r="T4077" s="15">
        <f t="shared" si="259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8315</v>
      </c>
      <c r="R4078" t="s">
        <v>8316</v>
      </c>
      <c r="S4078" s="15">
        <f t="shared" si="258"/>
        <v>41905.795706018522</v>
      </c>
      <c r="T4078" s="15">
        <f t="shared" si="259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8315</v>
      </c>
      <c r="R4079" t="s">
        <v>8316</v>
      </c>
      <c r="S4079" s="15">
        <f t="shared" si="258"/>
        <v>42695.7105787037</v>
      </c>
      <c r="T4079" s="15">
        <f t="shared" si="259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8315</v>
      </c>
      <c r="R4080" t="s">
        <v>8316</v>
      </c>
      <c r="S4080" s="15">
        <f t="shared" si="258"/>
        <v>42732.787523148145</v>
      </c>
      <c r="T4080" s="15">
        <f t="shared" si="259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8315</v>
      </c>
      <c r="R4081" t="s">
        <v>8316</v>
      </c>
      <c r="S4081" s="15">
        <f t="shared" si="258"/>
        <v>42510.938900462963</v>
      </c>
      <c r="T4081" s="15">
        <f t="shared" si="259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8315</v>
      </c>
      <c r="R4082" t="s">
        <v>8316</v>
      </c>
      <c r="S4082" s="15">
        <f t="shared" si="258"/>
        <v>42511.698101851856</v>
      </c>
      <c r="T4082" s="15">
        <f t="shared" si="259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8315</v>
      </c>
      <c r="R4083" t="s">
        <v>8316</v>
      </c>
      <c r="S4083" s="15">
        <f t="shared" si="258"/>
        <v>42041.581307870365</v>
      </c>
      <c r="T4083" s="15">
        <f t="shared" si="259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8315</v>
      </c>
      <c r="R4084" t="s">
        <v>8316</v>
      </c>
      <c r="S4084" s="15">
        <f t="shared" si="258"/>
        <v>42307.189270833333</v>
      </c>
      <c r="T4084" s="15">
        <f t="shared" si="259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8315</v>
      </c>
      <c r="R4085" t="s">
        <v>8316</v>
      </c>
      <c r="S4085" s="15">
        <f t="shared" si="258"/>
        <v>42353.761759259258</v>
      </c>
      <c r="T4085" s="15">
        <f t="shared" si="259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8315</v>
      </c>
      <c r="R4086" t="s">
        <v>8316</v>
      </c>
      <c r="S4086" s="15">
        <f t="shared" si="258"/>
        <v>42622.436412037037</v>
      </c>
      <c r="T4086" s="15">
        <f t="shared" si="259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8315</v>
      </c>
      <c r="R4087" t="s">
        <v>8316</v>
      </c>
      <c r="S4087" s="15">
        <f t="shared" si="258"/>
        <v>42058.603877314818</v>
      </c>
      <c r="T4087" s="15">
        <f t="shared" si="259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8315</v>
      </c>
      <c r="R4088" t="s">
        <v>8316</v>
      </c>
      <c r="S4088" s="15">
        <f t="shared" si="258"/>
        <v>42304.940960648149</v>
      </c>
      <c r="T4088" s="15">
        <f t="shared" si="259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8315</v>
      </c>
      <c r="R4089" t="s">
        <v>8316</v>
      </c>
      <c r="S4089" s="15">
        <f t="shared" si="258"/>
        <v>42538.742893518516</v>
      </c>
      <c r="T4089" s="15">
        <f t="shared" si="259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8315</v>
      </c>
      <c r="R4090" t="s">
        <v>8316</v>
      </c>
      <c r="S4090" s="15">
        <f t="shared" si="258"/>
        <v>41990.612546296295</v>
      </c>
      <c r="T4090" s="15">
        <f t="shared" si="259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8315</v>
      </c>
      <c r="R4091" t="s">
        <v>8316</v>
      </c>
      <c r="S4091" s="15">
        <f t="shared" si="258"/>
        <v>42122.732499999998</v>
      </c>
      <c r="T4091" s="15">
        <f t="shared" si="259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8315</v>
      </c>
      <c r="R4092" t="s">
        <v>8316</v>
      </c>
      <c r="S4092" s="15">
        <f t="shared" si="258"/>
        <v>42209.67288194444</v>
      </c>
      <c r="T4092" s="15">
        <f t="shared" si="259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8315</v>
      </c>
      <c r="R4093" t="s">
        <v>8316</v>
      </c>
      <c r="S4093" s="15">
        <f t="shared" si="258"/>
        <v>41990.506377314814</v>
      </c>
      <c r="T4093" s="15">
        <f t="shared" si="259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8315</v>
      </c>
      <c r="R4094" t="s">
        <v>8316</v>
      </c>
      <c r="S4094" s="15">
        <f t="shared" si="258"/>
        <v>42039.194988425923</v>
      </c>
      <c r="T4094" s="15">
        <f t="shared" si="259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8315</v>
      </c>
      <c r="R4095" t="s">
        <v>8316</v>
      </c>
      <c r="S4095" s="15">
        <f t="shared" si="258"/>
        <v>42178.815891203703</v>
      </c>
      <c r="T4095" s="15">
        <f t="shared" si="259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8315</v>
      </c>
      <c r="R4096" t="s">
        <v>8316</v>
      </c>
      <c r="S4096" s="15">
        <f t="shared" si="258"/>
        <v>41890.086805555555</v>
      </c>
      <c r="T4096" s="15">
        <f t="shared" si="259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8315</v>
      </c>
      <c r="R4097" t="s">
        <v>8316</v>
      </c>
      <c r="S4097" s="15">
        <f t="shared" si="258"/>
        <v>42693.031828703708</v>
      </c>
      <c r="T4097" s="15">
        <f t="shared" si="259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1" t="s">
        <v>8315</v>
      </c>
      <c r="R4098" t="s">
        <v>8316</v>
      </c>
      <c r="S4098" s="15">
        <f t="shared" si="258"/>
        <v>42750.530312499999</v>
      </c>
      <c r="T4098" s="15">
        <f t="shared" si="259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1" t="s">
        <v>8315</v>
      </c>
      <c r="R4099" t="s">
        <v>8316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1" t="s">
        <v>8315</v>
      </c>
      <c r="R4100" t="s">
        <v>8316</v>
      </c>
      <c r="S4100" s="15">
        <f t="shared" si="262"/>
        <v>42495.722187499996</v>
      </c>
      <c r="T4100" s="15">
        <f t="shared" si="263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1" t="s">
        <v>8315</v>
      </c>
      <c r="R4101" t="s">
        <v>8316</v>
      </c>
      <c r="S4101" s="15">
        <f t="shared" si="262"/>
        <v>42570.850381944445</v>
      </c>
      <c r="T4101" s="15">
        <f t="shared" si="263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1" t="s">
        <v>8315</v>
      </c>
      <c r="R4102" t="s">
        <v>8316</v>
      </c>
      <c r="S4102" s="15">
        <f t="shared" si="262"/>
        <v>41927.124884259261</v>
      </c>
      <c r="T4102" s="15">
        <f t="shared" si="263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1" t="s">
        <v>8315</v>
      </c>
      <c r="R4103" t="s">
        <v>8316</v>
      </c>
      <c r="S4103" s="15">
        <f t="shared" si="262"/>
        <v>42730.903726851851</v>
      </c>
      <c r="T4103" s="15">
        <f t="shared" si="263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1" t="s">
        <v>8315</v>
      </c>
      <c r="R4104" t="s">
        <v>8316</v>
      </c>
      <c r="S4104" s="15">
        <f t="shared" si="262"/>
        <v>42475.848067129627</v>
      </c>
      <c r="T4104" s="15">
        <f t="shared" si="263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1" t="s">
        <v>8315</v>
      </c>
      <c r="R4105" t="s">
        <v>8316</v>
      </c>
      <c r="S4105" s="15">
        <f t="shared" si="262"/>
        <v>42188.83293981482</v>
      </c>
      <c r="T4105" s="15">
        <f t="shared" si="263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1" t="s">
        <v>8315</v>
      </c>
      <c r="R4106" t="s">
        <v>8316</v>
      </c>
      <c r="S4106" s="15">
        <f t="shared" si="262"/>
        <v>42640.278171296297</v>
      </c>
      <c r="T4106" s="15">
        <f t="shared" si="263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8315</v>
      </c>
      <c r="R4107" t="s">
        <v>8316</v>
      </c>
      <c r="S4107" s="15">
        <f t="shared" si="262"/>
        <v>42697.010520833333</v>
      </c>
      <c r="T4107" s="15">
        <f t="shared" si="263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8315</v>
      </c>
      <c r="R4108" t="s">
        <v>8316</v>
      </c>
      <c r="S4108" s="15">
        <f t="shared" si="262"/>
        <v>42053.049375000002</v>
      </c>
      <c r="T4108" s="15">
        <f t="shared" si="263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8315</v>
      </c>
      <c r="R4109" t="s">
        <v>8316</v>
      </c>
      <c r="S4109" s="15">
        <f t="shared" si="262"/>
        <v>41883.916678240741</v>
      </c>
      <c r="T4109" s="15">
        <f t="shared" si="263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8315</v>
      </c>
      <c r="R4110" t="s">
        <v>8316</v>
      </c>
      <c r="S4110" s="15">
        <f t="shared" si="262"/>
        <v>42767.031678240746</v>
      </c>
      <c r="T4110" s="15">
        <f t="shared" si="263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8315</v>
      </c>
      <c r="R4111" t="s">
        <v>8316</v>
      </c>
      <c r="S4111" s="15">
        <f t="shared" si="262"/>
        <v>42307.539398148147</v>
      </c>
      <c r="T4111" s="15">
        <f t="shared" si="263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8315</v>
      </c>
      <c r="R4112" t="s">
        <v>8316</v>
      </c>
      <c r="S4112" s="15">
        <f t="shared" si="262"/>
        <v>42512.626747685179</v>
      </c>
      <c r="T4112" s="15">
        <f t="shared" si="263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8315</v>
      </c>
      <c r="R4113" t="s">
        <v>8316</v>
      </c>
      <c r="S4113" s="15">
        <f t="shared" si="262"/>
        <v>42029.135879629626</v>
      </c>
      <c r="T4113" s="15">
        <f t="shared" si="263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8315</v>
      </c>
      <c r="R4114" t="s">
        <v>8316</v>
      </c>
      <c r="S4114" s="15">
        <f t="shared" si="262"/>
        <v>42400.946597222224</v>
      </c>
      <c r="T4114" s="15">
        <f t="shared" si="263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8315</v>
      </c>
      <c r="R4115" t="s">
        <v>8316</v>
      </c>
      <c r="S4115" s="15">
        <f t="shared" si="262"/>
        <v>42358.573182870372</v>
      </c>
      <c r="T4115" s="15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3">
      <filters>
        <filter val="theater/musical"/>
      </filters>
    </filterColumn>
  </autoFilter>
  <conditionalFormatting sqref="F1:F1048576"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9A891-9CED-493D-AAC3-7F96E2EAB03B}">
  <dimension ref="A1:F6"/>
  <sheetViews>
    <sheetView workbookViewId="0">
      <selection activeCell="N31" sqref="N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6FDC5-0B60-4AB7-BE80-FA91F6D3A454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8358</v>
      </c>
      <c r="B1" t="s">
        <v>8364</v>
      </c>
    </row>
    <row r="2" spans="1:5" x14ac:dyDescent="0.25">
      <c r="A2" s="12" t="s">
        <v>8222</v>
      </c>
      <c r="B2" t="s">
        <v>8224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97D2B-73C6-4ACC-8A35-AD9CEAB1F9AA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8377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8371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8372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8373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8374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8365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8375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8366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8367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8368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8369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8370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8376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42666-D6A4-44C9-B743-C5338A1C5E60}">
  <dimension ref="A1:F6"/>
  <sheetViews>
    <sheetView tabSelected="1" workbookViewId="0">
      <selection activeCell="F7" sqref="F7"/>
    </sheetView>
  </sheetViews>
  <sheetFormatPr defaultRowHeight="15" x14ac:dyDescent="0.25"/>
  <cols>
    <col min="1" max="1" width="36.5703125" customWidth="1"/>
    <col min="2" max="2" width="42.7109375" customWidth="1"/>
    <col min="5" max="5" width="17" bestFit="1" customWidth="1"/>
    <col min="6" max="6" width="12.28515625" customWidth="1"/>
  </cols>
  <sheetData>
    <row r="1" spans="1:6" x14ac:dyDescent="0.25">
      <c r="A1" s="9" t="s">
        <v>8378</v>
      </c>
      <c r="B1" s="9" t="s">
        <v>8379</v>
      </c>
      <c r="C1" s="9" t="s">
        <v>8380</v>
      </c>
      <c r="D1" s="9" t="s">
        <v>8381</v>
      </c>
      <c r="E1" s="9" t="s">
        <v>8307</v>
      </c>
      <c r="F1" s="9" t="s">
        <v>8382</v>
      </c>
    </row>
    <row r="2" spans="1:6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Theatre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 Roerick</cp:lastModifiedBy>
  <dcterms:created xsi:type="dcterms:W3CDTF">2017-04-20T15:17:24Z</dcterms:created>
  <dcterms:modified xsi:type="dcterms:W3CDTF">2021-07-04T06:14:26Z</dcterms:modified>
</cp:coreProperties>
</file>