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Sistem Pendukung Keputusan\"/>
    </mc:Choice>
  </mc:AlternateContent>
  <xr:revisionPtr revIDLastSave="0" documentId="13_ncr:1_{FFCEAEFA-29E3-45DD-A0A8-2D8CB860D33B}" xr6:coauthVersionLast="47" xr6:coauthVersionMax="47" xr10:uidLastSave="{00000000-0000-0000-0000-000000000000}"/>
  <bookViews>
    <workbookView xWindow="-108" yWindow="-108" windowWidth="23256" windowHeight="13176" activeTab="1" xr2:uid="{34CCEF0A-1C1A-4081-AC04-7E20F076CA87}"/>
  </bookViews>
  <sheets>
    <sheet name="Kriteria" sheetId="1" r:id="rId1"/>
    <sheet name="Has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D7" i="2"/>
  <c r="D13" i="2" s="1"/>
  <c r="E7" i="2"/>
  <c r="E11" i="2" s="1"/>
  <c r="F7" i="2"/>
  <c r="F13" i="2" s="1"/>
  <c r="C7" i="2"/>
  <c r="C14" i="2" s="1"/>
  <c r="K40" i="1"/>
  <c r="J40" i="1"/>
  <c r="J38" i="1"/>
  <c r="E42" i="1"/>
  <c r="D42" i="1"/>
  <c r="C42" i="1"/>
  <c r="E41" i="1"/>
  <c r="E40" i="1"/>
  <c r="E39" i="1"/>
  <c r="E38" i="1"/>
  <c r="D39" i="1"/>
  <c r="D40" i="1"/>
  <c r="D41" i="1"/>
  <c r="E25" i="1"/>
  <c r="E31" i="1" s="1"/>
  <c r="F25" i="1"/>
  <c r="F33" i="1" s="1"/>
  <c r="C23" i="1"/>
  <c r="D23" i="1"/>
  <c r="E24" i="1"/>
  <c r="D24" i="1"/>
  <c r="C24" i="1"/>
  <c r="C22" i="1"/>
  <c r="C11" i="2" l="1"/>
  <c r="E13" i="2"/>
  <c r="F12" i="2"/>
  <c r="E12" i="2"/>
  <c r="C13" i="2"/>
  <c r="F14" i="2"/>
  <c r="D12" i="2"/>
  <c r="E14" i="2"/>
  <c r="E15" i="2" s="1"/>
  <c r="D14" i="2"/>
  <c r="F11" i="2"/>
  <c r="D11" i="2"/>
  <c r="C12" i="2"/>
  <c r="D25" i="1"/>
  <c r="E30" i="1"/>
  <c r="F32" i="1"/>
  <c r="E33" i="1"/>
  <c r="F30" i="1"/>
  <c r="E32" i="1"/>
  <c r="F31" i="1"/>
  <c r="C25" i="1"/>
  <c r="I14" i="2" l="1"/>
  <c r="J14" i="2" s="1"/>
  <c r="M14" i="2" s="1"/>
  <c r="I11" i="2"/>
  <c r="I13" i="2"/>
  <c r="J13" i="2" s="1"/>
  <c r="M13" i="2" s="1"/>
  <c r="I12" i="2"/>
  <c r="F15" i="2"/>
  <c r="C15" i="2"/>
  <c r="D15" i="2"/>
  <c r="E34" i="1"/>
  <c r="D30" i="1"/>
  <c r="D33" i="1"/>
  <c r="D34" i="1" s="1"/>
  <c r="D31" i="1"/>
  <c r="C33" i="1"/>
  <c r="C30" i="1"/>
  <c r="C32" i="1"/>
  <c r="F34" i="1"/>
  <c r="D32" i="1"/>
  <c r="C31" i="1"/>
  <c r="J12" i="2" l="1"/>
  <c r="M12" i="2" s="1"/>
  <c r="J11" i="2"/>
  <c r="I15" i="2"/>
  <c r="C38" i="1"/>
  <c r="C34" i="1"/>
  <c r="C41" i="1"/>
  <c r="C39" i="1"/>
  <c r="C40" i="1"/>
  <c r="J15" i="2" l="1"/>
  <c r="N12" i="2"/>
  <c r="M11" i="2"/>
  <c r="M15" i="2" s="1"/>
  <c r="N11" i="2" l="1"/>
  <c r="N13" i="2"/>
  <c r="N14" i="2"/>
</calcChain>
</file>

<file path=xl/sharedStrings.xml><?xml version="1.0" encoding="utf-8"?>
<sst xmlns="http://schemas.openxmlformats.org/spreadsheetml/2006/main" count="169" uniqueCount="66">
  <si>
    <t>C1</t>
  </si>
  <si>
    <t>C2</t>
  </si>
  <si>
    <t xml:space="preserve">C3 </t>
  </si>
  <si>
    <t>C4</t>
  </si>
  <si>
    <t>C3</t>
  </si>
  <si>
    <t>penentuan kualitas tanaman hias terbaik</t>
  </si>
  <si>
    <t>Alternatif</t>
  </si>
  <si>
    <t>A1</t>
  </si>
  <si>
    <t>A2</t>
  </si>
  <si>
    <t>A3</t>
  </si>
  <si>
    <t>A4</t>
  </si>
  <si>
    <t xml:space="preserve"> Tanaman</t>
  </si>
  <si>
    <t>Bambu Cina</t>
  </si>
  <si>
    <t>Bambu Kuning</t>
  </si>
  <si>
    <t>Kaktus Minima Blue</t>
  </si>
  <si>
    <t>Oxalis (Kupu-kupu)</t>
  </si>
  <si>
    <t>Matriks pembobotan masing-masing alternatif</t>
  </si>
  <si>
    <t xml:space="preserve">Alternatif </t>
  </si>
  <si>
    <t>Ukuran Tanaman</t>
  </si>
  <si>
    <t>Daya Tahan</t>
  </si>
  <si>
    <t>Pencahayaan</t>
  </si>
  <si>
    <t>Harga</t>
  </si>
  <si>
    <t>Kriteria</t>
  </si>
  <si>
    <t>Sub Kriteria</t>
  </si>
  <si>
    <t>&lt; 20 cm</t>
  </si>
  <si>
    <t>21-40 cm</t>
  </si>
  <si>
    <t>41-60 cm</t>
  </si>
  <si>
    <t>61-80 cm</t>
  </si>
  <si>
    <t>&gt; 81 cm</t>
  </si>
  <si>
    <t>Skala Nilai</t>
  </si>
  <si>
    <t>Lemah</t>
  </si>
  <si>
    <t>Sedang</t>
  </si>
  <si>
    <t>Kuat</t>
  </si>
  <si>
    <t>Cahaya Kuat</t>
  </si>
  <si>
    <t>Cahaya Sedang</t>
  </si>
  <si>
    <t>Cahaya Terbatas</t>
  </si>
  <si>
    <t>&lt; Rp50.000</t>
  </si>
  <si>
    <t>Rp51.000-151.000</t>
  </si>
  <si>
    <t>Rp151.000-300.000</t>
  </si>
  <si>
    <t>Rp301.000-500.000</t>
  </si>
  <si>
    <t>&gt; Rp500.000</t>
  </si>
  <si>
    <t>Matriks nilai Perbandingan Kriteria</t>
  </si>
  <si>
    <t>Total</t>
  </si>
  <si>
    <t>Normalisasi</t>
  </si>
  <si>
    <t>Prioritas Vektor</t>
  </si>
  <si>
    <t>P.Vektor</t>
  </si>
  <si>
    <t>Bobot</t>
  </si>
  <si>
    <t>Eigen Value</t>
  </si>
  <si>
    <t>Bobot x Total Matrik</t>
  </si>
  <si>
    <t xml:space="preserve">Total </t>
  </si>
  <si>
    <t xml:space="preserve"> n = 4 karena matrik 4x4</t>
  </si>
  <si>
    <t>Consistency Index &amp; Ratio</t>
  </si>
  <si>
    <t>CI</t>
  </si>
  <si>
    <t>CR</t>
  </si>
  <si>
    <t>RI</t>
  </si>
  <si>
    <t>Ukuran Tanamamn</t>
  </si>
  <si>
    <t>Prioritas Vikor</t>
  </si>
  <si>
    <t>Rank</t>
  </si>
  <si>
    <t>result</t>
  </si>
  <si>
    <t>Jadi Tanaman terbaik adalah Bambu Kuning dengan skor 0,464</t>
  </si>
  <si>
    <t xml:space="preserve">Nama </t>
  </si>
  <si>
    <t>: Abdur Rofiq</t>
  </si>
  <si>
    <t>NIM</t>
  </si>
  <si>
    <t>: G.211.20.0115</t>
  </si>
  <si>
    <t>Nilai Fuzzy</t>
  </si>
  <si>
    <t>defuzzifikasi &amp;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</si>
</sst>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0" borderId="0" xfId="0" quotePrefix="1" applyFont="1"/>
    <xf numFmtId="0" fontId="3" fillId="6" borderId="0" xfId="0" applyFont="1" applyFill="1"/>
    <xf numFmtId="0" fontId="3" fillId="7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402-A7C3-421C-A679-AEE96303428D}">
  <dimension ref="B3:N42"/>
  <sheetViews>
    <sheetView topLeftCell="A13" zoomScale="85" zoomScaleNormal="85" workbookViewId="0">
      <selection activeCell="B28" sqref="B28:F34"/>
    </sheetView>
  </sheetViews>
  <sheetFormatPr defaultRowHeight="15.6" x14ac:dyDescent="0.3"/>
  <cols>
    <col min="1" max="1" width="8.88671875" style="3"/>
    <col min="2" max="2" width="10.44140625" style="3" customWidth="1"/>
    <col min="3" max="3" width="16.33203125" style="3" customWidth="1"/>
    <col min="4" max="4" width="13.44140625" style="3" customWidth="1"/>
    <col min="5" max="5" width="12" style="3" customWidth="1"/>
    <col min="6" max="7" width="8.88671875" style="3"/>
    <col min="8" max="8" width="10.33203125" style="3" customWidth="1"/>
    <col min="9" max="9" width="19.88671875" style="3" customWidth="1"/>
    <col min="10" max="10" width="19.6640625" style="3" customWidth="1"/>
    <col min="11" max="11" width="10.88671875" style="3" customWidth="1"/>
    <col min="12" max="12" width="18.77734375" style="3" customWidth="1"/>
    <col min="13" max="16384" width="8.88671875" style="3"/>
  </cols>
  <sheetData>
    <row r="3" spans="2:14" x14ac:dyDescent="0.3">
      <c r="B3" s="2" t="s">
        <v>5</v>
      </c>
      <c r="C3" s="2"/>
      <c r="D3" s="2"/>
      <c r="E3" s="2"/>
    </row>
    <row r="5" spans="2:14" x14ac:dyDescent="0.3">
      <c r="B5" s="4"/>
      <c r="C5" s="4" t="s">
        <v>0</v>
      </c>
      <c r="D5" s="4" t="s">
        <v>1</v>
      </c>
      <c r="E5" s="4" t="s">
        <v>2</v>
      </c>
      <c r="F5" s="4" t="s">
        <v>3</v>
      </c>
      <c r="H5" s="4" t="s">
        <v>6</v>
      </c>
      <c r="I5" s="4" t="s">
        <v>11</v>
      </c>
      <c r="K5" s="4"/>
      <c r="L5" s="4" t="s">
        <v>22</v>
      </c>
    </row>
    <row r="6" spans="2:14" x14ac:dyDescent="0.3">
      <c r="B6" s="4" t="s">
        <v>0</v>
      </c>
      <c r="C6" s="5">
        <v>1</v>
      </c>
      <c r="D6" s="5">
        <v>5</v>
      </c>
      <c r="E6" s="5">
        <v>2</v>
      </c>
      <c r="F6" s="5">
        <v>3</v>
      </c>
      <c r="H6" s="4" t="s">
        <v>7</v>
      </c>
      <c r="I6" s="5" t="s">
        <v>12</v>
      </c>
      <c r="K6" s="4" t="s">
        <v>0</v>
      </c>
      <c r="L6" s="5" t="s">
        <v>55</v>
      </c>
    </row>
    <row r="7" spans="2:14" x14ac:dyDescent="0.3">
      <c r="B7" s="4" t="s">
        <v>1</v>
      </c>
      <c r="C7" s="5">
        <v>0</v>
      </c>
      <c r="D7" s="5">
        <v>1</v>
      </c>
      <c r="E7" s="5">
        <v>3</v>
      </c>
      <c r="F7" s="5">
        <v>7</v>
      </c>
      <c r="H7" s="4" t="s">
        <v>8</v>
      </c>
      <c r="I7" s="5" t="s">
        <v>13</v>
      </c>
      <c r="K7" s="4" t="s">
        <v>1</v>
      </c>
      <c r="L7" s="5" t="s">
        <v>19</v>
      </c>
    </row>
    <row r="8" spans="2:14" x14ac:dyDescent="0.3">
      <c r="B8" s="4" t="s">
        <v>4</v>
      </c>
      <c r="C8" s="5">
        <v>0</v>
      </c>
      <c r="D8" s="5">
        <v>0</v>
      </c>
      <c r="E8" s="5">
        <v>1</v>
      </c>
      <c r="F8" s="5">
        <v>3</v>
      </c>
      <c r="H8" s="4" t="s">
        <v>9</v>
      </c>
      <c r="I8" s="5" t="s">
        <v>14</v>
      </c>
      <c r="K8" s="4" t="s">
        <v>4</v>
      </c>
      <c r="L8" s="5" t="s">
        <v>20</v>
      </c>
    </row>
    <row r="9" spans="2:14" x14ac:dyDescent="0.3">
      <c r="B9" s="4" t="s">
        <v>3</v>
      </c>
      <c r="C9" s="5">
        <v>0</v>
      </c>
      <c r="D9" s="5">
        <v>0</v>
      </c>
      <c r="E9" s="5">
        <v>0</v>
      </c>
      <c r="F9" s="5">
        <v>1</v>
      </c>
      <c r="H9" s="4" t="s">
        <v>10</v>
      </c>
      <c r="I9" s="5" t="s">
        <v>15</v>
      </c>
      <c r="K9" s="4" t="s">
        <v>3</v>
      </c>
      <c r="L9" s="5" t="s">
        <v>21</v>
      </c>
    </row>
    <row r="11" spans="2:14" x14ac:dyDescent="0.3">
      <c r="B11" s="1" t="s">
        <v>16</v>
      </c>
      <c r="H11" s="2" t="s">
        <v>22</v>
      </c>
    </row>
    <row r="12" spans="2:14" x14ac:dyDescent="0.3"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H12" s="8"/>
      <c r="I12" s="8" t="s">
        <v>22</v>
      </c>
      <c r="J12" s="6" t="s">
        <v>23</v>
      </c>
      <c r="K12" s="6" t="s">
        <v>29</v>
      </c>
    </row>
    <row r="13" spans="2:14" x14ac:dyDescent="0.3">
      <c r="B13" s="6" t="s">
        <v>7</v>
      </c>
      <c r="C13" s="5">
        <v>3</v>
      </c>
      <c r="D13" s="5">
        <v>3</v>
      </c>
      <c r="E13" s="5">
        <v>2</v>
      </c>
      <c r="F13" s="5">
        <v>2</v>
      </c>
      <c r="H13" s="11"/>
      <c r="I13" s="16"/>
      <c r="J13" s="7" t="s">
        <v>24</v>
      </c>
      <c r="K13" s="5">
        <v>1</v>
      </c>
    </row>
    <row r="14" spans="2:14" x14ac:dyDescent="0.3">
      <c r="B14" s="6" t="s">
        <v>8</v>
      </c>
      <c r="C14" s="5">
        <v>5</v>
      </c>
      <c r="D14" s="5">
        <v>3</v>
      </c>
      <c r="E14" s="5">
        <v>2</v>
      </c>
      <c r="F14" s="5">
        <v>2</v>
      </c>
      <c r="H14" s="12"/>
      <c r="I14" s="15"/>
      <c r="J14" s="7" t="s">
        <v>25</v>
      </c>
      <c r="K14" s="5">
        <v>2</v>
      </c>
    </row>
    <row r="15" spans="2:14" ht="20.399999999999999" x14ac:dyDescent="0.35">
      <c r="B15" s="6" t="s">
        <v>9</v>
      </c>
      <c r="C15" s="5">
        <v>1</v>
      </c>
      <c r="D15" s="5">
        <v>1</v>
      </c>
      <c r="E15" s="5">
        <v>3</v>
      </c>
      <c r="F15" s="5">
        <v>1</v>
      </c>
      <c r="H15" s="12" t="s">
        <v>0</v>
      </c>
      <c r="I15" s="15" t="s">
        <v>18</v>
      </c>
      <c r="J15" s="7" t="s">
        <v>26</v>
      </c>
      <c r="K15" s="5">
        <v>3</v>
      </c>
      <c r="M15" s="24" t="s">
        <v>60</v>
      </c>
      <c r="N15" s="24" t="s">
        <v>61</v>
      </c>
    </row>
    <row r="16" spans="2:14" ht="20.399999999999999" x14ac:dyDescent="0.35">
      <c r="B16" s="6" t="s">
        <v>10</v>
      </c>
      <c r="C16" s="5">
        <v>2</v>
      </c>
      <c r="D16" s="5">
        <v>1</v>
      </c>
      <c r="E16" s="5">
        <v>3</v>
      </c>
      <c r="F16" s="5">
        <v>1</v>
      </c>
      <c r="H16" s="12"/>
      <c r="I16" s="15"/>
      <c r="J16" s="7" t="s">
        <v>27</v>
      </c>
      <c r="K16" s="5">
        <v>4</v>
      </c>
      <c r="M16" s="24" t="s">
        <v>62</v>
      </c>
      <c r="N16" s="24" t="s">
        <v>63</v>
      </c>
    </row>
    <row r="17" spans="2:11" x14ac:dyDescent="0.3">
      <c r="H17" s="13"/>
      <c r="I17" s="14"/>
      <c r="J17" s="7" t="s">
        <v>28</v>
      </c>
      <c r="K17" s="5">
        <v>5</v>
      </c>
    </row>
    <row r="18" spans="2:11" x14ac:dyDescent="0.3">
      <c r="H18" s="8"/>
      <c r="I18" s="16"/>
      <c r="J18" s="7" t="s">
        <v>30</v>
      </c>
      <c r="K18" s="5">
        <v>1</v>
      </c>
    </row>
    <row r="19" spans="2:11" x14ac:dyDescent="0.3">
      <c r="B19" s="2" t="s">
        <v>41</v>
      </c>
      <c r="H19" s="10" t="s">
        <v>1</v>
      </c>
      <c r="I19" s="15" t="s">
        <v>19</v>
      </c>
      <c r="J19" s="7" t="s">
        <v>31</v>
      </c>
      <c r="K19" s="5">
        <v>2</v>
      </c>
    </row>
    <row r="20" spans="2:11" x14ac:dyDescent="0.3">
      <c r="B20" s="17"/>
      <c r="C20" s="17" t="s">
        <v>0</v>
      </c>
      <c r="D20" s="17" t="s">
        <v>1</v>
      </c>
      <c r="E20" s="17" t="s">
        <v>4</v>
      </c>
      <c r="F20" s="17" t="s">
        <v>3</v>
      </c>
      <c r="H20" s="9"/>
      <c r="I20" s="14"/>
      <c r="J20" s="7" t="s">
        <v>32</v>
      </c>
      <c r="K20" s="5">
        <v>3</v>
      </c>
    </row>
    <row r="21" spans="2:11" x14ac:dyDescent="0.3">
      <c r="B21" s="17" t="s">
        <v>0</v>
      </c>
      <c r="C21" s="5">
        <v>1</v>
      </c>
      <c r="D21" s="5">
        <v>5</v>
      </c>
      <c r="E21" s="5">
        <v>2</v>
      </c>
      <c r="F21" s="5">
        <v>3</v>
      </c>
      <c r="H21" s="8"/>
      <c r="I21" s="16"/>
      <c r="J21" s="7" t="s">
        <v>33</v>
      </c>
      <c r="K21" s="5">
        <v>1</v>
      </c>
    </row>
    <row r="22" spans="2:11" x14ac:dyDescent="0.3">
      <c r="B22" s="17" t="s">
        <v>1</v>
      </c>
      <c r="C22" s="5">
        <f>1/D21</f>
        <v>0.2</v>
      </c>
      <c r="D22" s="5">
        <v>1</v>
      </c>
      <c r="E22" s="5">
        <v>3</v>
      </c>
      <c r="F22" s="5">
        <v>7</v>
      </c>
      <c r="H22" s="10" t="s">
        <v>4</v>
      </c>
      <c r="I22" s="15" t="s">
        <v>20</v>
      </c>
      <c r="J22" s="7" t="s">
        <v>34</v>
      </c>
      <c r="K22" s="5">
        <v>2</v>
      </c>
    </row>
    <row r="23" spans="2:11" x14ac:dyDescent="0.3">
      <c r="B23" s="17" t="s">
        <v>4</v>
      </c>
      <c r="C23" s="5">
        <f>1/E21</f>
        <v>0.5</v>
      </c>
      <c r="D23" s="5">
        <f>1/E22</f>
        <v>0.33333333333333331</v>
      </c>
      <c r="E23" s="5">
        <v>1</v>
      </c>
      <c r="F23" s="5">
        <v>3</v>
      </c>
      <c r="H23" s="9"/>
      <c r="I23" s="14"/>
      <c r="J23" s="7" t="s">
        <v>35</v>
      </c>
      <c r="K23" s="5">
        <v>3</v>
      </c>
    </row>
    <row r="24" spans="2:11" x14ac:dyDescent="0.3">
      <c r="B24" s="17" t="s">
        <v>3</v>
      </c>
      <c r="C24" s="5">
        <f>1/F21</f>
        <v>0.33333333333333331</v>
      </c>
      <c r="D24" s="5">
        <f>1/F22</f>
        <v>0.14285714285714285</v>
      </c>
      <c r="E24" s="5">
        <f>1/F23</f>
        <v>0.33333333333333331</v>
      </c>
      <c r="F24" s="5">
        <v>1</v>
      </c>
      <c r="H24" s="8"/>
      <c r="I24" s="16"/>
      <c r="J24" s="7" t="s">
        <v>36</v>
      </c>
      <c r="K24" s="5">
        <v>1</v>
      </c>
    </row>
    <row r="25" spans="2:11" x14ac:dyDescent="0.3">
      <c r="B25" s="18" t="s">
        <v>42</v>
      </c>
      <c r="C25" s="19">
        <f>SUM(C21:C24)</f>
        <v>2.0333333333333332</v>
      </c>
      <c r="D25" s="19">
        <f t="shared" ref="D25:F25" si="0">SUM(D21:D24)</f>
        <v>6.4761904761904763</v>
      </c>
      <c r="E25" s="19">
        <f t="shared" si="0"/>
        <v>6.333333333333333</v>
      </c>
      <c r="F25" s="19">
        <f t="shared" si="0"/>
        <v>14</v>
      </c>
      <c r="H25" s="10"/>
      <c r="I25" s="15"/>
      <c r="J25" s="7" t="s">
        <v>37</v>
      </c>
      <c r="K25" s="5">
        <v>2</v>
      </c>
    </row>
    <row r="26" spans="2:11" x14ac:dyDescent="0.3">
      <c r="H26" s="10" t="s">
        <v>3</v>
      </c>
      <c r="I26" s="15" t="s">
        <v>21</v>
      </c>
      <c r="J26" s="7" t="s">
        <v>38</v>
      </c>
      <c r="K26" s="5">
        <v>3</v>
      </c>
    </row>
    <row r="27" spans="2:11" x14ac:dyDescent="0.3">
      <c r="H27" s="10"/>
      <c r="I27" s="15"/>
      <c r="J27" s="7" t="s">
        <v>39</v>
      </c>
      <c r="K27" s="5">
        <v>4</v>
      </c>
    </row>
    <row r="28" spans="2:11" x14ac:dyDescent="0.3">
      <c r="B28" s="2" t="s">
        <v>43</v>
      </c>
      <c r="H28" s="9"/>
      <c r="I28" s="14"/>
      <c r="J28" s="7" t="s">
        <v>40</v>
      </c>
      <c r="K28" s="5">
        <v>5</v>
      </c>
    </row>
    <row r="29" spans="2:11" x14ac:dyDescent="0.3">
      <c r="B29" s="20"/>
      <c r="C29" s="20" t="s">
        <v>0</v>
      </c>
      <c r="D29" s="20" t="s">
        <v>1</v>
      </c>
      <c r="E29" s="20" t="s">
        <v>4</v>
      </c>
      <c r="F29" s="20" t="s">
        <v>3</v>
      </c>
    </row>
    <row r="30" spans="2:11" x14ac:dyDescent="0.3">
      <c r="B30" s="20" t="s">
        <v>0</v>
      </c>
      <c r="C30" s="5">
        <f>C21/C$25</f>
        <v>0.49180327868852464</v>
      </c>
      <c r="D30" s="5">
        <f t="shared" ref="D30:F30" si="1">D21/D$25</f>
        <v>0.7720588235294118</v>
      </c>
      <c r="E30" s="5">
        <f t="shared" si="1"/>
        <v>0.31578947368421056</v>
      </c>
      <c r="F30" s="5">
        <f t="shared" si="1"/>
        <v>0.21428571428571427</v>
      </c>
    </row>
    <row r="31" spans="2:11" x14ac:dyDescent="0.3">
      <c r="B31" s="20" t="s">
        <v>1</v>
      </c>
      <c r="C31" s="5">
        <f t="shared" ref="C31:F33" si="2">C22/C$25</f>
        <v>9.836065573770493E-2</v>
      </c>
      <c r="D31" s="5">
        <f t="shared" si="2"/>
        <v>0.15441176470588236</v>
      </c>
      <c r="E31" s="5">
        <f t="shared" si="2"/>
        <v>0.47368421052631582</v>
      </c>
      <c r="F31" s="5">
        <f t="shared" si="2"/>
        <v>0.5</v>
      </c>
    </row>
    <row r="32" spans="2:11" x14ac:dyDescent="0.3">
      <c r="B32" s="20" t="s">
        <v>4</v>
      </c>
      <c r="C32" s="5">
        <f t="shared" si="2"/>
        <v>0.24590163934426232</v>
      </c>
      <c r="D32" s="5">
        <f t="shared" si="2"/>
        <v>5.1470588235294115E-2</v>
      </c>
      <c r="E32" s="5">
        <f t="shared" si="2"/>
        <v>0.15789473684210528</v>
      </c>
      <c r="F32" s="5">
        <f t="shared" si="2"/>
        <v>0.21428571428571427</v>
      </c>
    </row>
    <row r="33" spans="2:11" x14ac:dyDescent="0.3">
      <c r="B33" s="20" t="s">
        <v>3</v>
      </c>
      <c r="C33" s="5">
        <f t="shared" si="2"/>
        <v>0.16393442622950818</v>
      </c>
      <c r="D33" s="5">
        <f t="shared" si="2"/>
        <v>2.2058823529411763E-2</v>
      </c>
      <c r="E33" s="5">
        <f t="shared" si="2"/>
        <v>5.2631578947368418E-2</v>
      </c>
      <c r="F33" s="5">
        <f t="shared" si="2"/>
        <v>7.1428571428571425E-2</v>
      </c>
    </row>
    <row r="34" spans="2:11" x14ac:dyDescent="0.3">
      <c r="B34" s="18" t="s">
        <v>42</v>
      </c>
      <c r="C34" s="19">
        <f>SUM(C30:C33)</f>
        <v>1.0000000000000002</v>
      </c>
      <c r="D34" s="19">
        <f t="shared" ref="D34" si="3">SUM(D30:D33)</f>
        <v>1</v>
      </c>
      <c r="E34" s="19">
        <f t="shared" ref="E34" si="4">SUM(E30:E33)</f>
        <v>1</v>
      </c>
      <c r="F34" s="19">
        <f t="shared" ref="F34" si="5">SUM(F30:F33)</f>
        <v>1</v>
      </c>
    </row>
    <row r="36" spans="2:11" x14ac:dyDescent="0.3">
      <c r="B36" s="2" t="s">
        <v>44</v>
      </c>
      <c r="D36" s="3" t="s">
        <v>50</v>
      </c>
    </row>
    <row r="37" spans="2:11" x14ac:dyDescent="0.3">
      <c r="B37" s="20"/>
      <c r="C37" s="20" t="s">
        <v>45</v>
      </c>
      <c r="D37" s="20" t="s">
        <v>46</v>
      </c>
      <c r="E37" s="20" t="s">
        <v>47</v>
      </c>
      <c r="I37" s="2" t="s">
        <v>51</v>
      </c>
    </row>
    <row r="38" spans="2:11" x14ac:dyDescent="0.3">
      <c r="B38" s="20" t="s">
        <v>0</v>
      </c>
      <c r="C38" s="5">
        <f>SUM(C30:F30)</f>
        <v>1.7939372901878612</v>
      </c>
      <c r="D38" s="5">
        <f>C38/4</f>
        <v>0.4484843225469653</v>
      </c>
      <c r="E38" s="5">
        <f>D38*C25</f>
        <v>0.91191812251216275</v>
      </c>
      <c r="F38" s="21" t="s">
        <v>48</v>
      </c>
      <c r="I38" s="17" t="s">
        <v>52</v>
      </c>
      <c r="J38" s="5">
        <f>(E42/4)/(4-1)</f>
        <v>0.42024348215343083</v>
      </c>
    </row>
    <row r="39" spans="2:11" x14ac:dyDescent="0.3">
      <c r="B39" s="20" t="s">
        <v>1</v>
      </c>
      <c r="C39" s="5">
        <f t="shared" ref="C39:C41" si="6">SUM(C31:F31)</f>
        <v>1.2264566309699032</v>
      </c>
      <c r="D39" s="5">
        <f t="shared" ref="D39:D42" si="7">C39/4</f>
        <v>0.3066141577424758</v>
      </c>
      <c r="E39" s="5">
        <f>D39*D25</f>
        <v>1.9856916882369862</v>
      </c>
      <c r="I39" s="17" t="s">
        <v>54</v>
      </c>
      <c r="J39" s="5">
        <v>0.9</v>
      </c>
    </row>
    <row r="40" spans="2:11" x14ac:dyDescent="0.3">
      <c r="B40" s="20" t="s">
        <v>4</v>
      </c>
      <c r="C40" s="5">
        <f t="shared" si="6"/>
        <v>0.669552678707376</v>
      </c>
      <c r="D40" s="5">
        <f t="shared" si="7"/>
        <v>0.167388169676844</v>
      </c>
      <c r="E40" s="5">
        <f>D40*E25</f>
        <v>1.0601250746200119</v>
      </c>
      <c r="I40" s="17" t="s">
        <v>53</v>
      </c>
      <c r="J40" s="20">
        <f>J38/J39</f>
        <v>0.46693720239270092</v>
      </c>
      <c r="K40" s="22" t="str">
        <f>IF(J40&lt;=0.1,"Terbaik","Tidak Baik")</f>
        <v>Tidak Baik</v>
      </c>
    </row>
    <row r="41" spans="2:11" x14ac:dyDescent="0.3">
      <c r="B41" s="20" t="s">
        <v>3</v>
      </c>
      <c r="C41" s="5">
        <f t="shared" si="6"/>
        <v>0.31005340013485982</v>
      </c>
      <c r="D41" s="5">
        <f t="shared" si="7"/>
        <v>7.7513350033714956E-2</v>
      </c>
      <c r="E41" s="5">
        <f>D41*F25</f>
        <v>1.0851869004720094</v>
      </c>
    </row>
    <row r="42" spans="2:11" x14ac:dyDescent="0.3">
      <c r="B42" s="19" t="s">
        <v>49</v>
      </c>
      <c r="C42" s="19">
        <f>SUM(C38:C41)</f>
        <v>4</v>
      </c>
      <c r="D42" s="19">
        <f>SUM(D38:D41)</f>
        <v>1</v>
      </c>
      <c r="E42" s="19">
        <f>SUM(E38:E41)</f>
        <v>5.0429217858411697</v>
      </c>
    </row>
  </sheetData>
  <pageMargins left="0.7" right="0.7" top="0.75" bottom="0.75" header="0.3" footer="0.3"/>
  <pageSetup orientation="portrait" r:id="rId1"/>
  <ignoredErrors>
    <ignoredError sqref="E3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8D22-01F2-4510-A8B0-1F3F18B10BAF}">
  <dimension ref="B2:O17"/>
  <sheetViews>
    <sheetView tabSelected="1" workbookViewId="0">
      <selection activeCell="G17" sqref="G17"/>
    </sheetView>
  </sheetViews>
  <sheetFormatPr defaultRowHeight="15.6" x14ac:dyDescent="0.3"/>
  <cols>
    <col min="1" max="1" width="8.88671875" style="3"/>
    <col min="2" max="2" width="10.44140625" style="3" customWidth="1"/>
    <col min="3" max="3" width="9.77734375" style="3" bestFit="1" customWidth="1"/>
    <col min="4" max="8" width="8.88671875" style="3"/>
    <col min="9" max="9" width="20.33203125" style="3" customWidth="1"/>
    <col min="10" max="11" width="8.88671875" style="3"/>
    <col min="12" max="12" width="17.109375" style="3" customWidth="1"/>
    <col min="13" max="13" width="19.44140625" style="3" customWidth="1"/>
    <col min="14" max="14" width="8.88671875" style="3"/>
    <col min="15" max="15" width="18.88671875" style="3" customWidth="1"/>
    <col min="16" max="16384" width="8.88671875" style="3"/>
  </cols>
  <sheetData>
    <row r="2" spans="2:15" x14ac:dyDescent="0.3">
      <c r="B2" s="4" t="s">
        <v>17</v>
      </c>
      <c r="C2" s="4" t="s">
        <v>0</v>
      </c>
      <c r="D2" s="4" t="s">
        <v>1</v>
      </c>
      <c r="E2" s="4" t="s">
        <v>4</v>
      </c>
      <c r="F2" s="4" t="s">
        <v>3</v>
      </c>
      <c r="H2" s="4" t="s">
        <v>6</v>
      </c>
      <c r="I2" s="4" t="s">
        <v>11</v>
      </c>
      <c r="K2" s="4"/>
      <c r="L2" s="4" t="s">
        <v>22</v>
      </c>
    </row>
    <row r="3" spans="2:15" x14ac:dyDescent="0.3">
      <c r="B3" s="4" t="s">
        <v>7</v>
      </c>
      <c r="C3" s="5">
        <v>3</v>
      </c>
      <c r="D3" s="5">
        <v>3</v>
      </c>
      <c r="E3" s="5">
        <v>2</v>
      </c>
      <c r="F3" s="5">
        <v>2</v>
      </c>
      <c r="H3" s="4" t="s">
        <v>7</v>
      </c>
      <c r="I3" s="5" t="s">
        <v>12</v>
      </c>
      <c r="K3" s="4" t="s">
        <v>0</v>
      </c>
      <c r="L3" s="5" t="s">
        <v>18</v>
      </c>
    </row>
    <row r="4" spans="2:15" x14ac:dyDescent="0.3">
      <c r="B4" s="4" t="s">
        <v>8</v>
      </c>
      <c r="C4" s="5">
        <v>5</v>
      </c>
      <c r="D4" s="5">
        <v>3</v>
      </c>
      <c r="E4" s="5">
        <v>2</v>
      </c>
      <c r="F4" s="5">
        <v>2</v>
      </c>
      <c r="H4" s="4" t="s">
        <v>8</v>
      </c>
      <c r="I4" s="5" t="s">
        <v>13</v>
      </c>
      <c r="K4" s="4" t="s">
        <v>1</v>
      </c>
      <c r="L4" s="5" t="s">
        <v>19</v>
      </c>
    </row>
    <row r="5" spans="2:15" x14ac:dyDescent="0.3">
      <c r="B5" s="4" t="s">
        <v>9</v>
      </c>
      <c r="C5" s="5">
        <v>1</v>
      </c>
      <c r="D5" s="5">
        <v>1</v>
      </c>
      <c r="E5" s="5">
        <v>3</v>
      </c>
      <c r="F5" s="5">
        <v>1</v>
      </c>
      <c r="H5" s="4" t="s">
        <v>9</v>
      </c>
      <c r="I5" s="5" t="s">
        <v>14</v>
      </c>
      <c r="K5" s="4" t="s">
        <v>4</v>
      </c>
      <c r="L5" s="5" t="s">
        <v>20</v>
      </c>
    </row>
    <row r="6" spans="2:15" x14ac:dyDescent="0.3">
      <c r="B6" s="4" t="s">
        <v>10</v>
      </c>
      <c r="C6" s="5">
        <v>2</v>
      </c>
      <c r="D6" s="5">
        <v>1</v>
      </c>
      <c r="E6" s="5">
        <v>3</v>
      </c>
      <c r="F6" s="5">
        <v>1</v>
      </c>
      <c r="H6" s="4" t="s">
        <v>10</v>
      </c>
      <c r="I6" s="5" t="s">
        <v>15</v>
      </c>
      <c r="K6" s="4" t="s">
        <v>3</v>
      </c>
      <c r="L6" s="5" t="s">
        <v>21</v>
      </c>
    </row>
    <row r="7" spans="2:15" x14ac:dyDescent="0.3">
      <c r="B7" s="23" t="s">
        <v>42</v>
      </c>
      <c r="C7" s="23">
        <f>SUM(C3:C6)</f>
        <v>11</v>
      </c>
      <c r="D7" s="23">
        <f t="shared" ref="D7:F7" si="0">SUM(D3:D6)</f>
        <v>8</v>
      </c>
      <c r="E7" s="23">
        <f t="shared" si="0"/>
        <v>10</v>
      </c>
      <c r="F7" s="23">
        <f t="shared" si="0"/>
        <v>6</v>
      </c>
    </row>
    <row r="9" spans="2:15" x14ac:dyDescent="0.3">
      <c r="B9" s="3" t="s">
        <v>43</v>
      </c>
      <c r="H9" s="3" t="s">
        <v>64</v>
      </c>
      <c r="L9" s="2" t="s">
        <v>65</v>
      </c>
    </row>
    <row r="10" spans="2:15" x14ac:dyDescent="0.3">
      <c r="B10" s="4" t="s">
        <v>17</v>
      </c>
      <c r="C10" s="4" t="s">
        <v>0</v>
      </c>
      <c r="D10" s="4" t="s">
        <v>1</v>
      </c>
      <c r="E10" s="4" t="s">
        <v>4</v>
      </c>
      <c r="F10" s="4" t="s">
        <v>3</v>
      </c>
      <c r="H10" s="4" t="s">
        <v>17</v>
      </c>
      <c r="I10" s="17" t="s">
        <v>56</v>
      </c>
      <c r="J10" s="17" t="s">
        <v>46</v>
      </c>
      <c r="L10" s="4" t="s">
        <v>17</v>
      </c>
      <c r="M10" s="4" t="s">
        <v>58</v>
      </c>
      <c r="N10" s="4" t="s">
        <v>57</v>
      </c>
      <c r="O10" s="4" t="s">
        <v>11</v>
      </c>
    </row>
    <row r="11" spans="2:15" x14ac:dyDescent="0.3">
      <c r="B11" s="4" t="s">
        <v>7</v>
      </c>
      <c r="C11" s="5">
        <f>C3/C$7</f>
        <v>0.27272727272727271</v>
      </c>
      <c r="D11" s="5">
        <f t="shared" ref="D11:F11" si="1">D3/D$7</f>
        <v>0.375</v>
      </c>
      <c r="E11" s="5">
        <f t="shared" si="1"/>
        <v>0.2</v>
      </c>
      <c r="F11" s="5">
        <f t="shared" si="1"/>
        <v>0.33333333333333331</v>
      </c>
      <c r="H11" s="4" t="s">
        <v>7</v>
      </c>
      <c r="I11" s="5">
        <f>SUM(C11:F11)</f>
        <v>1.1810606060606059</v>
      </c>
      <c r="J11" s="5">
        <f>I11/4</f>
        <v>0.29526515151515148</v>
      </c>
      <c r="L11" s="4" t="s">
        <v>7</v>
      </c>
      <c r="M11" s="5">
        <f>I11*J$11</f>
        <v>0.34872603879706143</v>
      </c>
      <c r="N11" s="5">
        <f>RANK(M11,$M$11:$M$14,0)</f>
        <v>2</v>
      </c>
      <c r="O11" s="5" t="s">
        <v>12</v>
      </c>
    </row>
    <row r="12" spans="2:15" x14ac:dyDescent="0.3">
      <c r="B12" s="4" t="s">
        <v>8</v>
      </c>
      <c r="C12" s="5">
        <f>C4/C$7</f>
        <v>0.45454545454545453</v>
      </c>
      <c r="D12" s="5">
        <f t="shared" ref="C12:F14" si="2">D4/D$7</f>
        <v>0.375</v>
      </c>
      <c r="E12" s="5">
        <f t="shared" si="2"/>
        <v>0.2</v>
      </c>
      <c r="F12" s="5">
        <f t="shared" si="2"/>
        <v>0.33333333333333331</v>
      </c>
      <c r="H12" s="4" t="s">
        <v>8</v>
      </c>
      <c r="I12" s="5">
        <f>SUM(C12:F12)</f>
        <v>1.3628787878787878</v>
      </c>
      <c r="J12" s="5">
        <f t="shared" ref="J12:J14" si="3">I12/4</f>
        <v>0.34071969696969695</v>
      </c>
      <c r="L12" s="19" t="s">
        <v>8</v>
      </c>
      <c r="M12" s="19">
        <f>I12*J$12</f>
        <v>0.46435964761248849</v>
      </c>
      <c r="N12" s="19">
        <f t="shared" ref="N12:N14" si="4">RANK(M12,$M$11:$M$14,0)</f>
        <v>1</v>
      </c>
      <c r="O12" s="19" t="s">
        <v>13</v>
      </c>
    </row>
    <row r="13" spans="2:15" x14ac:dyDescent="0.3">
      <c r="B13" s="4" t="s">
        <v>9</v>
      </c>
      <c r="C13" s="5">
        <f t="shared" si="2"/>
        <v>9.0909090909090912E-2</v>
      </c>
      <c r="D13" s="5">
        <f t="shared" si="2"/>
        <v>0.125</v>
      </c>
      <c r="E13" s="5">
        <f t="shared" si="2"/>
        <v>0.3</v>
      </c>
      <c r="F13" s="5">
        <f t="shared" si="2"/>
        <v>0.16666666666666666</v>
      </c>
      <c r="H13" s="4" t="s">
        <v>9</v>
      </c>
      <c r="I13" s="5">
        <f t="shared" ref="I13:I14" si="5">SUM(C13:F13)</f>
        <v>0.6825757575757575</v>
      </c>
      <c r="J13" s="5">
        <f t="shared" si="3"/>
        <v>0.17064393939393938</v>
      </c>
      <c r="L13" s="4" t="s">
        <v>9</v>
      </c>
      <c r="M13" s="5">
        <f>I13*J$13</f>
        <v>0.11647741620752981</v>
      </c>
      <c r="N13" s="5">
        <f t="shared" si="4"/>
        <v>4</v>
      </c>
      <c r="O13" s="5" t="s">
        <v>14</v>
      </c>
    </row>
    <row r="14" spans="2:15" x14ac:dyDescent="0.3">
      <c r="B14" s="4" t="s">
        <v>10</v>
      </c>
      <c r="C14" s="5">
        <f t="shared" si="2"/>
        <v>0.18181818181818182</v>
      </c>
      <c r="D14" s="5">
        <f t="shared" si="2"/>
        <v>0.125</v>
      </c>
      <c r="E14" s="5">
        <f t="shared" si="2"/>
        <v>0.3</v>
      </c>
      <c r="F14" s="5">
        <f t="shared" si="2"/>
        <v>0.16666666666666666</v>
      </c>
      <c r="H14" s="4" t="s">
        <v>10</v>
      </c>
      <c r="I14" s="5">
        <f t="shared" si="5"/>
        <v>0.77348484848484844</v>
      </c>
      <c r="J14" s="5">
        <f t="shared" si="3"/>
        <v>0.19337121212121211</v>
      </c>
      <c r="L14" s="4" t="s">
        <v>10</v>
      </c>
      <c r="M14" s="5">
        <f>I14*J$14</f>
        <v>0.14956970270890724</v>
      </c>
      <c r="N14" s="5">
        <f t="shared" si="4"/>
        <v>3</v>
      </c>
      <c r="O14" s="5" t="s">
        <v>15</v>
      </c>
    </row>
    <row r="15" spans="2:15" x14ac:dyDescent="0.3">
      <c r="B15" s="23" t="s">
        <v>42</v>
      </c>
      <c r="C15" s="23">
        <f>SUM(C11:C14)</f>
        <v>1</v>
      </c>
      <c r="D15" s="23">
        <f t="shared" ref="D15" si="6">SUM(D11:D14)</f>
        <v>1</v>
      </c>
      <c r="E15" s="23">
        <f t="shared" ref="E15" si="7">SUM(E11:E14)</f>
        <v>1</v>
      </c>
      <c r="F15" s="23">
        <f t="shared" ref="F15" si="8">SUM(F11:F14)</f>
        <v>0.99999999999999989</v>
      </c>
      <c r="H15" s="23" t="s">
        <v>42</v>
      </c>
      <c r="I15" s="5">
        <f>SUM(I11:I14)</f>
        <v>4</v>
      </c>
      <c r="J15" s="5">
        <f>SUM(J11:J14)</f>
        <v>1</v>
      </c>
      <c r="L15" s="19" t="s">
        <v>42</v>
      </c>
      <c r="M15" s="19">
        <f>SUM(M11:M14)</f>
        <v>1.079132805325987</v>
      </c>
    </row>
    <row r="17" spans="7:7" ht="20.399999999999999" x14ac:dyDescent="0.35">
      <c r="G17" s="24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Kriteria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</dc:creator>
  <cp:lastModifiedBy>Fiq</cp:lastModifiedBy>
  <dcterms:created xsi:type="dcterms:W3CDTF">2023-06-20T03:21:01Z</dcterms:created>
  <dcterms:modified xsi:type="dcterms:W3CDTF">2023-06-20T07:51:27Z</dcterms:modified>
</cp:coreProperties>
</file>