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iranje\Programski jezici\VSC vezbe\Python\Static files\"/>
    </mc:Choice>
  </mc:AlternateContent>
  <bookViews>
    <workbookView xWindow="0" yWindow="0" windowWidth="17256" windowHeight="5772"/>
  </bookViews>
  <sheets>
    <sheet name="Cenovnik" sheetId="1" r:id="rId1"/>
    <sheet name="Jun" sheetId="2" r:id="rId2"/>
    <sheet name="Jul" sheetId="3" r:id="rId3"/>
    <sheet name="Avgust" sheetId="4" r:id="rId4"/>
    <sheet name="Ukupno" sheetId="5" r:id="rId5"/>
  </sheets>
  <externalReferences>
    <externalReference r:id="rId6"/>
  </externalReferences>
  <definedNames>
    <definedName name="cena">Cenovnik!$C$2:$C$26</definedName>
    <definedName name="cenovnik">[1]Cenovnik!$A$2:$C$21</definedName>
    <definedName name="ime">Cenovnik!$B$2:$B$26</definedName>
    <definedName name="liga">Cenovnik!$D$2:$D$26</definedName>
    <definedName name="lista">Cenovnik!$B$2:$E$26</definedName>
    <definedName name="rb">Cenovnik!$A$2:$A$26</definedName>
    <definedName name="tl">Cenovnik!$A$2:$D$26</definedName>
    <definedName name="Transfer">Cenovnik!$B$2:$D$26</definedName>
  </definedNames>
  <calcPr calcId="162913"/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N3" i="2"/>
  <c r="N4" i="2"/>
  <c r="D5" i="5" s="1"/>
  <c r="N5" i="2"/>
  <c r="D6" i="5" s="1"/>
  <c r="N6" i="2"/>
  <c r="D7" i="5" s="1"/>
  <c r="N7" i="2"/>
  <c r="D8" i="5" s="1"/>
  <c r="N8" i="2"/>
  <c r="D9" i="5" s="1"/>
  <c r="N9" i="2"/>
  <c r="D10" i="5" s="1"/>
  <c r="N10" i="2"/>
  <c r="D11" i="5" s="1"/>
  <c r="N11" i="2"/>
  <c r="D12" i="5" s="1"/>
  <c r="N12" i="2"/>
  <c r="D13" i="5" s="1"/>
  <c r="N13" i="2"/>
  <c r="D14" i="5" s="1"/>
  <c r="N14" i="2"/>
  <c r="D15" i="5" s="1"/>
  <c r="N15" i="2"/>
  <c r="D16" i="5" s="1"/>
  <c r="N16" i="2"/>
  <c r="D17" i="5" s="1"/>
  <c r="N17" i="2"/>
  <c r="D18" i="5" s="1"/>
  <c r="N18" i="2"/>
  <c r="D19" i="5" s="1"/>
  <c r="N19" i="2"/>
  <c r="D20" i="5" s="1"/>
  <c r="N20" i="2"/>
  <c r="D21" i="5" s="1"/>
  <c r="N21" i="2"/>
  <c r="D22" i="5" s="1"/>
  <c r="N22" i="2"/>
  <c r="D23" i="5" s="1"/>
  <c r="N23" i="2"/>
  <c r="D24" i="5" s="1"/>
  <c r="N24" i="2"/>
  <c r="D25" i="5" s="1"/>
  <c r="N25" i="2"/>
  <c r="D26" i="5" s="1"/>
  <c r="N26" i="2"/>
  <c r="D27" i="5" s="1"/>
  <c r="N27" i="2"/>
  <c r="D28" i="5" s="1"/>
  <c r="N3" i="3"/>
  <c r="E4" i="5" s="1"/>
  <c r="N4" i="3"/>
  <c r="E5" i="5" s="1"/>
  <c r="N5" i="3"/>
  <c r="E6" i="5" s="1"/>
  <c r="N6" i="3"/>
  <c r="E7" i="5" s="1"/>
  <c r="N7" i="3"/>
  <c r="E8" i="5" s="1"/>
  <c r="N8" i="3"/>
  <c r="E9" i="5" s="1"/>
  <c r="N9" i="3"/>
  <c r="E10" i="5" s="1"/>
  <c r="N10" i="3"/>
  <c r="E11" i="5" s="1"/>
  <c r="N11" i="3"/>
  <c r="E12" i="5" s="1"/>
  <c r="N12" i="3"/>
  <c r="E13" i="5" s="1"/>
  <c r="N13" i="3"/>
  <c r="E14" i="5" s="1"/>
  <c r="N14" i="3"/>
  <c r="E15" i="5" s="1"/>
  <c r="N15" i="3"/>
  <c r="E16" i="5" s="1"/>
  <c r="N16" i="3"/>
  <c r="E17" i="5" s="1"/>
  <c r="N17" i="3"/>
  <c r="E18" i="5" s="1"/>
  <c r="N18" i="3"/>
  <c r="E19" i="5" s="1"/>
  <c r="N19" i="3"/>
  <c r="E20" i="5" s="1"/>
  <c r="N20" i="3"/>
  <c r="E21" i="5" s="1"/>
  <c r="N21" i="3"/>
  <c r="E22" i="5" s="1"/>
  <c r="N22" i="3"/>
  <c r="E23" i="5" s="1"/>
  <c r="N23" i="3"/>
  <c r="E24" i="5" s="1"/>
  <c r="N24" i="3"/>
  <c r="E25" i="5" s="1"/>
  <c r="N25" i="3"/>
  <c r="E26" i="5" s="1"/>
  <c r="N26" i="3"/>
  <c r="E27" i="5" s="1"/>
  <c r="N27" i="3"/>
  <c r="E28" i="5" s="1"/>
  <c r="N3" i="4"/>
  <c r="F4" i="5" s="1"/>
  <c r="N4" i="4"/>
  <c r="N5" i="4"/>
  <c r="N6" i="4"/>
  <c r="N7" i="4"/>
  <c r="N8" i="4"/>
  <c r="N9" i="4"/>
  <c r="N10" i="4"/>
  <c r="N11" i="4"/>
  <c r="F12" i="5" s="1"/>
  <c r="N12" i="4"/>
  <c r="F13" i="5" s="1"/>
  <c r="N13" i="4"/>
  <c r="F14" i="5" s="1"/>
  <c r="N14" i="4"/>
  <c r="F15" i="5" s="1"/>
  <c r="N15" i="4"/>
  <c r="F16" i="5" s="1"/>
  <c r="N16" i="4"/>
  <c r="F17" i="5" s="1"/>
  <c r="N17" i="4"/>
  <c r="F18" i="5" s="1"/>
  <c r="N18" i="4"/>
  <c r="F19" i="5" s="1"/>
  <c r="N19" i="4"/>
  <c r="F20" i="5" s="1"/>
  <c r="N20" i="4"/>
  <c r="F21" i="5" s="1"/>
  <c r="N21" i="4"/>
  <c r="F22" i="5" s="1"/>
  <c r="N22" i="4"/>
  <c r="F23" i="5" s="1"/>
  <c r="N23" i="4"/>
  <c r="F24" i="5" s="1"/>
  <c r="N24" i="4"/>
  <c r="F25" i="5" s="1"/>
  <c r="N25" i="4"/>
  <c r="F26" i="5" s="1"/>
  <c r="N26" i="4"/>
  <c r="F27" i="5" s="1"/>
  <c r="N27" i="4"/>
  <c r="F28" i="5" s="1"/>
  <c r="F5" i="5"/>
  <c r="F6" i="5"/>
  <c r="F7" i="5"/>
  <c r="F8" i="5"/>
  <c r="F9" i="5"/>
  <c r="F10" i="5"/>
  <c r="F11" i="5"/>
  <c r="D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4" i="5"/>
  <c r="E29" i="5" l="1"/>
  <c r="D29" i="5"/>
  <c r="F29" i="5"/>
  <c r="G28" i="5"/>
  <c r="G26" i="5"/>
  <c r="G24" i="5"/>
  <c r="G27" i="5"/>
  <c r="G25" i="5"/>
  <c r="G4" i="5"/>
  <c r="G6" i="5"/>
  <c r="G8" i="5"/>
  <c r="G10" i="5"/>
  <c r="G12" i="5"/>
  <c r="G14" i="5"/>
  <c r="G16" i="5"/>
  <c r="G18" i="5"/>
  <c r="G20" i="5"/>
  <c r="G22" i="5"/>
  <c r="G5" i="5"/>
  <c r="G7" i="5"/>
  <c r="G9" i="5"/>
  <c r="G11" i="5"/>
  <c r="G13" i="5"/>
  <c r="G15" i="5"/>
  <c r="G17" i="5"/>
  <c r="G19" i="5"/>
  <c r="G21" i="5"/>
  <c r="G23" i="5"/>
  <c r="J8" i="5" l="1"/>
  <c r="J7" i="5"/>
  <c r="J4" i="5"/>
  <c r="J5" i="5"/>
  <c r="J6" i="5"/>
  <c r="G29" i="5"/>
  <c r="G10" i="4"/>
  <c r="G4" i="4"/>
  <c r="G5" i="4"/>
  <c r="G6" i="4"/>
  <c r="G7" i="4"/>
  <c r="G8" i="4"/>
  <c r="G9" i="4"/>
  <c r="G3" i="4"/>
  <c r="F25" i="4"/>
  <c r="G25" i="4" s="1"/>
  <c r="E6" i="4"/>
  <c r="E7" i="4"/>
  <c r="E8" i="4"/>
  <c r="E9" i="4"/>
  <c r="E10" i="4"/>
  <c r="D8" i="4"/>
  <c r="H8" i="4" s="1"/>
  <c r="D9" i="4"/>
  <c r="H9" i="4" s="1"/>
  <c r="D10" i="4"/>
  <c r="H10" i="4" s="1"/>
  <c r="C9" i="4"/>
  <c r="C10" i="4"/>
  <c r="G4" i="3"/>
  <c r="G5" i="3"/>
  <c r="G6" i="3"/>
  <c r="G7" i="3"/>
  <c r="G3" i="3"/>
  <c r="G4" i="2"/>
  <c r="G5" i="2"/>
  <c r="G6" i="2"/>
  <c r="G7" i="2"/>
  <c r="G8" i="2"/>
  <c r="G25" i="2"/>
  <c r="G3" i="2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C8" i="4"/>
  <c r="M7" i="4"/>
  <c r="L7" i="4"/>
  <c r="K7" i="4"/>
  <c r="D7" i="4"/>
  <c r="H7" i="4" s="1"/>
  <c r="C7" i="4"/>
  <c r="M6" i="4"/>
  <c r="L6" i="4"/>
  <c r="K6" i="4"/>
  <c r="D6" i="4"/>
  <c r="H6" i="4" s="1"/>
  <c r="C6" i="4"/>
  <c r="M5" i="4"/>
  <c r="L5" i="4"/>
  <c r="K5" i="4"/>
  <c r="E5" i="4"/>
  <c r="D5" i="4"/>
  <c r="H5" i="4" s="1"/>
  <c r="C5" i="4"/>
  <c r="M4" i="4"/>
  <c r="L4" i="4"/>
  <c r="K4" i="4"/>
  <c r="E4" i="4"/>
  <c r="D4" i="4"/>
  <c r="H4" i="4" s="1"/>
  <c r="C4" i="4"/>
  <c r="M3" i="4"/>
  <c r="L3" i="4"/>
  <c r="K3" i="4"/>
  <c r="E3" i="4"/>
  <c r="D3" i="4"/>
  <c r="H3" i="4" s="1"/>
  <c r="C3" i="4"/>
  <c r="M27" i="3"/>
  <c r="L27" i="3"/>
  <c r="K27" i="3"/>
  <c r="M26" i="3"/>
  <c r="L26" i="3"/>
  <c r="K26" i="3"/>
  <c r="M25" i="3"/>
  <c r="L25" i="3"/>
  <c r="K25" i="3"/>
  <c r="F25" i="3"/>
  <c r="G25" i="3" s="1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E7" i="3"/>
  <c r="D7" i="3"/>
  <c r="H7" i="3" s="1"/>
  <c r="C7" i="3"/>
  <c r="M6" i="3"/>
  <c r="L6" i="3"/>
  <c r="K6" i="3"/>
  <c r="E6" i="3"/>
  <c r="D6" i="3"/>
  <c r="H6" i="3" s="1"/>
  <c r="C6" i="3"/>
  <c r="M5" i="3"/>
  <c r="L5" i="3"/>
  <c r="K5" i="3"/>
  <c r="E5" i="3"/>
  <c r="D5" i="3"/>
  <c r="H5" i="3" s="1"/>
  <c r="C5" i="3"/>
  <c r="M4" i="3"/>
  <c r="L4" i="3"/>
  <c r="K4" i="3"/>
  <c r="E4" i="3"/>
  <c r="D4" i="3"/>
  <c r="H4" i="3" s="1"/>
  <c r="C4" i="3"/>
  <c r="M3" i="3"/>
  <c r="L3" i="3"/>
  <c r="K3" i="3"/>
  <c r="E3" i="3"/>
  <c r="D3" i="3"/>
  <c r="C3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3" i="2"/>
  <c r="F25" i="2"/>
  <c r="E4" i="2"/>
  <c r="E5" i="2"/>
  <c r="E6" i="2"/>
  <c r="E7" i="2"/>
  <c r="E8" i="2"/>
  <c r="E3" i="2"/>
  <c r="D4" i="2"/>
  <c r="H4" i="2" s="1"/>
  <c r="D5" i="2"/>
  <c r="H5" i="2" s="1"/>
  <c r="D6" i="2"/>
  <c r="H6" i="2" s="1"/>
  <c r="D7" i="2"/>
  <c r="H7" i="2" s="1"/>
  <c r="D8" i="2"/>
  <c r="H8" i="2" s="1"/>
  <c r="D3" i="2"/>
  <c r="H3" i="2" s="1"/>
  <c r="C4" i="2"/>
  <c r="C5" i="2"/>
  <c r="C6" i="2"/>
  <c r="C7" i="2"/>
  <c r="C8" i="2"/>
  <c r="C3" i="2"/>
  <c r="H25" i="4" l="1"/>
  <c r="D25" i="4"/>
  <c r="D25" i="2"/>
  <c r="D25" i="3"/>
  <c r="H3" i="3"/>
  <c r="H25" i="3" s="1"/>
  <c r="H25" i="2"/>
</calcChain>
</file>

<file path=xl/sharedStrings.xml><?xml version="1.0" encoding="utf-8"?>
<sst xmlns="http://schemas.openxmlformats.org/spreadsheetml/2006/main" count="119" uniqueCount="52">
  <si>
    <t>Lionel Messi</t>
  </si>
  <si>
    <t>Kylian Mbappe</t>
  </si>
  <si>
    <t>Neymar</t>
  </si>
  <si>
    <t>Cristiano Ronaldo</t>
  </si>
  <si>
    <t>Eden Hazard</t>
  </si>
  <si>
    <t>Mohamed Salah</t>
  </si>
  <si>
    <t>Harry Kane</t>
  </si>
  <si>
    <t>Spanija</t>
  </si>
  <si>
    <t>Francuska</t>
  </si>
  <si>
    <t>Italija</t>
  </si>
  <si>
    <t>Engleska</t>
  </si>
  <si>
    <t>Virgil Van Dijk</t>
  </si>
  <si>
    <t>Phillipe Coutinho</t>
  </si>
  <si>
    <t>Robert Lewandovski</t>
  </si>
  <si>
    <t>Sergio Aguero</t>
  </si>
  <si>
    <t>Sergio Ramos</t>
  </si>
  <si>
    <t>Luis Suarez</t>
  </si>
  <si>
    <t>Sadio Mane</t>
  </si>
  <si>
    <t>Ngolo Kante</t>
  </si>
  <si>
    <t>Kevin De Bruyne</t>
  </si>
  <si>
    <t>Marco Reus</t>
  </si>
  <si>
    <t>Roberto Firmino</t>
  </si>
  <si>
    <t>Pierre-Emerick Aubameyang</t>
  </si>
  <si>
    <t>David De Gea</t>
  </si>
  <si>
    <t>Paulo Dybala</t>
  </si>
  <si>
    <t>Krystzof Piatek</t>
  </si>
  <si>
    <t>Memphis Depay</t>
  </si>
  <si>
    <t>Antoine Griezmann</t>
  </si>
  <si>
    <t>Marc-Andre Ter Stegen</t>
  </si>
  <si>
    <t>Nemacka</t>
  </si>
  <si>
    <t>Redni broj</t>
  </si>
  <si>
    <t>PREGLED PRODAJE IGRACA U MESECU JUNU</t>
  </si>
  <si>
    <t>R.N</t>
  </si>
  <si>
    <t>Cena</t>
  </si>
  <si>
    <t>Liga</t>
  </si>
  <si>
    <t>Ime</t>
  </si>
  <si>
    <t>Prodajna cena u evrima</t>
  </si>
  <si>
    <t>Prodajna cena u funtama</t>
  </si>
  <si>
    <t>PREGLED REALIZACIJE U JUNU</t>
  </si>
  <si>
    <t>UKUPNO:</t>
  </si>
  <si>
    <t>Usteda</t>
  </si>
  <si>
    <t>Cena(u milionima)</t>
  </si>
  <si>
    <t>Kolicina</t>
  </si>
  <si>
    <t>Naziv</t>
  </si>
  <si>
    <t>Ukupno</t>
  </si>
  <si>
    <t>Jun</t>
  </si>
  <si>
    <t>Jul</t>
  </si>
  <si>
    <t>Avgust</t>
  </si>
  <si>
    <t>Ukupno:</t>
  </si>
  <si>
    <t>R.b</t>
  </si>
  <si>
    <t>PREGLED PRODATIH FUDBALERA U OVOM PRELAZNOM ROKU</t>
  </si>
  <si>
    <t>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</si>
</sst>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/>
    <xf numFmtId="0" fontId="0" fillId="2" borderId="1" xfId="0" applyFill="1" applyBorder="1"/>
    <xf numFmtId="0" fontId="3" fillId="2" borderId="1" xfId="0" applyFont="1" applyFill="1" applyBorder="1"/>
    <xf numFmtId="0" fontId="0" fillId="3" borderId="1" xfId="0" applyFill="1" applyBorder="1"/>
    <xf numFmtId="0" fontId="3" fillId="3" borderId="5" xfId="0" applyFont="1" applyFill="1" applyBorder="1"/>
    <xf numFmtId="0" fontId="3" fillId="0" borderId="1" xfId="0" applyFont="1" applyBorder="1" applyAlignment="1">
      <alignment horizontal="center"/>
    </xf>
    <xf numFmtId="0" fontId="0" fillId="4" borderId="1" xfId="0" applyFill="1" applyBorder="1"/>
    <xf numFmtId="0" fontId="3" fillId="4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enici/Desktop/Veselin%20Roganovic%20racuni%20I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ovnik"/>
      <sheetName val="Januar"/>
      <sheetName val="Februar"/>
      <sheetName val="Mart"/>
      <sheetName val="Sheet5"/>
    </sheetNames>
    <sheetDataSet>
      <sheetData sheetId="0">
        <row r="2">
          <cell r="A2">
            <v>101</v>
          </cell>
          <cell r="B2" t="str">
            <v>art101</v>
          </cell>
          <cell r="C2">
            <v>100</v>
          </cell>
        </row>
        <row r="3">
          <cell r="A3">
            <v>102</v>
          </cell>
          <cell r="B3" t="str">
            <v>art102</v>
          </cell>
          <cell r="C3">
            <v>110</v>
          </cell>
        </row>
        <row r="4">
          <cell r="A4">
            <v>103</v>
          </cell>
          <cell r="B4" t="str">
            <v>art103</v>
          </cell>
          <cell r="C4">
            <v>120</v>
          </cell>
        </row>
        <row r="5">
          <cell r="A5">
            <v>104</v>
          </cell>
          <cell r="B5" t="str">
            <v>art104</v>
          </cell>
          <cell r="C5">
            <v>130</v>
          </cell>
        </row>
        <row r="6">
          <cell r="A6">
            <v>105</v>
          </cell>
          <cell r="B6" t="str">
            <v>art105</v>
          </cell>
          <cell r="C6">
            <v>150</v>
          </cell>
        </row>
        <row r="7">
          <cell r="A7">
            <v>106</v>
          </cell>
          <cell r="B7" t="str">
            <v>art106</v>
          </cell>
          <cell r="C7">
            <v>200</v>
          </cell>
        </row>
        <row r="8">
          <cell r="A8">
            <v>107</v>
          </cell>
          <cell r="B8" t="str">
            <v>art107</v>
          </cell>
          <cell r="C8">
            <v>210</v>
          </cell>
        </row>
        <row r="9">
          <cell r="A9">
            <v>108</v>
          </cell>
          <cell r="B9" t="str">
            <v>art108</v>
          </cell>
          <cell r="C9">
            <v>220</v>
          </cell>
        </row>
        <row r="10">
          <cell r="A10">
            <v>109</v>
          </cell>
          <cell r="B10" t="str">
            <v>art109</v>
          </cell>
          <cell r="C10">
            <v>240</v>
          </cell>
        </row>
        <row r="11">
          <cell r="A11">
            <v>110</v>
          </cell>
          <cell r="B11" t="str">
            <v>art110</v>
          </cell>
          <cell r="C11">
            <v>250</v>
          </cell>
        </row>
        <row r="12">
          <cell r="A12">
            <v>111</v>
          </cell>
          <cell r="B12" t="str">
            <v>art111</v>
          </cell>
          <cell r="C12">
            <v>300</v>
          </cell>
        </row>
        <row r="13">
          <cell r="A13">
            <v>112</v>
          </cell>
          <cell r="B13" t="str">
            <v>art112</v>
          </cell>
          <cell r="C13">
            <v>310</v>
          </cell>
        </row>
        <row r="14">
          <cell r="A14">
            <v>113</v>
          </cell>
          <cell r="B14" t="str">
            <v>art113</v>
          </cell>
          <cell r="C14">
            <v>320</v>
          </cell>
        </row>
        <row r="15">
          <cell r="A15">
            <v>114</v>
          </cell>
          <cell r="B15" t="str">
            <v>art114</v>
          </cell>
          <cell r="C15">
            <v>350</v>
          </cell>
        </row>
        <row r="16">
          <cell r="A16">
            <v>115</v>
          </cell>
          <cell r="B16" t="str">
            <v>art115</v>
          </cell>
          <cell r="C16">
            <v>400</v>
          </cell>
        </row>
        <row r="17">
          <cell r="A17">
            <v>116</v>
          </cell>
          <cell r="B17" t="str">
            <v>art116</v>
          </cell>
          <cell r="C17">
            <v>400</v>
          </cell>
        </row>
        <row r="18">
          <cell r="A18">
            <v>117</v>
          </cell>
          <cell r="B18" t="str">
            <v>art117</v>
          </cell>
          <cell r="C18">
            <v>500</v>
          </cell>
        </row>
        <row r="19">
          <cell r="A19">
            <v>118</v>
          </cell>
          <cell r="B19" t="str">
            <v>art118</v>
          </cell>
          <cell r="C19">
            <v>500</v>
          </cell>
        </row>
        <row r="20">
          <cell r="A20">
            <v>119</v>
          </cell>
          <cell r="B20" t="str">
            <v>art119</v>
          </cell>
          <cell r="C20">
            <v>500</v>
          </cell>
        </row>
        <row r="21">
          <cell r="A21">
            <v>120</v>
          </cell>
          <cell r="B21" t="str">
            <v>art120</v>
          </cell>
          <cell r="C21">
            <v>500</v>
          </cell>
        </row>
      </sheetData>
      <sheetData sheetId="1">
        <row r="3">
          <cell r="N3">
            <v>31</v>
          </cell>
        </row>
      </sheetData>
      <sheetData sheetId="2">
        <row r="3">
          <cell r="N3">
            <v>19</v>
          </cell>
        </row>
      </sheetData>
      <sheetData sheetId="3">
        <row r="3">
          <cell r="N3">
            <v>13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1" sqref="C1"/>
    </sheetView>
  </sheetViews>
  <sheetFormatPr defaultRowHeight="14.4" x14ac:dyDescent="0.3"/>
  <cols>
    <col min="1" max="1" width="10" customWidth="1"/>
    <col min="2" max="2" width="27.109375" customWidth="1"/>
    <col min="3" max="3" width="16.6640625" customWidth="1"/>
    <col min="4" max="4" width="10" customWidth="1"/>
  </cols>
  <sheetData>
    <row r="1" spans="1:4" x14ac:dyDescent="0.3">
      <c r="A1" t="s">
        <v>30</v>
      </c>
      <c r="B1" t="s">
        <v>35</v>
      </c>
      <c r="C1" t="s">
        <v>41</v>
      </c>
      <c r="D1" t="s">
        <v>34</v>
      </c>
    </row>
    <row r="2" spans="1:4" x14ac:dyDescent="0.3">
      <c r="A2">
        <v>1</v>
      </c>
      <c r="B2" t="s">
        <v>0</v>
      </c>
      <c r="C2" s="4">
        <v>250</v>
      </c>
      <c r="D2" t="s">
        <v>7</v>
      </c>
    </row>
    <row r="3" spans="1:4" x14ac:dyDescent="0.3">
      <c r="A3">
        <v>2</v>
      </c>
      <c r="B3" t="s">
        <v>1</v>
      </c>
      <c r="C3" s="4">
        <v>230</v>
      </c>
      <c r="D3" t="s">
        <v>8</v>
      </c>
    </row>
    <row r="4" spans="1:4" x14ac:dyDescent="0.3">
      <c r="A4">
        <v>3</v>
      </c>
      <c r="B4" t="s">
        <v>2</v>
      </c>
      <c r="C4" s="4">
        <v>230</v>
      </c>
      <c r="D4" t="s">
        <v>8</v>
      </c>
    </row>
    <row r="5" spans="1:4" x14ac:dyDescent="0.3">
      <c r="A5">
        <v>4</v>
      </c>
      <c r="B5" t="s">
        <v>3</v>
      </c>
      <c r="C5" s="4">
        <v>220</v>
      </c>
      <c r="D5" t="s">
        <v>9</v>
      </c>
    </row>
    <row r="6" spans="1:4" x14ac:dyDescent="0.3">
      <c r="A6">
        <v>5</v>
      </c>
      <c r="B6" t="s">
        <v>4</v>
      </c>
      <c r="C6" s="4">
        <v>210</v>
      </c>
      <c r="D6" t="s">
        <v>10</v>
      </c>
    </row>
    <row r="7" spans="1:4" x14ac:dyDescent="0.3">
      <c r="A7">
        <v>6</v>
      </c>
      <c r="B7" t="s">
        <v>5</v>
      </c>
      <c r="C7" s="4">
        <v>200</v>
      </c>
      <c r="D7" t="s">
        <v>10</v>
      </c>
    </row>
    <row r="8" spans="1:4" x14ac:dyDescent="0.3">
      <c r="A8">
        <v>7</v>
      </c>
      <c r="B8" t="s">
        <v>6</v>
      </c>
      <c r="C8" s="4">
        <v>180</v>
      </c>
      <c r="D8" t="s">
        <v>10</v>
      </c>
    </row>
    <row r="9" spans="1:4" x14ac:dyDescent="0.3">
      <c r="A9">
        <v>8</v>
      </c>
      <c r="B9" t="s">
        <v>19</v>
      </c>
      <c r="C9" s="4">
        <v>160</v>
      </c>
      <c r="D9" t="s">
        <v>10</v>
      </c>
    </row>
    <row r="10" spans="1:4" x14ac:dyDescent="0.3">
      <c r="A10">
        <v>9</v>
      </c>
      <c r="B10" t="s">
        <v>24</v>
      </c>
      <c r="C10" s="4">
        <v>160</v>
      </c>
      <c r="D10" t="s">
        <v>9</v>
      </c>
    </row>
    <row r="11" spans="1:4" x14ac:dyDescent="0.3">
      <c r="A11">
        <v>10</v>
      </c>
      <c r="B11" t="s">
        <v>11</v>
      </c>
      <c r="C11" s="4">
        <v>150</v>
      </c>
      <c r="D11" t="s">
        <v>10</v>
      </c>
    </row>
    <row r="12" spans="1:4" x14ac:dyDescent="0.3">
      <c r="A12">
        <v>11</v>
      </c>
      <c r="B12" t="s">
        <v>12</v>
      </c>
      <c r="C12" s="4">
        <v>150</v>
      </c>
      <c r="D12" t="s">
        <v>7</v>
      </c>
    </row>
    <row r="13" spans="1:4" x14ac:dyDescent="0.3">
      <c r="A13">
        <v>12</v>
      </c>
      <c r="B13" t="s">
        <v>18</v>
      </c>
      <c r="C13" s="4">
        <v>150</v>
      </c>
      <c r="D13" t="s">
        <v>10</v>
      </c>
    </row>
    <row r="14" spans="1:4" x14ac:dyDescent="0.3">
      <c r="A14">
        <v>13</v>
      </c>
      <c r="B14" t="s">
        <v>23</v>
      </c>
      <c r="C14" s="4">
        <v>150</v>
      </c>
      <c r="D14" t="s">
        <v>10</v>
      </c>
    </row>
    <row r="15" spans="1:4" x14ac:dyDescent="0.3">
      <c r="A15">
        <v>14</v>
      </c>
      <c r="B15" t="s">
        <v>13</v>
      </c>
      <c r="C15" s="4">
        <v>130</v>
      </c>
      <c r="D15" t="s">
        <v>29</v>
      </c>
    </row>
    <row r="16" spans="1:4" x14ac:dyDescent="0.3">
      <c r="A16">
        <v>15</v>
      </c>
      <c r="B16" t="s">
        <v>14</v>
      </c>
      <c r="C16" s="4">
        <v>130</v>
      </c>
      <c r="D16" t="s">
        <v>10</v>
      </c>
    </row>
    <row r="17" spans="1:4" x14ac:dyDescent="0.3">
      <c r="A17">
        <v>16</v>
      </c>
      <c r="B17" t="s">
        <v>27</v>
      </c>
      <c r="C17" s="4">
        <v>120</v>
      </c>
      <c r="D17" t="s">
        <v>7</v>
      </c>
    </row>
    <row r="18" spans="1:4" x14ac:dyDescent="0.3">
      <c r="A18">
        <v>17</v>
      </c>
      <c r="B18" t="s">
        <v>15</v>
      </c>
      <c r="C18" s="4">
        <v>120</v>
      </c>
      <c r="D18" t="s">
        <v>7</v>
      </c>
    </row>
    <row r="19" spans="1:4" x14ac:dyDescent="0.3">
      <c r="A19">
        <v>18</v>
      </c>
      <c r="B19" t="s">
        <v>16</v>
      </c>
      <c r="C19" s="4">
        <v>100</v>
      </c>
      <c r="D19" t="s">
        <v>7</v>
      </c>
    </row>
    <row r="20" spans="1:4" x14ac:dyDescent="0.3">
      <c r="A20">
        <v>19</v>
      </c>
      <c r="B20" t="s">
        <v>17</v>
      </c>
      <c r="C20" s="4">
        <v>100</v>
      </c>
      <c r="D20" t="s">
        <v>10</v>
      </c>
    </row>
    <row r="21" spans="1:4" x14ac:dyDescent="0.3">
      <c r="A21">
        <v>20</v>
      </c>
      <c r="B21" t="s">
        <v>28</v>
      </c>
      <c r="C21" s="4">
        <v>90</v>
      </c>
      <c r="D21" t="s">
        <v>7</v>
      </c>
    </row>
    <row r="22" spans="1:4" x14ac:dyDescent="0.3">
      <c r="A22">
        <v>21</v>
      </c>
      <c r="B22" t="s">
        <v>20</v>
      </c>
      <c r="C22" s="4">
        <v>80</v>
      </c>
      <c r="D22" t="s">
        <v>29</v>
      </c>
    </row>
    <row r="23" spans="1:4" x14ac:dyDescent="0.3">
      <c r="A23">
        <v>22</v>
      </c>
      <c r="B23" t="s">
        <v>21</v>
      </c>
      <c r="C23" s="4">
        <v>80</v>
      </c>
      <c r="D23" t="s">
        <v>10</v>
      </c>
    </row>
    <row r="24" spans="1:4" x14ac:dyDescent="0.3">
      <c r="A24">
        <v>23</v>
      </c>
      <c r="B24" t="s">
        <v>22</v>
      </c>
      <c r="C24" s="4">
        <v>80</v>
      </c>
      <c r="D24" t="s">
        <v>10</v>
      </c>
    </row>
    <row r="25" spans="1:4" x14ac:dyDescent="0.3">
      <c r="A25">
        <v>24</v>
      </c>
      <c r="B25" t="s">
        <v>25</v>
      </c>
      <c r="C25" s="4">
        <v>70</v>
      </c>
      <c r="D25" t="s">
        <v>9</v>
      </c>
    </row>
    <row r="26" spans="1:4" x14ac:dyDescent="0.3">
      <c r="A26">
        <v>25</v>
      </c>
      <c r="B26" t="s">
        <v>26</v>
      </c>
      <c r="C26" s="4">
        <v>50</v>
      </c>
      <c r="D2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K35" sqref="K35"/>
    </sheetView>
  </sheetViews>
  <sheetFormatPr defaultRowHeight="14.4" x14ac:dyDescent="0.3"/>
  <cols>
    <col min="2" max="2" width="10" customWidth="1"/>
    <col min="3" max="3" width="28.109375" customWidth="1"/>
    <col min="5" max="5" width="10.33203125" customWidth="1"/>
    <col min="7" max="7" width="8.88671875" customWidth="1"/>
    <col min="9" max="9" width="8.33203125" customWidth="1"/>
    <col min="10" max="10" width="9.6640625" customWidth="1"/>
    <col min="11" max="11" width="26.109375" customWidth="1"/>
    <col min="24" max="24" width="0" hidden="1" customWidth="1"/>
  </cols>
  <sheetData>
    <row r="1" spans="1:24" ht="24.75" customHeight="1" x14ac:dyDescent="0.45">
      <c r="A1" s="1"/>
      <c r="B1" s="13" t="s">
        <v>31</v>
      </c>
      <c r="C1" s="14"/>
      <c r="D1" s="14"/>
      <c r="E1" s="14"/>
      <c r="F1" s="14"/>
      <c r="G1" s="14"/>
      <c r="H1" s="14"/>
      <c r="J1" s="15" t="s">
        <v>38</v>
      </c>
      <c r="K1" s="15"/>
      <c r="L1" s="15"/>
      <c r="M1" s="15"/>
      <c r="N1" s="15"/>
    </row>
    <row r="2" spans="1:24" ht="52.5" customHeight="1" x14ac:dyDescent="0.3">
      <c r="A2" s="1" t="s">
        <v>32</v>
      </c>
      <c r="B2" s="1" t="s">
        <v>30</v>
      </c>
      <c r="C2" s="1" t="s">
        <v>35</v>
      </c>
      <c r="D2" s="1" t="s">
        <v>33</v>
      </c>
      <c r="E2" s="1" t="s">
        <v>34</v>
      </c>
      <c r="F2" s="2" t="s">
        <v>36</v>
      </c>
      <c r="G2" s="3" t="s">
        <v>37</v>
      </c>
      <c r="H2" s="1" t="s">
        <v>40</v>
      </c>
      <c r="J2" s="1" t="s">
        <v>30</v>
      </c>
      <c r="K2" s="1" t="s">
        <v>35</v>
      </c>
      <c r="L2" s="1" t="s">
        <v>34</v>
      </c>
      <c r="M2" s="1" t="s">
        <v>33</v>
      </c>
      <c r="N2" s="2" t="s">
        <v>36</v>
      </c>
    </row>
    <row r="3" spans="1:24" x14ac:dyDescent="0.3">
      <c r="A3" s="1">
        <v>1</v>
      </c>
      <c r="B3" s="1">
        <v>10</v>
      </c>
      <c r="C3" s="1" t="str">
        <f t="shared" ref="C3:C8" si="0">VLOOKUP(B3,tl,2,FALSE)</f>
        <v>Virgil Van Dijk</v>
      </c>
      <c r="D3" s="1">
        <f t="shared" ref="D3:D8" si="1">VLOOKUP(B3,tl,3,FALSE)</f>
        <v>150</v>
      </c>
      <c r="E3" s="1" t="str">
        <f t="shared" ref="E3:E8" si="2">VLOOKUP(B3,tl,4,FALSE)</f>
        <v>Engleska</v>
      </c>
      <c r="F3" s="1">
        <v>130</v>
      </c>
      <c r="G3" s="1">
        <f>F3*$X$3</f>
        <v>110.5</v>
      </c>
      <c r="H3" s="1">
        <f>D3-F3</f>
        <v>20</v>
      </c>
      <c r="J3" s="1">
        <v>1</v>
      </c>
      <c r="K3" s="1" t="str">
        <f t="shared" ref="K3:K27" si="3">VLOOKUP(J3,tl,2,FALSE)</f>
        <v>Lionel Messi</v>
      </c>
      <c r="L3" s="1" t="str">
        <f t="shared" ref="L3:L27" si="4">VLOOKUP(J3,tl,4,FALSE)</f>
        <v>Spanija</v>
      </c>
      <c r="M3" s="1">
        <f t="shared" ref="M3:M27" si="5">VLOOKUP(J3,tl,3,FALSE)</f>
        <v>250</v>
      </c>
      <c r="N3" s="1">
        <f t="shared" ref="N3:N26" ca="1" si="6">SUMIF($B$3:$B$22,J3,$F$3:$F$8)</f>
        <v>0</v>
      </c>
      <c r="X3">
        <v>0.85</v>
      </c>
    </row>
    <row r="4" spans="1:24" x14ac:dyDescent="0.3">
      <c r="A4" s="1">
        <v>2</v>
      </c>
      <c r="B4" s="1">
        <v>8</v>
      </c>
      <c r="C4" s="1" t="str">
        <f t="shared" si="0"/>
        <v>Kevin De Bruyne</v>
      </c>
      <c r="D4" s="1">
        <f t="shared" si="1"/>
        <v>160</v>
      </c>
      <c r="E4" s="1" t="str">
        <f t="shared" si="2"/>
        <v>Engleska</v>
      </c>
      <c r="F4" s="1">
        <v>150</v>
      </c>
      <c r="G4" s="1">
        <f t="shared" ref="G4:G25" si="7">F4*$X$3</f>
        <v>127.5</v>
      </c>
      <c r="H4" s="1">
        <f t="shared" ref="H4:H8" si="8">D4-F4</f>
        <v>10</v>
      </c>
      <c r="J4" s="1">
        <v>2</v>
      </c>
      <c r="K4" s="1" t="str">
        <f t="shared" si="3"/>
        <v>Kylian Mbappe</v>
      </c>
      <c r="L4" s="1" t="str">
        <f t="shared" si="4"/>
        <v>Francuska</v>
      </c>
      <c r="M4" s="1">
        <f t="shared" si="5"/>
        <v>230</v>
      </c>
      <c r="N4" s="1">
        <f t="shared" ca="1" si="6"/>
        <v>0</v>
      </c>
    </row>
    <row r="5" spans="1:24" x14ac:dyDescent="0.3">
      <c r="A5" s="1">
        <v>3</v>
      </c>
      <c r="B5" s="1">
        <v>15</v>
      </c>
      <c r="C5" s="1" t="str">
        <f t="shared" si="0"/>
        <v>Sergio Aguero</v>
      </c>
      <c r="D5" s="1">
        <f t="shared" si="1"/>
        <v>130</v>
      </c>
      <c r="E5" s="1" t="str">
        <f t="shared" si="2"/>
        <v>Engleska</v>
      </c>
      <c r="F5" s="1">
        <v>100</v>
      </c>
      <c r="G5" s="1">
        <f t="shared" si="7"/>
        <v>85</v>
      </c>
      <c r="H5" s="1">
        <f t="shared" si="8"/>
        <v>30</v>
      </c>
      <c r="J5" s="1">
        <v>3</v>
      </c>
      <c r="K5" s="1" t="str">
        <f t="shared" si="3"/>
        <v>Neymar</v>
      </c>
      <c r="L5" s="1" t="str">
        <f t="shared" si="4"/>
        <v>Francuska</v>
      </c>
      <c r="M5" s="1">
        <f t="shared" si="5"/>
        <v>230</v>
      </c>
      <c r="N5" s="1">
        <f t="shared" ca="1" si="6"/>
        <v>0</v>
      </c>
    </row>
    <row r="6" spans="1:24" x14ac:dyDescent="0.3">
      <c r="A6" s="1">
        <v>4</v>
      </c>
      <c r="B6" s="1">
        <v>18</v>
      </c>
      <c r="C6" s="1" t="str">
        <f t="shared" si="0"/>
        <v>Luis Suarez</v>
      </c>
      <c r="D6" s="1">
        <f t="shared" si="1"/>
        <v>100</v>
      </c>
      <c r="E6" s="1" t="str">
        <f t="shared" si="2"/>
        <v>Spanija</v>
      </c>
      <c r="F6" s="1">
        <v>100</v>
      </c>
      <c r="G6" s="1">
        <f t="shared" si="7"/>
        <v>85</v>
      </c>
      <c r="H6" s="1">
        <f t="shared" si="8"/>
        <v>0</v>
      </c>
      <c r="J6" s="1">
        <v>4</v>
      </c>
      <c r="K6" s="1" t="str">
        <f t="shared" si="3"/>
        <v>Cristiano Ronaldo</v>
      </c>
      <c r="L6" s="1" t="str">
        <f t="shared" si="4"/>
        <v>Italija</v>
      </c>
      <c r="M6" s="1">
        <f t="shared" si="5"/>
        <v>220</v>
      </c>
      <c r="N6" s="1">
        <f t="shared" ca="1" si="6"/>
        <v>0</v>
      </c>
    </row>
    <row r="7" spans="1:24" x14ac:dyDescent="0.3">
      <c r="A7" s="1">
        <v>5</v>
      </c>
      <c r="B7" s="1">
        <v>23</v>
      </c>
      <c r="C7" s="1" t="str">
        <f t="shared" si="0"/>
        <v>Pierre-Emerick Aubameyang</v>
      </c>
      <c r="D7" s="1">
        <f t="shared" si="1"/>
        <v>80</v>
      </c>
      <c r="E7" s="1" t="str">
        <f t="shared" si="2"/>
        <v>Engleska</v>
      </c>
      <c r="F7" s="1">
        <v>120</v>
      </c>
      <c r="G7" s="1">
        <f t="shared" si="7"/>
        <v>102</v>
      </c>
      <c r="H7" s="1">
        <f t="shared" si="8"/>
        <v>-40</v>
      </c>
      <c r="J7" s="1">
        <v>5</v>
      </c>
      <c r="K7" s="1" t="str">
        <f t="shared" si="3"/>
        <v>Eden Hazard</v>
      </c>
      <c r="L7" s="1" t="str">
        <f t="shared" si="4"/>
        <v>Engleska</v>
      </c>
      <c r="M7" s="1">
        <f t="shared" si="5"/>
        <v>210</v>
      </c>
      <c r="N7" s="1">
        <f t="shared" ca="1" si="6"/>
        <v>0</v>
      </c>
    </row>
    <row r="8" spans="1:24" x14ac:dyDescent="0.3">
      <c r="A8" s="1">
        <v>6</v>
      </c>
      <c r="B8" s="1">
        <v>14</v>
      </c>
      <c r="C8" s="1" t="str">
        <f t="shared" si="0"/>
        <v>Robert Lewandovski</v>
      </c>
      <c r="D8" s="1">
        <f t="shared" si="1"/>
        <v>130</v>
      </c>
      <c r="E8" s="1" t="str">
        <f t="shared" si="2"/>
        <v>Nemacka</v>
      </c>
      <c r="F8" s="1">
        <v>100</v>
      </c>
      <c r="G8" s="1">
        <f t="shared" si="7"/>
        <v>85</v>
      </c>
      <c r="H8" s="1">
        <f t="shared" si="8"/>
        <v>30</v>
      </c>
      <c r="J8" s="1">
        <v>6</v>
      </c>
      <c r="K8" s="1" t="str">
        <f t="shared" si="3"/>
        <v>Mohamed Salah</v>
      </c>
      <c r="L8" s="1" t="str">
        <f t="shared" si="4"/>
        <v>Engleska</v>
      </c>
      <c r="M8" s="1">
        <f t="shared" si="5"/>
        <v>200</v>
      </c>
      <c r="N8" s="1">
        <f t="shared" ca="1" si="6"/>
        <v>0</v>
      </c>
    </row>
    <row r="9" spans="1:24" x14ac:dyDescent="0.3">
      <c r="A9" s="1">
        <v>7</v>
      </c>
      <c r="B9" s="1"/>
      <c r="C9" s="1"/>
      <c r="D9" s="1"/>
      <c r="E9" s="1"/>
      <c r="F9" s="1"/>
      <c r="G9" s="1"/>
      <c r="H9" s="1"/>
      <c r="J9" s="1">
        <v>7</v>
      </c>
      <c r="K9" s="1" t="str">
        <f t="shared" si="3"/>
        <v>Harry Kane</v>
      </c>
      <c r="L9" s="1" t="str">
        <f t="shared" si="4"/>
        <v>Engleska</v>
      </c>
      <c r="M9" s="1">
        <f t="shared" si="5"/>
        <v>180</v>
      </c>
      <c r="N9" s="1">
        <f t="shared" ca="1" si="6"/>
        <v>0</v>
      </c>
    </row>
    <row r="10" spans="1:24" x14ac:dyDescent="0.3">
      <c r="A10" s="1">
        <v>8</v>
      </c>
      <c r="B10" s="1"/>
      <c r="C10" s="1"/>
      <c r="D10" s="1"/>
      <c r="E10" s="1"/>
      <c r="F10" s="1"/>
      <c r="G10" s="1"/>
      <c r="H10" s="1"/>
      <c r="J10" s="1">
        <v>8</v>
      </c>
      <c r="K10" s="1" t="str">
        <f t="shared" si="3"/>
        <v>Kevin De Bruyne</v>
      </c>
      <c r="L10" s="1" t="str">
        <f t="shared" si="4"/>
        <v>Engleska</v>
      </c>
      <c r="M10" s="1">
        <f t="shared" si="5"/>
        <v>160</v>
      </c>
      <c r="N10" s="1">
        <f t="shared" ca="1" si="6"/>
        <v>150</v>
      </c>
    </row>
    <row r="11" spans="1:24" x14ac:dyDescent="0.3">
      <c r="A11" s="1">
        <v>9</v>
      </c>
      <c r="B11" s="1"/>
      <c r="C11" s="1"/>
      <c r="D11" s="1"/>
      <c r="E11" s="1"/>
      <c r="F11" s="1"/>
      <c r="G11" s="1"/>
      <c r="H11" s="1"/>
      <c r="J11" s="1">
        <v>9</v>
      </c>
      <c r="K11" s="1" t="str">
        <f t="shared" si="3"/>
        <v>Paulo Dybala</v>
      </c>
      <c r="L11" s="1" t="str">
        <f t="shared" si="4"/>
        <v>Italija</v>
      </c>
      <c r="M11" s="1">
        <f t="shared" si="5"/>
        <v>160</v>
      </c>
      <c r="N11" s="1">
        <f t="shared" ca="1" si="6"/>
        <v>0</v>
      </c>
    </row>
    <row r="12" spans="1:24" x14ac:dyDescent="0.3">
      <c r="A12" s="1">
        <v>10</v>
      </c>
      <c r="B12" s="1"/>
      <c r="C12" s="1"/>
      <c r="D12" s="1"/>
      <c r="E12" s="1"/>
      <c r="F12" s="1"/>
      <c r="G12" s="1"/>
      <c r="H12" s="1"/>
      <c r="J12" s="1">
        <v>10</v>
      </c>
      <c r="K12" s="1" t="str">
        <f t="shared" si="3"/>
        <v>Virgil Van Dijk</v>
      </c>
      <c r="L12" s="1" t="str">
        <f t="shared" si="4"/>
        <v>Engleska</v>
      </c>
      <c r="M12" s="1">
        <f t="shared" si="5"/>
        <v>150</v>
      </c>
      <c r="N12" s="1">
        <f t="shared" ca="1" si="6"/>
        <v>130</v>
      </c>
    </row>
    <row r="13" spans="1:24" x14ac:dyDescent="0.3">
      <c r="A13" s="1">
        <v>11</v>
      </c>
      <c r="B13" s="1"/>
      <c r="C13" s="1"/>
      <c r="D13" s="1"/>
      <c r="E13" s="1"/>
      <c r="F13" s="1"/>
      <c r="G13" s="1"/>
      <c r="H13" s="1"/>
      <c r="J13" s="1">
        <v>11</v>
      </c>
      <c r="K13" s="1" t="str">
        <f t="shared" si="3"/>
        <v>Phillipe Coutinho</v>
      </c>
      <c r="L13" s="1" t="str">
        <f t="shared" si="4"/>
        <v>Spanija</v>
      </c>
      <c r="M13" s="1">
        <f t="shared" si="5"/>
        <v>150</v>
      </c>
      <c r="N13" s="1">
        <f t="shared" ca="1" si="6"/>
        <v>0</v>
      </c>
    </row>
    <row r="14" spans="1:24" x14ac:dyDescent="0.3">
      <c r="A14" s="1">
        <v>12</v>
      </c>
      <c r="B14" s="1"/>
      <c r="C14" s="1"/>
      <c r="D14" s="1"/>
      <c r="E14" s="1"/>
      <c r="F14" s="1"/>
      <c r="G14" s="1"/>
      <c r="H14" s="1"/>
      <c r="J14" s="1">
        <v>12</v>
      </c>
      <c r="K14" s="1" t="str">
        <f t="shared" si="3"/>
        <v>Ngolo Kante</v>
      </c>
      <c r="L14" s="1" t="str">
        <f t="shared" si="4"/>
        <v>Engleska</v>
      </c>
      <c r="M14" s="1">
        <f t="shared" si="5"/>
        <v>150</v>
      </c>
      <c r="N14" s="1">
        <f t="shared" ca="1" si="6"/>
        <v>0</v>
      </c>
    </row>
    <row r="15" spans="1:24" x14ac:dyDescent="0.3">
      <c r="A15" s="1">
        <v>13</v>
      </c>
      <c r="B15" s="1"/>
      <c r="C15" s="1"/>
      <c r="D15" s="1"/>
      <c r="E15" s="1"/>
      <c r="F15" s="1"/>
      <c r="G15" s="1"/>
      <c r="H15" s="1"/>
      <c r="J15" s="1">
        <v>13</v>
      </c>
      <c r="K15" s="1" t="str">
        <f t="shared" si="3"/>
        <v>David De Gea</v>
      </c>
      <c r="L15" s="1" t="str">
        <f t="shared" si="4"/>
        <v>Engleska</v>
      </c>
      <c r="M15" s="1">
        <f t="shared" si="5"/>
        <v>150</v>
      </c>
      <c r="N15" s="1">
        <f t="shared" ca="1" si="6"/>
        <v>0</v>
      </c>
    </row>
    <row r="16" spans="1:24" x14ac:dyDescent="0.3">
      <c r="A16" s="1">
        <v>14</v>
      </c>
      <c r="B16" s="1"/>
      <c r="C16" s="1"/>
      <c r="D16" s="1"/>
      <c r="E16" s="1"/>
      <c r="F16" s="1"/>
      <c r="G16" s="1"/>
      <c r="H16" s="1"/>
      <c r="J16" s="1">
        <v>14</v>
      </c>
      <c r="K16" s="1" t="str">
        <f t="shared" si="3"/>
        <v>Robert Lewandovski</v>
      </c>
      <c r="L16" s="1" t="str">
        <f t="shared" si="4"/>
        <v>Nemacka</v>
      </c>
      <c r="M16" s="1">
        <f t="shared" si="5"/>
        <v>130</v>
      </c>
      <c r="N16" s="1">
        <f t="shared" ca="1" si="6"/>
        <v>100</v>
      </c>
    </row>
    <row r="17" spans="1:14" x14ac:dyDescent="0.3">
      <c r="A17" s="1">
        <v>15</v>
      </c>
      <c r="B17" s="1"/>
      <c r="C17" s="1"/>
      <c r="D17" s="1"/>
      <c r="E17" s="1"/>
      <c r="F17" s="1"/>
      <c r="G17" s="1"/>
      <c r="H17" s="1"/>
      <c r="J17" s="1">
        <v>15</v>
      </c>
      <c r="K17" s="1" t="str">
        <f t="shared" si="3"/>
        <v>Sergio Aguero</v>
      </c>
      <c r="L17" s="1" t="str">
        <f t="shared" si="4"/>
        <v>Engleska</v>
      </c>
      <c r="M17" s="1">
        <f t="shared" si="5"/>
        <v>130</v>
      </c>
      <c r="N17" s="1">
        <f t="shared" ca="1" si="6"/>
        <v>100</v>
      </c>
    </row>
    <row r="18" spans="1:14" x14ac:dyDescent="0.3">
      <c r="A18" s="1">
        <v>16</v>
      </c>
      <c r="B18" s="1"/>
      <c r="C18" s="1"/>
      <c r="D18" s="1"/>
      <c r="E18" s="1"/>
      <c r="F18" s="1"/>
      <c r="G18" s="1"/>
      <c r="H18" s="1"/>
      <c r="J18" s="1">
        <v>16</v>
      </c>
      <c r="K18" s="1" t="str">
        <f t="shared" si="3"/>
        <v>Antoine Griezmann</v>
      </c>
      <c r="L18" s="1" t="str">
        <f t="shared" si="4"/>
        <v>Spanija</v>
      </c>
      <c r="M18" s="1">
        <f t="shared" si="5"/>
        <v>120</v>
      </c>
      <c r="N18" s="1">
        <f t="shared" ca="1" si="6"/>
        <v>0</v>
      </c>
    </row>
    <row r="19" spans="1:14" x14ac:dyDescent="0.3">
      <c r="A19" s="1">
        <v>17</v>
      </c>
      <c r="B19" s="1"/>
      <c r="C19" s="1"/>
      <c r="D19" s="1"/>
      <c r="E19" s="1"/>
      <c r="F19" s="1"/>
      <c r="G19" s="1"/>
      <c r="H19" s="1"/>
      <c r="J19" s="1">
        <v>17</v>
      </c>
      <c r="K19" s="1" t="str">
        <f t="shared" si="3"/>
        <v>Sergio Ramos</v>
      </c>
      <c r="L19" s="1" t="str">
        <f t="shared" si="4"/>
        <v>Spanija</v>
      </c>
      <c r="M19" s="1">
        <f t="shared" si="5"/>
        <v>120</v>
      </c>
      <c r="N19" s="1">
        <f t="shared" ca="1" si="6"/>
        <v>0</v>
      </c>
    </row>
    <row r="20" spans="1:14" x14ac:dyDescent="0.3">
      <c r="A20" s="1">
        <v>18</v>
      </c>
      <c r="B20" s="1"/>
      <c r="C20" s="1"/>
      <c r="D20" s="1"/>
      <c r="E20" s="1"/>
      <c r="F20" s="1"/>
      <c r="G20" s="1"/>
      <c r="H20" s="1"/>
      <c r="J20" s="1">
        <v>18</v>
      </c>
      <c r="K20" s="1" t="str">
        <f t="shared" si="3"/>
        <v>Luis Suarez</v>
      </c>
      <c r="L20" s="1" t="str">
        <f t="shared" si="4"/>
        <v>Spanija</v>
      </c>
      <c r="M20" s="1">
        <f t="shared" si="5"/>
        <v>100</v>
      </c>
      <c r="N20" s="1">
        <f t="shared" ca="1" si="6"/>
        <v>100</v>
      </c>
    </row>
    <row r="21" spans="1:14" x14ac:dyDescent="0.3">
      <c r="A21" s="1">
        <v>19</v>
      </c>
      <c r="B21" s="1"/>
      <c r="C21" s="1"/>
      <c r="D21" s="1"/>
      <c r="E21" s="1"/>
      <c r="F21" s="1"/>
      <c r="G21" s="1"/>
      <c r="H21" s="1"/>
      <c r="J21" s="1">
        <v>19</v>
      </c>
      <c r="K21" s="1" t="str">
        <f t="shared" si="3"/>
        <v>Sadio Mane</v>
      </c>
      <c r="L21" s="1" t="str">
        <f t="shared" si="4"/>
        <v>Engleska</v>
      </c>
      <c r="M21" s="1">
        <f t="shared" si="5"/>
        <v>100</v>
      </c>
      <c r="N21" s="1">
        <f t="shared" ca="1" si="6"/>
        <v>0</v>
      </c>
    </row>
    <row r="22" spans="1:14" x14ac:dyDescent="0.3">
      <c r="A22" s="1">
        <v>20</v>
      </c>
      <c r="B22" s="1"/>
      <c r="C22" s="1"/>
      <c r="D22" s="1"/>
      <c r="E22" s="1"/>
      <c r="F22" s="1"/>
      <c r="G22" s="1"/>
      <c r="H22" s="1"/>
      <c r="J22" s="1">
        <v>20</v>
      </c>
      <c r="K22" s="1" t="str">
        <f t="shared" si="3"/>
        <v>Marc-Andre Ter Stegen</v>
      </c>
      <c r="L22" s="1" t="str">
        <f t="shared" si="4"/>
        <v>Spanija</v>
      </c>
      <c r="M22" s="1">
        <f t="shared" si="5"/>
        <v>90</v>
      </c>
      <c r="N22" s="1">
        <f t="shared" ca="1" si="6"/>
        <v>0</v>
      </c>
    </row>
    <row r="23" spans="1:14" x14ac:dyDescent="0.3">
      <c r="A23" s="1"/>
      <c r="B23" s="1"/>
      <c r="C23" s="1"/>
      <c r="D23" s="1"/>
      <c r="E23" s="1"/>
      <c r="F23" s="1"/>
      <c r="G23" s="1"/>
      <c r="H23" s="1"/>
      <c r="J23" s="1">
        <v>21</v>
      </c>
      <c r="K23" s="1" t="str">
        <f t="shared" si="3"/>
        <v>Marco Reus</v>
      </c>
      <c r="L23" s="1" t="str">
        <f t="shared" si="4"/>
        <v>Nemacka</v>
      </c>
      <c r="M23" s="1">
        <f t="shared" si="5"/>
        <v>80</v>
      </c>
      <c r="N23" s="1">
        <f t="shared" ca="1" si="6"/>
        <v>0</v>
      </c>
    </row>
    <row r="24" spans="1:14" x14ac:dyDescent="0.3">
      <c r="A24" s="1"/>
      <c r="B24" s="1"/>
      <c r="C24" s="1"/>
      <c r="D24" s="1"/>
      <c r="E24" s="1"/>
      <c r="F24" s="1"/>
      <c r="G24" s="1"/>
      <c r="H24" s="1"/>
      <c r="J24" s="1">
        <v>22</v>
      </c>
      <c r="K24" s="1" t="str">
        <f t="shared" si="3"/>
        <v>Roberto Firmino</v>
      </c>
      <c r="L24" s="1" t="str">
        <f t="shared" si="4"/>
        <v>Engleska</v>
      </c>
      <c r="M24" s="1">
        <f t="shared" si="5"/>
        <v>80</v>
      </c>
      <c r="N24" s="1">
        <f t="shared" ca="1" si="6"/>
        <v>0</v>
      </c>
    </row>
    <row r="25" spans="1:14" x14ac:dyDescent="0.3">
      <c r="C25" s="1" t="s">
        <v>39</v>
      </c>
      <c r="D25" s="1">
        <f>SUM(D3:D8)</f>
        <v>750</v>
      </c>
      <c r="E25" s="1"/>
      <c r="F25" s="1">
        <f>SUM(F3:F8)</f>
        <v>700</v>
      </c>
      <c r="G25" s="1">
        <f t="shared" si="7"/>
        <v>595</v>
      </c>
      <c r="H25" s="1">
        <f>SUM(H3:H8)</f>
        <v>50</v>
      </c>
      <c r="J25" s="1">
        <v>23</v>
      </c>
      <c r="K25" s="1" t="str">
        <f t="shared" si="3"/>
        <v>Pierre-Emerick Aubameyang</v>
      </c>
      <c r="L25" s="1" t="str">
        <f t="shared" si="4"/>
        <v>Engleska</v>
      </c>
      <c r="M25" s="1">
        <f t="shared" si="5"/>
        <v>80</v>
      </c>
      <c r="N25" s="1">
        <f t="shared" ca="1" si="6"/>
        <v>120</v>
      </c>
    </row>
    <row r="26" spans="1:14" x14ac:dyDescent="0.3">
      <c r="J26" s="1">
        <v>24</v>
      </c>
      <c r="K26" s="1" t="str">
        <f t="shared" si="3"/>
        <v>Krystzof Piatek</v>
      </c>
      <c r="L26" s="1" t="str">
        <f t="shared" si="4"/>
        <v>Italija</v>
      </c>
      <c r="M26" s="1">
        <f t="shared" si="5"/>
        <v>70</v>
      </c>
      <c r="N26" s="1">
        <f t="shared" ca="1" si="6"/>
        <v>0</v>
      </c>
    </row>
    <row r="27" spans="1:14" x14ac:dyDescent="0.3">
      <c r="J27" s="1">
        <v>25</v>
      </c>
      <c r="K27" s="1" t="str">
        <f t="shared" si="3"/>
        <v>Memphis Depay</v>
      </c>
      <c r="L27" s="1" t="str">
        <f t="shared" si="4"/>
        <v>Francuska</v>
      </c>
      <c r="M27" s="1">
        <f t="shared" si="5"/>
        <v>50</v>
      </c>
      <c r="N27" s="1">
        <f ca="1">SUMIF($B$3:$B$22,J27,$F$3:$F$8)</f>
        <v>0</v>
      </c>
    </row>
  </sheetData>
  <mergeCells count="2">
    <mergeCell ref="B1:H1"/>
    <mergeCell ref="J1:N1"/>
  </mergeCells>
  <conditionalFormatting sqref="D3:D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3:B22">
      <formula1>rb</formula1>
    </dataValidation>
    <dataValidation type="decimal" operator="lessThan" allowBlank="1" showInputMessage="1" showErrorMessage="1" sqref="G3:G25">
      <formula1>F3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N27" sqref="N3:N27"/>
    </sheetView>
  </sheetViews>
  <sheetFormatPr defaultRowHeight="14.4" x14ac:dyDescent="0.3"/>
  <cols>
    <col min="2" max="2" width="11.109375" customWidth="1"/>
    <col min="3" max="3" width="28" customWidth="1"/>
    <col min="6" max="6" width="9.6640625" customWidth="1"/>
    <col min="7" max="7" width="9.33203125" customWidth="1"/>
    <col min="8" max="8" width="9.44140625" customWidth="1"/>
    <col min="11" max="11" width="28.109375" customWidth="1"/>
    <col min="12" max="12" width="11.44140625" customWidth="1"/>
    <col min="26" max="26" width="0" hidden="1" customWidth="1"/>
  </cols>
  <sheetData>
    <row r="1" spans="1:26" ht="25.8" x14ac:dyDescent="0.45">
      <c r="A1" s="1"/>
      <c r="B1" s="13" t="s">
        <v>31</v>
      </c>
      <c r="C1" s="14"/>
      <c r="D1" s="14"/>
      <c r="E1" s="14"/>
      <c r="F1" s="14"/>
      <c r="G1" s="14"/>
      <c r="H1" s="14"/>
      <c r="J1" s="15" t="s">
        <v>38</v>
      </c>
      <c r="K1" s="15"/>
      <c r="L1" s="15"/>
      <c r="M1" s="15"/>
      <c r="N1" s="15"/>
    </row>
    <row r="2" spans="1:26" ht="43.2" x14ac:dyDescent="0.3">
      <c r="A2" s="1" t="s">
        <v>32</v>
      </c>
      <c r="B2" s="1" t="s">
        <v>30</v>
      </c>
      <c r="C2" s="1" t="s">
        <v>35</v>
      </c>
      <c r="D2" s="1" t="s">
        <v>33</v>
      </c>
      <c r="E2" s="1" t="s">
        <v>34</v>
      </c>
      <c r="F2" s="2" t="s">
        <v>36</v>
      </c>
      <c r="G2" s="3" t="s">
        <v>37</v>
      </c>
      <c r="H2" s="1" t="s">
        <v>40</v>
      </c>
      <c r="J2" s="1" t="s">
        <v>30</v>
      </c>
      <c r="K2" s="1" t="s">
        <v>35</v>
      </c>
      <c r="L2" s="1" t="s">
        <v>34</v>
      </c>
      <c r="M2" s="1" t="s">
        <v>33</v>
      </c>
      <c r="N2" s="2" t="s">
        <v>36</v>
      </c>
    </row>
    <row r="3" spans="1:26" x14ac:dyDescent="0.3">
      <c r="A3" s="1">
        <v>1</v>
      </c>
      <c r="B3" s="1">
        <v>7</v>
      </c>
      <c r="C3" s="1" t="str">
        <f t="shared" ref="C3:C7" si="0">VLOOKUP(B3,tl,2,FALSE)</f>
        <v>Harry Kane</v>
      </c>
      <c r="D3" s="1">
        <f t="shared" ref="D3:D7" si="1">VLOOKUP(B3,tl,3,FALSE)</f>
        <v>180</v>
      </c>
      <c r="E3" s="1" t="str">
        <f t="shared" ref="E3:E7" si="2">VLOOKUP(B3,tl,4,FALSE)</f>
        <v>Engleska</v>
      </c>
      <c r="F3" s="1">
        <v>200</v>
      </c>
      <c r="G3" s="1">
        <f>$Z$3*F3</f>
        <v>170</v>
      </c>
      <c r="H3" s="1">
        <f>D3-F3</f>
        <v>-20</v>
      </c>
      <c r="J3" s="1">
        <v>1</v>
      </c>
      <c r="K3" s="1" t="str">
        <f t="shared" ref="K3:K27" si="3">VLOOKUP(J3,tl,2,FALSE)</f>
        <v>Lionel Messi</v>
      </c>
      <c r="L3" s="1" t="str">
        <f t="shared" ref="L3:L27" si="4">VLOOKUP(J3,tl,4,FALSE)</f>
        <v>Spanija</v>
      </c>
      <c r="M3" s="1">
        <f t="shared" ref="M3:M27" si="5">VLOOKUP(J3,tl,3,FALSE)</f>
        <v>250</v>
      </c>
      <c r="N3" s="1">
        <f t="shared" ref="N3:N26" ca="1" si="6">SUMIF($B$3:$B$22,J3,$F$3:$F$8)</f>
        <v>0</v>
      </c>
      <c r="Z3">
        <v>0.85</v>
      </c>
    </row>
    <row r="4" spans="1:26" x14ac:dyDescent="0.3">
      <c r="A4" s="1">
        <v>2</v>
      </c>
      <c r="B4" s="1">
        <v>12</v>
      </c>
      <c r="C4" s="1" t="str">
        <f t="shared" si="0"/>
        <v>Ngolo Kante</v>
      </c>
      <c r="D4" s="1">
        <f t="shared" si="1"/>
        <v>150</v>
      </c>
      <c r="E4" s="1" t="str">
        <f t="shared" si="2"/>
        <v>Engleska</v>
      </c>
      <c r="F4" s="1">
        <v>130</v>
      </c>
      <c r="G4" s="1">
        <f t="shared" ref="G4:G25" si="7">$Z$3*F4</f>
        <v>110.5</v>
      </c>
      <c r="H4" s="1">
        <f t="shared" ref="H4:H7" si="8">D4-F4</f>
        <v>20</v>
      </c>
      <c r="J4" s="1">
        <v>2</v>
      </c>
      <c r="K4" s="1" t="str">
        <f t="shared" si="3"/>
        <v>Kylian Mbappe</v>
      </c>
      <c r="L4" s="1" t="str">
        <f t="shared" si="4"/>
        <v>Francuska</v>
      </c>
      <c r="M4" s="1">
        <f t="shared" si="5"/>
        <v>230</v>
      </c>
      <c r="N4" s="1">
        <f t="shared" ca="1" si="6"/>
        <v>0</v>
      </c>
    </row>
    <row r="5" spans="1:26" x14ac:dyDescent="0.3">
      <c r="A5" s="1">
        <v>3</v>
      </c>
      <c r="B5" s="1">
        <v>13</v>
      </c>
      <c r="C5" s="1" t="str">
        <f t="shared" si="0"/>
        <v>David De Gea</v>
      </c>
      <c r="D5" s="1">
        <f t="shared" si="1"/>
        <v>150</v>
      </c>
      <c r="E5" s="1" t="str">
        <f t="shared" si="2"/>
        <v>Engleska</v>
      </c>
      <c r="F5" s="1">
        <v>120</v>
      </c>
      <c r="G5" s="1">
        <f t="shared" si="7"/>
        <v>102</v>
      </c>
      <c r="H5" s="1">
        <f t="shared" si="8"/>
        <v>30</v>
      </c>
      <c r="J5" s="1">
        <v>3</v>
      </c>
      <c r="K5" s="1" t="str">
        <f t="shared" si="3"/>
        <v>Neymar</v>
      </c>
      <c r="L5" s="1" t="str">
        <f t="shared" si="4"/>
        <v>Francuska</v>
      </c>
      <c r="M5" s="1">
        <f t="shared" si="5"/>
        <v>230</v>
      </c>
      <c r="N5" s="1">
        <f t="shared" ca="1" si="6"/>
        <v>0</v>
      </c>
    </row>
    <row r="6" spans="1:26" x14ac:dyDescent="0.3">
      <c r="A6" s="1">
        <v>4</v>
      </c>
      <c r="B6" s="1">
        <v>16</v>
      </c>
      <c r="C6" s="1" t="str">
        <f t="shared" si="0"/>
        <v>Antoine Griezmann</v>
      </c>
      <c r="D6" s="1">
        <f t="shared" si="1"/>
        <v>120</v>
      </c>
      <c r="E6" s="1" t="str">
        <f t="shared" si="2"/>
        <v>Spanija</v>
      </c>
      <c r="F6" s="1">
        <v>150</v>
      </c>
      <c r="G6" s="1">
        <f t="shared" si="7"/>
        <v>127.5</v>
      </c>
      <c r="H6" s="1">
        <f t="shared" si="8"/>
        <v>-30</v>
      </c>
      <c r="J6" s="1">
        <v>4</v>
      </c>
      <c r="K6" s="1" t="str">
        <f t="shared" si="3"/>
        <v>Cristiano Ronaldo</v>
      </c>
      <c r="L6" s="1" t="str">
        <f t="shared" si="4"/>
        <v>Italija</v>
      </c>
      <c r="M6" s="1">
        <f t="shared" si="5"/>
        <v>220</v>
      </c>
      <c r="N6" s="1">
        <f t="shared" ca="1" si="6"/>
        <v>0</v>
      </c>
    </row>
    <row r="7" spans="1:26" x14ac:dyDescent="0.3">
      <c r="A7" s="1">
        <v>5</v>
      </c>
      <c r="B7" s="1">
        <v>17</v>
      </c>
      <c r="C7" s="1" t="str">
        <f t="shared" si="0"/>
        <v>Sergio Ramos</v>
      </c>
      <c r="D7" s="1">
        <f t="shared" si="1"/>
        <v>120</v>
      </c>
      <c r="E7" s="1" t="str">
        <f t="shared" si="2"/>
        <v>Spanija</v>
      </c>
      <c r="F7" s="1">
        <v>80</v>
      </c>
      <c r="G7" s="1">
        <f t="shared" si="7"/>
        <v>68</v>
      </c>
      <c r="H7" s="1">
        <f t="shared" si="8"/>
        <v>40</v>
      </c>
      <c r="J7" s="1">
        <v>5</v>
      </c>
      <c r="K7" s="1" t="str">
        <f t="shared" si="3"/>
        <v>Eden Hazard</v>
      </c>
      <c r="L7" s="1" t="str">
        <f t="shared" si="4"/>
        <v>Engleska</v>
      </c>
      <c r="M7" s="1">
        <f t="shared" si="5"/>
        <v>210</v>
      </c>
      <c r="N7" s="1">
        <f t="shared" ca="1" si="6"/>
        <v>0</v>
      </c>
    </row>
    <row r="8" spans="1:26" x14ac:dyDescent="0.3">
      <c r="A8" s="1">
        <v>6</v>
      </c>
      <c r="B8" s="1"/>
      <c r="C8" s="1"/>
      <c r="D8" s="1"/>
      <c r="E8" s="1"/>
      <c r="F8" s="1"/>
      <c r="G8" s="1"/>
      <c r="H8" s="1"/>
      <c r="J8" s="1">
        <v>6</v>
      </c>
      <c r="K8" s="1" t="str">
        <f t="shared" si="3"/>
        <v>Mohamed Salah</v>
      </c>
      <c r="L8" s="1" t="str">
        <f t="shared" si="4"/>
        <v>Engleska</v>
      </c>
      <c r="M8" s="1">
        <f t="shared" si="5"/>
        <v>200</v>
      </c>
      <c r="N8" s="1">
        <f t="shared" ca="1" si="6"/>
        <v>0</v>
      </c>
    </row>
    <row r="9" spans="1:26" x14ac:dyDescent="0.3">
      <c r="A9" s="1">
        <v>7</v>
      </c>
      <c r="B9" s="1"/>
      <c r="C9" s="1"/>
      <c r="D9" s="1"/>
      <c r="E9" s="1"/>
      <c r="F9" s="1"/>
      <c r="G9" s="1"/>
      <c r="H9" s="1"/>
      <c r="J9" s="1">
        <v>7</v>
      </c>
      <c r="K9" s="1" t="str">
        <f t="shared" si="3"/>
        <v>Harry Kane</v>
      </c>
      <c r="L9" s="1" t="str">
        <f t="shared" si="4"/>
        <v>Engleska</v>
      </c>
      <c r="M9" s="1">
        <f t="shared" si="5"/>
        <v>180</v>
      </c>
      <c r="N9" s="1">
        <f t="shared" ca="1" si="6"/>
        <v>200</v>
      </c>
    </row>
    <row r="10" spans="1:26" x14ac:dyDescent="0.3">
      <c r="A10" s="1">
        <v>8</v>
      </c>
      <c r="B10" s="1"/>
      <c r="C10" s="1"/>
      <c r="D10" s="1"/>
      <c r="E10" s="1"/>
      <c r="F10" s="1"/>
      <c r="G10" s="1"/>
      <c r="H10" s="1"/>
      <c r="J10" s="1">
        <v>8</v>
      </c>
      <c r="K10" s="1" t="str">
        <f t="shared" si="3"/>
        <v>Kevin De Bruyne</v>
      </c>
      <c r="L10" s="1" t="str">
        <f t="shared" si="4"/>
        <v>Engleska</v>
      </c>
      <c r="M10" s="1">
        <f t="shared" si="5"/>
        <v>160</v>
      </c>
      <c r="N10" s="1">
        <f t="shared" ca="1" si="6"/>
        <v>0</v>
      </c>
    </row>
    <row r="11" spans="1:26" x14ac:dyDescent="0.3">
      <c r="A11" s="1">
        <v>9</v>
      </c>
      <c r="B11" s="1"/>
      <c r="C11" s="1"/>
      <c r="D11" s="1"/>
      <c r="E11" s="1"/>
      <c r="F11" s="1"/>
      <c r="G11" s="1"/>
      <c r="H11" s="1"/>
      <c r="J11" s="1">
        <v>9</v>
      </c>
      <c r="K11" s="1" t="str">
        <f t="shared" si="3"/>
        <v>Paulo Dybala</v>
      </c>
      <c r="L11" s="1" t="str">
        <f t="shared" si="4"/>
        <v>Italija</v>
      </c>
      <c r="M11" s="1">
        <f t="shared" si="5"/>
        <v>160</v>
      </c>
      <c r="N11" s="1">
        <f t="shared" ca="1" si="6"/>
        <v>0</v>
      </c>
    </row>
    <row r="12" spans="1:26" x14ac:dyDescent="0.3">
      <c r="A12" s="1">
        <v>10</v>
      </c>
      <c r="B12" s="1"/>
      <c r="C12" s="1"/>
      <c r="D12" s="1"/>
      <c r="E12" s="1"/>
      <c r="F12" s="1"/>
      <c r="G12" s="1"/>
      <c r="H12" s="1"/>
      <c r="J12" s="1">
        <v>10</v>
      </c>
      <c r="K12" s="1" t="str">
        <f t="shared" si="3"/>
        <v>Virgil Van Dijk</v>
      </c>
      <c r="L12" s="1" t="str">
        <f t="shared" si="4"/>
        <v>Engleska</v>
      </c>
      <c r="M12" s="1">
        <f t="shared" si="5"/>
        <v>150</v>
      </c>
      <c r="N12" s="1">
        <f t="shared" ca="1" si="6"/>
        <v>0</v>
      </c>
    </row>
    <row r="13" spans="1:26" x14ac:dyDescent="0.3">
      <c r="A13" s="1">
        <v>11</v>
      </c>
      <c r="B13" s="1"/>
      <c r="C13" s="1"/>
      <c r="D13" s="1"/>
      <c r="E13" s="1"/>
      <c r="F13" s="1"/>
      <c r="G13" s="1"/>
      <c r="H13" s="1"/>
      <c r="J13" s="1">
        <v>11</v>
      </c>
      <c r="K13" s="1" t="str">
        <f t="shared" si="3"/>
        <v>Phillipe Coutinho</v>
      </c>
      <c r="L13" s="1" t="str">
        <f t="shared" si="4"/>
        <v>Spanija</v>
      </c>
      <c r="M13" s="1">
        <f t="shared" si="5"/>
        <v>150</v>
      </c>
      <c r="N13" s="1">
        <f t="shared" ca="1" si="6"/>
        <v>0</v>
      </c>
    </row>
    <row r="14" spans="1:26" x14ac:dyDescent="0.3">
      <c r="A14" s="1">
        <v>12</v>
      </c>
      <c r="B14" s="1"/>
      <c r="C14" s="1"/>
      <c r="D14" s="1"/>
      <c r="E14" s="1"/>
      <c r="F14" s="1"/>
      <c r="G14" s="1"/>
      <c r="H14" s="1"/>
      <c r="J14" s="1">
        <v>12</v>
      </c>
      <c r="K14" s="1" t="str">
        <f t="shared" si="3"/>
        <v>Ngolo Kante</v>
      </c>
      <c r="L14" s="1" t="str">
        <f t="shared" si="4"/>
        <v>Engleska</v>
      </c>
      <c r="M14" s="1">
        <f t="shared" si="5"/>
        <v>150</v>
      </c>
      <c r="N14" s="1">
        <f t="shared" ca="1" si="6"/>
        <v>130</v>
      </c>
    </row>
    <row r="15" spans="1:26" x14ac:dyDescent="0.3">
      <c r="A15" s="1">
        <v>13</v>
      </c>
      <c r="B15" s="1"/>
      <c r="C15" s="1"/>
      <c r="D15" s="1"/>
      <c r="E15" s="1"/>
      <c r="F15" s="1"/>
      <c r="G15" s="1"/>
      <c r="H15" s="1"/>
      <c r="J15" s="1">
        <v>13</v>
      </c>
      <c r="K15" s="1" t="str">
        <f t="shared" si="3"/>
        <v>David De Gea</v>
      </c>
      <c r="L15" s="1" t="str">
        <f t="shared" si="4"/>
        <v>Engleska</v>
      </c>
      <c r="M15" s="1">
        <f t="shared" si="5"/>
        <v>150</v>
      </c>
      <c r="N15" s="1">
        <f t="shared" ca="1" si="6"/>
        <v>120</v>
      </c>
    </row>
    <row r="16" spans="1:26" x14ac:dyDescent="0.3">
      <c r="A16" s="1">
        <v>14</v>
      </c>
      <c r="B16" s="1"/>
      <c r="C16" s="1"/>
      <c r="D16" s="1"/>
      <c r="E16" s="1"/>
      <c r="F16" s="1"/>
      <c r="G16" s="1"/>
      <c r="H16" s="1"/>
      <c r="J16" s="1">
        <v>14</v>
      </c>
      <c r="K16" s="1" t="str">
        <f t="shared" si="3"/>
        <v>Robert Lewandovski</v>
      </c>
      <c r="L16" s="1" t="str">
        <f t="shared" si="4"/>
        <v>Nemacka</v>
      </c>
      <c r="M16" s="1">
        <f t="shared" si="5"/>
        <v>130</v>
      </c>
      <c r="N16" s="1">
        <f t="shared" ca="1" si="6"/>
        <v>0</v>
      </c>
    </row>
    <row r="17" spans="1:14" x14ac:dyDescent="0.3">
      <c r="A17" s="1">
        <v>15</v>
      </c>
      <c r="B17" s="1"/>
      <c r="C17" s="1"/>
      <c r="D17" s="1"/>
      <c r="E17" s="1"/>
      <c r="F17" s="1"/>
      <c r="G17" s="1"/>
      <c r="H17" s="1"/>
      <c r="J17" s="1">
        <v>15</v>
      </c>
      <c r="K17" s="1" t="str">
        <f t="shared" si="3"/>
        <v>Sergio Aguero</v>
      </c>
      <c r="L17" s="1" t="str">
        <f t="shared" si="4"/>
        <v>Engleska</v>
      </c>
      <c r="M17" s="1">
        <f t="shared" si="5"/>
        <v>130</v>
      </c>
      <c r="N17" s="1">
        <f t="shared" ca="1" si="6"/>
        <v>0</v>
      </c>
    </row>
    <row r="18" spans="1:14" x14ac:dyDescent="0.3">
      <c r="A18" s="1">
        <v>16</v>
      </c>
      <c r="B18" s="1"/>
      <c r="C18" s="1"/>
      <c r="D18" s="1"/>
      <c r="E18" s="1"/>
      <c r="F18" s="1"/>
      <c r="G18" s="1"/>
      <c r="H18" s="1"/>
      <c r="J18" s="1">
        <v>16</v>
      </c>
      <c r="K18" s="1" t="str">
        <f t="shared" si="3"/>
        <v>Antoine Griezmann</v>
      </c>
      <c r="L18" s="1" t="str">
        <f t="shared" si="4"/>
        <v>Spanija</v>
      </c>
      <c r="M18" s="1">
        <f t="shared" si="5"/>
        <v>120</v>
      </c>
      <c r="N18" s="1">
        <f t="shared" ca="1" si="6"/>
        <v>150</v>
      </c>
    </row>
    <row r="19" spans="1:14" x14ac:dyDescent="0.3">
      <c r="A19" s="1">
        <v>17</v>
      </c>
      <c r="B19" s="1"/>
      <c r="C19" s="1"/>
      <c r="D19" s="1"/>
      <c r="E19" s="1"/>
      <c r="F19" s="1"/>
      <c r="G19" s="1"/>
      <c r="H19" s="1"/>
      <c r="J19" s="1">
        <v>17</v>
      </c>
      <c r="K19" s="1" t="str">
        <f t="shared" si="3"/>
        <v>Sergio Ramos</v>
      </c>
      <c r="L19" s="1" t="str">
        <f t="shared" si="4"/>
        <v>Spanija</v>
      </c>
      <c r="M19" s="1">
        <f t="shared" si="5"/>
        <v>120</v>
      </c>
      <c r="N19" s="1">
        <f t="shared" ca="1" si="6"/>
        <v>80</v>
      </c>
    </row>
    <row r="20" spans="1:14" x14ac:dyDescent="0.3">
      <c r="A20" s="1">
        <v>18</v>
      </c>
      <c r="B20" s="1"/>
      <c r="C20" s="1"/>
      <c r="D20" s="1"/>
      <c r="E20" s="1"/>
      <c r="F20" s="1"/>
      <c r="G20" s="1"/>
      <c r="H20" s="1"/>
      <c r="J20" s="1">
        <v>18</v>
      </c>
      <c r="K20" s="1" t="str">
        <f t="shared" si="3"/>
        <v>Luis Suarez</v>
      </c>
      <c r="L20" s="1" t="str">
        <f t="shared" si="4"/>
        <v>Spanija</v>
      </c>
      <c r="M20" s="1">
        <f t="shared" si="5"/>
        <v>100</v>
      </c>
      <c r="N20" s="1">
        <f t="shared" ca="1" si="6"/>
        <v>0</v>
      </c>
    </row>
    <row r="21" spans="1:14" x14ac:dyDescent="0.3">
      <c r="A21" s="1">
        <v>19</v>
      </c>
      <c r="B21" s="1"/>
      <c r="C21" s="1"/>
      <c r="D21" s="1"/>
      <c r="E21" s="1"/>
      <c r="F21" s="1"/>
      <c r="G21" s="1"/>
      <c r="H21" s="1"/>
      <c r="J21" s="1">
        <v>19</v>
      </c>
      <c r="K21" s="1" t="str">
        <f t="shared" si="3"/>
        <v>Sadio Mane</v>
      </c>
      <c r="L21" s="1" t="str">
        <f t="shared" si="4"/>
        <v>Engleska</v>
      </c>
      <c r="M21" s="1">
        <f t="shared" si="5"/>
        <v>100</v>
      </c>
      <c r="N21" s="1">
        <f t="shared" ca="1" si="6"/>
        <v>0</v>
      </c>
    </row>
    <row r="22" spans="1:14" x14ac:dyDescent="0.3">
      <c r="A22" s="1">
        <v>20</v>
      </c>
      <c r="B22" s="1"/>
      <c r="C22" s="1"/>
      <c r="D22" s="1"/>
      <c r="E22" s="1"/>
      <c r="F22" s="1"/>
      <c r="G22" s="1"/>
      <c r="H22" s="1"/>
      <c r="J22" s="1">
        <v>20</v>
      </c>
      <c r="K22" s="1" t="str">
        <f t="shared" si="3"/>
        <v>Marc-Andre Ter Stegen</v>
      </c>
      <c r="L22" s="1" t="str">
        <f t="shared" si="4"/>
        <v>Spanija</v>
      </c>
      <c r="M22" s="1">
        <f t="shared" si="5"/>
        <v>90</v>
      </c>
      <c r="N22" s="1">
        <f t="shared" ca="1" si="6"/>
        <v>0</v>
      </c>
    </row>
    <row r="23" spans="1:14" x14ac:dyDescent="0.3">
      <c r="A23" s="1"/>
      <c r="B23" s="1"/>
      <c r="C23" s="1"/>
      <c r="D23" s="1"/>
      <c r="E23" s="1"/>
      <c r="F23" s="1"/>
      <c r="G23" s="1"/>
      <c r="H23" s="1"/>
      <c r="J23" s="1">
        <v>21</v>
      </c>
      <c r="K23" s="1" t="str">
        <f t="shared" si="3"/>
        <v>Marco Reus</v>
      </c>
      <c r="L23" s="1" t="str">
        <f t="shared" si="4"/>
        <v>Nemacka</v>
      </c>
      <c r="M23" s="1">
        <f t="shared" si="5"/>
        <v>80</v>
      </c>
      <c r="N23" s="1">
        <f t="shared" ca="1" si="6"/>
        <v>0</v>
      </c>
    </row>
    <row r="24" spans="1:14" x14ac:dyDescent="0.3">
      <c r="A24" s="1"/>
      <c r="B24" s="1"/>
      <c r="C24" s="1"/>
      <c r="D24" s="1"/>
      <c r="E24" s="1"/>
      <c r="F24" s="1"/>
      <c r="G24" s="1"/>
      <c r="H24" s="1"/>
      <c r="J24" s="1">
        <v>22</v>
      </c>
      <c r="K24" s="1" t="str">
        <f t="shared" si="3"/>
        <v>Roberto Firmino</v>
      </c>
      <c r="L24" s="1" t="str">
        <f t="shared" si="4"/>
        <v>Engleska</v>
      </c>
      <c r="M24" s="1">
        <f t="shared" si="5"/>
        <v>80</v>
      </c>
      <c r="N24" s="1">
        <f t="shared" ca="1" si="6"/>
        <v>0</v>
      </c>
    </row>
    <row r="25" spans="1:14" x14ac:dyDescent="0.3">
      <c r="C25" s="1" t="s">
        <v>39</v>
      </c>
      <c r="D25" s="1">
        <f>SUM(D3:D8)</f>
        <v>720</v>
      </c>
      <c r="E25" s="1"/>
      <c r="F25" s="1">
        <f>SUM(F3:F8)</f>
        <v>680</v>
      </c>
      <c r="G25" s="1">
        <f t="shared" si="7"/>
        <v>578</v>
      </c>
      <c r="H25" s="1">
        <f>SUM(H3:H8)</f>
        <v>40</v>
      </c>
      <c r="J25" s="1">
        <v>23</v>
      </c>
      <c r="K25" s="1" t="str">
        <f t="shared" si="3"/>
        <v>Pierre-Emerick Aubameyang</v>
      </c>
      <c r="L25" s="1" t="str">
        <f t="shared" si="4"/>
        <v>Engleska</v>
      </c>
      <c r="M25" s="1">
        <f t="shared" si="5"/>
        <v>80</v>
      </c>
      <c r="N25" s="1">
        <f t="shared" ca="1" si="6"/>
        <v>0</v>
      </c>
    </row>
    <row r="26" spans="1:14" x14ac:dyDescent="0.3">
      <c r="J26" s="1">
        <v>24</v>
      </c>
      <c r="K26" s="1" t="str">
        <f t="shared" si="3"/>
        <v>Krystzof Piatek</v>
      </c>
      <c r="L26" s="1" t="str">
        <f t="shared" si="4"/>
        <v>Italija</v>
      </c>
      <c r="M26" s="1">
        <f t="shared" si="5"/>
        <v>70</v>
      </c>
      <c r="N26" s="1">
        <f t="shared" ca="1" si="6"/>
        <v>0</v>
      </c>
    </row>
    <row r="27" spans="1:14" x14ac:dyDescent="0.3">
      <c r="J27" s="1">
        <v>25</v>
      </c>
      <c r="K27" s="1" t="str">
        <f t="shared" si="3"/>
        <v>Memphis Depay</v>
      </c>
      <c r="L27" s="1" t="str">
        <f t="shared" si="4"/>
        <v>Francuska</v>
      </c>
      <c r="M27" s="1">
        <f t="shared" si="5"/>
        <v>50</v>
      </c>
      <c r="N27" s="1">
        <f ca="1">SUMIF($B$3:$B$22,J27,$F$3:$F$8)</f>
        <v>0</v>
      </c>
    </row>
  </sheetData>
  <mergeCells count="2">
    <mergeCell ref="B1:H1"/>
    <mergeCell ref="J1:N1"/>
  </mergeCells>
  <conditionalFormatting sqref="D3:D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3:B22">
      <formula1>rb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C1" workbookViewId="0">
      <selection activeCell="D2" sqref="D2"/>
    </sheetView>
  </sheetViews>
  <sheetFormatPr defaultRowHeight="14.4" x14ac:dyDescent="0.3"/>
  <cols>
    <col min="3" max="3" width="28.109375" customWidth="1"/>
    <col min="7" max="7" width="9.33203125" customWidth="1"/>
    <col min="11" max="11" width="27.5546875" customWidth="1"/>
    <col min="12" max="12" width="11.33203125" customWidth="1"/>
    <col min="21" max="21" width="0" hidden="1" customWidth="1"/>
  </cols>
  <sheetData>
    <row r="1" spans="1:21" ht="25.8" x14ac:dyDescent="0.45">
      <c r="A1" s="1"/>
      <c r="B1" s="13" t="s">
        <v>31</v>
      </c>
      <c r="C1" s="14"/>
      <c r="D1" s="14"/>
      <c r="E1" s="14"/>
      <c r="F1" s="14"/>
      <c r="G1" s="14"/>
      <c r="H1" s="14"/>
      <c r="J1" s="15" t="s">
        <v>38</v>
      </c>
      <c r="K1" s="15"/>
      <c r="L1" s="15"/>
      <c r="M1" s="15"/>
      <c r="N1" s="15"/>
    </row>
    <row r="2" spans="1:21" ht="43.2" x14ac:dyDescent="0.3">
      <c r="A2" s="1" t="s">
        <v>32</v>
      </c>
      <c r="B2" s="1" t="s">
        <v>30</v>
      </c>
      <c r="C2" s="1" t="s">
        <v>35</v>
      </c>
      <c r="D2" s="1" t="s">
        <v>33</v>
      </c>
      <c r="E2" s="1" t="s">
        <v>34</v>
      </c>
      <c r="F2" s="2" t="s">
        <v>36</v>
      </c>
      <c r="G2" s="3" t="s">
        <v>37</v>
      </c>
      <c r="H2" s="1" t="s">
        <v>40</v>
      </c>
      <c r="J2" s="1" t="s">
        <v>30</v>
      </c>
      <c r="K2" s="1" t="s">
        <v>35</v>
      </c>
      <c r="L2" s="1" t="s">
        <v>34</v>
      </c>
      <c r="M2" s="1" t="s">
        <v>33</v>
      </c>
      <c r="N2" s="2" t="s">
        <v>36</v>
      </c>
    </row>
    <row r="3" spans="1:21" x14ac:dyDescent="0.3">
      <c r="A3" s="1">
        <v>1</v>
      </c>
      <c r="B3" s="1">
        <v>3</v>
      </c>
      <c r="C3" s="1" t="str">
        <f t="shared" ref="C3:C10" si="0">VLOOKUP(B3,tl,2,FALSE)</f>
        <v>Neymar</v>
      </c>
      <c r="D3" s="1">
        <f t="shared" ref="D3:D10" si="1">VLOOKUP(B3,tl,3,FALSE)</f>
        <v>230</v>
      </c>
      <c r="E3" s="1" t="str">
        <f t="shared" ref="E3:E10" si="2">VLOOKUP(B3,tl,4,FALSE)</f>
        <v>Francuska</v>
      </c>
      <c r="F3" s="1">
        <v>250</v>
      </c>
      <c r="G3" s="1">
        <f>$U$4*F3</f>
        <v>212.5</v>
      </c>
      <c r="H3" s="1">
        <f>D3-F3</f>
        <v>-20</v>
      </c>
      <c r="J3" s="1">
        <v>1</v>
      </c>
      <c r="K3" s="1" t="str">
        <f t="shared" ref="K3:K27" si="3">VLOOKUP(J3,tl,2,FALSE)</f>
        <v>Lionel Messi</v>
      </c>
      <c r="L3" s="1" t="str">
        <f t="shared" ref="L3:L27" si="4">VLOOKUP(J3,tl,4,FALSE)</f>
        <v>Spanija</v>
      </c>
      <c r="M3" s="1">
        <f t="shared" ref="M3:M27" si="5">VLOOKUP(J3,tl,3,FALSE)</f>
        <v>250</v>
      </c>
      <c r="N3" s="1">
        <f t="shared" ref="N3:N26" ca="1" si="6">SUMIF($B$3:$B$22,J3,$F$3:$F$8)</f>
        <v>0</v>
      </c>
    </row>
    <row r="4" spans="1:21" x14ac:dyDescent="0.3">
      <c r="A4" s="1">
        <v>2</v>
      </c>
      <c r="B4" s="1">
        <v>5</v>
      </c>
      <c r="C4" s="1" t="str">
        <f t="shared" si="0"/>
        <v>Eden Hazard</v>
      </c>
      <c r="D4" s="1">
        <f t="shared" si="1"/>
        <v>210</v>
      </c>
      <c r="E4" s="1" t="str">
        <f t="shared" si="2"/>
        <v>Engleska</v>
      </c>
      <c r="F4" s="1">
        <v>220</v>
      </c>
      <c r="G4" s="1">
        <f t="shared" ref="G4:G25" si="7">$U$4*F4</f>
        <v>187</v>
      </c>
      <c r="H4" s="1">
        <f t="shared" ref="H4:H10" si="8">D4-F4</f>
        <v>-10</v>
      </c>
      <c r="J4" s="1">
        <v>2</v>
      </c>
      <c r="K4" s="1" t="str">
        <f t="shared" si="3"/>
        <v>Kylian Mbappe</v>
      </c>
      <c r="L4" s="1" t="str">
        <f t="shared" si="4"/>
        <v>Francuska</v>
      </c>
      <c r="M4" s="1">
        <f t="shared" si="5"/>
        <v>230</v>
      </c>
      <c r="N4" s="1">
        <f t="shared" ca="1" si="6"/>
        <v>0</v>
      </c>
      <c r="U4">
        <v>0.85</v>
      </c>
    </row>
    <row r="5" spans="1:21" x14ac:dyDescent="0.3">
      <c r="A5" s="1">
        <v>3</v>
      </c>
      <c r="B5" s="1">
        <v>9</v>
      </c>
      <c r="C5" s="1" t="str">
        <f t="shared" si="0"/>
        <v>Paulo Dybala</v>
      </c>
      <c r="D5" s="1">
        <f t="shared" si="1"/>
        <v>160</v>
      </c>
      <c r="E5" s="1" t="str">
        <f t="shared" si="2"/>
        <v>Italija</v>
      </c>
      <c r="F5" s="1">
        <v>180</v>
      </c>
      <c r="G5" s="1">
        <f t="shared" si="7"/>
        <v>153</v>
      </c>
      <c r="H5" s="1">
        <f t="shared" si="8"/>
        <v>-20</v>
      </c>
      <c r="J5" s="1">
        <v>3</v>
      </c>
      <c r="K5" s="1" t="str">
        <f t="shared" si="3"/>
        <v>Neymar</v>
      </c>
      <c r="L5" s="1" t="str">
        <f t="shared" si="4"/>
        <v>Francuska</v>
      </c>
      <c r="M5" s="1">
        <f t="shared" si="5"/>
        <v>230</v>
      </c>
      <c r="N5" s="1">
        <f t="shared" ca="1" si="6"/>
        <v>250</v>
      </c>
    </row>
    <row r="6" spans="1:21" x14ac:dyDescent="0.3">
      <c r="A6" s="1">
        <v>4</v>
      </c>
      <c r="B6" s="1">
        <v>14</v>
      </c>
      <c r="C6" s="1" t="str">
        <f t="shared" si="0"/>
        <v>Robert Lewandovski</v>
      </c>
      <c r="D6" s="1">
        <f t="shared" si="1"/>
        <v>130</v>
      </c>
      <c r="E6" s="1" t="str">
        <f t="shared" si="2"/>
        <v>Nemacka</v>
      </c>
      <c r="F6" s="1">
        <v>150</v>
      </c>
      <c r="G6" s="1">
        <f t="shared" si="7"/>
        <v>127.5</v>
      </c>
      <c r="H6" s="1">
        <f t="shared" si="8"/>
        <v>-20</v>
      </c>
      <c r="J6" s="1">
        <v>4</v>
      </c>
      <c r="K6" s="1" t="str">
        <f t="shared" si="3"/>
        <v>Cristiano Ronaldo</v>
      </c>
      <c r="L6" s="1" t="str">
        <f t="shared" si="4"/>
        <v>Italija</v>
      </c>
      <c r="M6" s="1">
        <f t="shared" si="5"/>
        <v>220</v>
      </c>
      <c r="N6" s="1">
        <f t="shared" ca="1" si="6"/>
        <v>0</v>
      </c>
    </row>
    <row r="7" spans="1:21" x14ac:dyDescent="0.3">
      <c r="A7" s="1">
        <v>5</v>
      </c>
      <c r="B7" s="1">
        <v>20</v>
      </c>
      <c r="C7" s="1" t="str">
        <f t="shared" si="0"/>
        <v>Marc-Andre Ter Stegen</v>
      </c>
      <c r="D7" s="1">
        <f t="shared" si="1"/>
        <v>90</v>
      </c>
      <c r="E7" s="1" t="str">
        <f t="shared" si="2"/>
        <v>Spanija</v>
      </c>
      <c r="F7" s="1">
        <v>120</v>
      </c>
      <c r="G7" s="1">
        <f t="shared" si="7"/>
        <v>102</v>
      </c>
      <c r="H7" s="1">
        <f t="shared" si="8"/>
        <v>-30</v>
      </c>
      <c r="J7" s="1">
        <v>5</v>
      </c>
      <c r="K7" s="1" t="str">
        <f t="shared" si="3"/>
        <v>Eden Hazard</v>
      </c>
      <c r="L7" s="1" t="str">
        <f t="shared" si="4"/>
        <v>Engleska</v>
      </c>
      <c r="M7" s="1">
        <f t="shared" si="5"/>
        <v>210</v>
      </c>
      <c r="N7" s="1">
        <f t="shared" ca="1" si="6"/>
        <v>220</v>
      </c>
    </row>
    <row r="8" spans="1:21" x14ac:dyDescent="0.3">
      <c r="A8" s="1">
        <v>6</v>
      </c>
      <c r="B8" s="1">
        <v>22</v>
      </c>
      <c r="C8" s="1" t="str">
        <f t="shared" si="0"/>
        <v>Roberto Firmino</v>
      </c>
      <c r="D8" s="1">
        <f t="shared" si="1"/>
        <v>80</v>
      </c>
      <c r="E8" s="1" t="str">
        <f t="shared" si="2"/>
        <v>Engleska</v>
      </c>
      <c r="F8" s="1">
        <v>130</v>
      </c>
      <c r="G8" s="1">
        <f t="shared" si="7"/>
        <v>110.5</v>
      </c>
      <c r="H8" s="1">
        <f t="shared" si="8"/>
        <v>-50</v>
      </c>
      <c r="J8" s="1">
        <v>6</v>
      </c>
      <c r="K8" s="1" t="str">
        <f t="shared" si="3"/>
        <v>Mohamed Salah</v>
      </c>
      <c r="L8" s="1" t="str">
        <f t="shared" si="4"/>
        <v>Engleska</v>
      </c>
      <c r="M8" s="1">
        <f t="shared" si="5"/>
        <v>200</v>
      </c>
      <c r="N8" s="1">
        <f t="shared" ca="1" si="6"/>
        <v>0</v>
      </c>
    </row>
    <row r="9" spans="1:21" x14ac:dyDescent="0.3">
      <c r="A9" s="1">
        <v>7</v>
      </c>
      <c r="B9" s="1">
        <v>24</v>
      </c>
      <c r="C9" s="1" t="str">
        <f t="shared" si="0"/>
        <v>Krystzof Piatek</v>
      </c>
      <c r="D9" s="1">
        <f t="shared" si="1"/>
        <v>70</v>
      </c>
      <c r="E9" s="1" t="str">
        <f t="shared" si="2"/>
        <v>Italija</v>
      </c>
      <c r="F9" s="1">
        <v>100</v>
      </c>
      <c r="G9" s="1">
        <f t="shared" si="7"/>
        <v>85</v>
      </c>
      <c r="H9" s="1">
        <f t="shared" si="8"/>
        <v>-30</v>
      </c>
      <c r="J9" s="1">
        <v>7</v>
      </c>
      <c r="K9" s="1" t="str">
        <f t="shared" si="3"/>
        <v>Harry Kane</v>
      </c>
      <c r="L9" s="1" t="str">
        <f t="shared" si="4"/>
        <v>Engleska</v>
      </c>
      <c r="M9" s="1">
        <f t="shared" si="5"/>
        <v>180</v>
      </c>
      <c r="N9" s="1">
        <f t="shared" ca="1" si="6"/>
        <v>0</v>
      </c>
    </row>
    <row r="10" spans="1:21" x14ac:dyDescent="0.3">
      <c r="A10" s="1">
        <v>8</v>
      </c>
      <c r="B10" s="1">
        <v>25</v>
      </c>
      <c r="C10" s="1" t="str">
        <f t="shared" si="0"/>
        <v>Memphis Depay</v>
      </c>
      <c r="D10" s="1">
        <f t="shared" si="1"/>
        <v>50</v>
      </c>
      <c r="E10" s="1" t="str">
        <f t="shared" si="2"/>
        <v>Francuska</v>
      </c>
      <c r="F10" s="1">
        <v>60</v>
      </c>
      <c r="G10" s="1">
        <f t="shared" si="7"/>
        <v>51</v>
      </c>
      <c r="H10" s="1">
        <f t="shared" si="8"/>
        <v>-10</v>
      </c>
      <c r="J10" s="1">
        <v>8</v>
      </c>
      <c r="K10" s="1" t="str">
        <f t="shared" si="3"/>
        <v>Kevin De Bruyne</v>
      </c>
      <c r="L10" s="1" t="str">
        <f t="shared" si="4"/>
        <v>Engleska</v>
      </c>
      <c r="M10" s="1">
        <f t="shared" si="5"/>
        <v>160</v>
      </c>
      <c r="N10" s="1">
        <f t="shared" ca="1" si="6"/>
        <v>0</v>
      </c>
    </row>
    <row r="11" spans="1:21" x14ac:dyDescent="0.3">
      <c r="A11" s="1">
        <v>9</v>
      </c>
      <c r="B11" s="1"/>
      <c r="C11" s="1"/>
      <c r="D11" s="1"/>
      <c r="E11" s="1"/>
      <c r="F11" s="1"/>
      <c r="G11" s="1"/>
      <c r="H11" s="1"/>
      <c r="J11" s="1">
        <v>9</v>
      </c>
      <c r="K11" s="1" t="str">
        <f t="shared" si="3"/>
        <v>Paulo Dybala</v>
      </c>
      <c r="L11" s="1" t="str">
        <f t="shared" si="4"/>
        <v>Italija</v>
      </c>
      <c r="M11" s="1">
        <f t="shared" si="5"/>
        <v>160</v>
      </c>
      <c r="N11" s="1">
        <f t="shared" ca="1" si="6"/>
        <v>180</v>
      </c>
    </row>
    <row r="12" spans="1:21" x14ac:dyDescent="0.3">
      <c r="A12" s="1">
        <v>10</v>
      </c>
      <c r="B12" s="1"/>
      <c r="C12" s="1"/>
      <c r="D12" s="1"/>
      <c r="E12" s="1"/>
      <c r="F12" s="1"/>
      <c r="G12" s="1"/>
      <c r="H12" s="1"/>
      <c r="J12" s="1">
        <v>10</v>
      </c>
      <c r="K12" s="1" t="str">
        <f t="shared" si="3"/>
        <v>Virgil Van Dijk</v>
      </c>
      <c r="L12" s="1" t="str">
        <f t="shared" si="4"/>
        <v>Engleska</v>
      </c>
      <c r="M12" s="1">
        <f t="shared" si="5"/>
        <v>150</v>
      </c>
      <c r="N12" s="1">
        <f t="shared" ca="1" si="6"/>
        <v>0</v>
      </c>
    </row>
    <row r="13" spans="1:21" x14ac:dyDescent="0.3">
      <c r="A13" s="1">
        <v>11</v>
      </c>
      <c r="B13" s="1"/>
      <c r="C13" s="1"/>
      <c r="D13" s="1"/>
      <c r="E13" s="1"/>
      <c r="F13" s="1"/>
      <c r="G13" s="1"/>
      <c r="H13" s="1"/>
      <c r="J13" s="1">
        <v>11</v>
      </c>
      <c r="K13" s="1" t="str">
        <f t="shared" si="3"/>
        <v>Phillipe Coutinho</v>
      </c>
      <c r="L13" s="1" t="str">
        <f t="shared" si="4"/>
        <v>Spanija</v>
      </c>
      <c r="M13" s="1">
        <f t="shared" si="5"/>
        <v>150</v>
      </c>
      <c r="N13" s="1">
        <f t="shared" ca="1" si="6"/>
        <v>0</v>
      </c>
    </row>
    <row r="14" spans="1:21" x14ac:dyDescent="0.3">
      <c r="A14" s="1">
        <v>12</v>
      </c>
      <c r="B14" s="1"/>
      <c r="C14" s="1"/>
      <c r="D14" s="1"/>
      <c r="E14" s="1"/>
      <c r="F14" s="1"/>
      <c r="G14" s="1"/>
      <c r="H14" s="1"/>
      <c r="J14" s="1">
        <v>12</v>
      </c>
      <c r="K14" s="1" t="str">
        <f t="shared" si="3"/>
        <v>Ngolo Kante</v>
      </c>
      <c r="L14" s="1" t="str">
        <f t="shared" si="4"/>
        <v>Engleska</v>
      </c>
      <c r="M14" s="1">
        <f t="shared" si="5"/>
        <v>150</v>
      </c>
      <c r="N14" s="1">
        <f t="shared" ca="1" si="6"/>
        <v>0</v>
      </c>
    </row>
    <row r="15" spans="1:21" x14ac:dyDescent="0.3">
      <c r="A15" s="1">
        <v>13</v>
      </c>
      <c r="B15" s="1"/>
      <c r="C15" s="1"/>
      <c r="D15" s="1"/>
      <c r="E15" s="1"/>
      <c r="F15" s="1"/>
      <c r="G15" s="1"/>
      <c r="H15" s="1"/>
      <c r="J15" s="1">
        <v>13</v>
      </c>
      <c r="K15" s="1" t="str">
        <f t="shared" si="3"/>
        <v>David De Gea</v>
      </c>
      <c r="L15" s="1" t="str">
        <f t="shared" si="4"/>
        <v>Engleska</v>
      </c>
      <c r="M15" s="1">
        <f t="shared" si="5"/>
        <v>150</v>
      </c>
      <c r="N15" s="1">
        <f t="shared" ca="1" si="6"/>
        <v>0</v>
      </c>
    </row>
    <row r="16" spans="1:21" x14ac:dyDescent="0.3">
      <c r="A16" s="1">
        <v>14</v>
      </c>
      <c r="B16" s="1"/>
      <c r="C16" s="1"/>
      <c r="D16" s="1"/>
      <c r="E16" s="1"/>
      <c r="F16" s="1"/>
      <c r="G16" s="1"/>
      <c r="H16" s="1"/>
      <c r="J16" s="1">
        <v>14</v>
      </c>
      <c r="K16" s="1" t="str">
        <f t="shared" si="3"/>
        <v>Robert Lewandovski</v>
      </c>
      <c r="L16" s="1" t="str">
        <f t="shared" si="4"/>
        <v>Nemacka</v>
      </c>
      <c r="M16" s="1">
        <f t="shared" si="5"/>
        <v>130</v>
      </c>
      <c r="N16" s="1">
        <f t="shared" ca="1" si="6"/>
        <v>150</v>
      </c>
    </row>
    <row r="17" spans="1:14" x14ac:dyDescent="0.3">
      <c r="A17" s="1">
        <v>15</v>
      </c>
      <c r="B17" s="1"/>
      <c r="C17" s="1"/>
      <c r="D17" s="1"/>
      <c r="E17" s="1"/>
      <c r="F17" s="1"/>
      <c r="G17" s="1"/>
      <c r="H17" s="1"/>
      <c r="J17" s="1">
        <v>15</v>
      </c>
      <c r="K17" s="1" t="str">
        <f t="shared" si="3"/>
        <v>Sergio Aguero</v>
      </c>
      <c r="L17" s="1" t="str">
        <f t="shared" si="4"/>
        <v>Engleska</v>
      </c>
      <c r="M17" s="1">
        <f t="shared" si="5"/>
        <v>130</v>
      </c>
      <c r="N17" s="1">
        <f t="shared" ca="1" si="6"/>
        <v>0</v>
      </c>
    </row>
    <row r="18" spans="1:14" x14ac:dyDescent="0.3">
      <c r="A18" s="1">
        <v>16</v>
      </c>
      <c r="B18" s="1"/>
      <c r="C18" s="1"/>
      <c r="D18" s="1"/>
      <c r="E18" s="1"/>
      <c r="F18" s="1"/>
      <c r="G18" s="1"/>
      <c r="H18" s="1"/>
      <c r="J18" s="1">
        <v>16</v>
      </c>
      <c r="K18" s="1" t="str">
        <f t="shared" si="3"/>
        <v>Antoine Griezmann</v>
      </c>
      <c r="L18" s="1" t="str">
        <f t="shared" si="4"/>
        <v>Spanija</v>
      </c>
      <c r="M18" s="1">
        <f t="shared" si="5"/>
        <v>120</v>
      </c>
      <c r="N18" s="1">
        <f t="shared" ca="1" si="6"/>
        <v>0</v>
      </c>
    </row>
    <row r="19" spans="1:14" x14ac:dyDescent="0.3">
      <c r="A19" s="1">
        <v>17</v>
      </c>
      <c r="B19" s="1"/>
      <c r="C19" s="1"/>
      <c r="D19" s="1"/>
      <c r="E19" s="1"/>
      <c r="F19" s="1"/>
      <c r="G19" s="1"/>
      <c r="H19" s="1"/>
      <c r="J19" s="1">
        <v>17</v>
      </c>
      <c r="K19" s="1" t="str">
        <f t="shared" si="3"/>
        <v>Sergio Ramos</v>
      </c>
      <c r="L19" s="1" t="str">
        <f t="shared" si="4"/>
        <v>Spanija</v>
      </c>
      <c r="M19" s="1">
        <f t="shared" si="5"/>
        <v>120</v>
      </c>
      <c r="N19" s="1">
        <f t="shared" ca="1" si="6"/>
        <v>0</v>
      </c>
    </row>
    <row r="20" spans="1:14" x14ac:dyDescent="0.3">
      <c r="A20" s="1">
        <v>18</v>
      </c>
      <c r="B20" s="1"/>
      <c r="C20" s="1"/>
      <c r="D20" s="1"/>
      <c r="E20" s="1"/>
      <c r="F20" s="1"/>
      <c r="G20" s="1"/>
      <c r="H20" s="1"/>
      <c r="J20" s="1">
        <v>18</v>
      </c>
      <c r="K20" s="1" t="str">
        <f t="shared" si="3"/>
        <v>Luis Suarez</v>
      </c>
      <c r="L20" s="1" t="str">
        <f t="shared" si="4"/>
        <v>Spanija</v>
      </c>
      <c r="M20" s="1">
        <f t="shared" si="5"/>
        <v>100</v>
      </c>
      <c r="N20" s="1">
        <f t="shared" ca="1" si="6"/>
        <v>0</v>
      </c>
    </row>
    <row r="21" spans="1:14" x14ac:dyDescent="0.3">
      <c r="A21" s="1">
        <v>19</v>
      </c>
      <c r="B21" s="1"/>
      <c r="C21" s="1"/>
      <c r="D21" s="1"/>
      <c r="E21" s="1"/>
      <c r="F21" s="1"/>
      <c r="G21" s="1"/>
      <c r="H21" s="1"/>
      <c r="J21" s="1">
        <v>19</v>
      </c>
      <c r="K21" s="1" t="str">
        <f t="shared" si="3"/>
        <v>Sadio Mane</v>
      </c>
      <c r="L21" s="1" t="str">
        <f t="shared" si="4"/>
        <v>Engleska</v>
      </c>
      <c r="M21" s="1">
        <f t="shared" si="5"/>
        <v>100</v>
      </c>
      <c r="N21" s="1">
        <f t="shared" ca="1" si="6"/>
        <v>0</v>
      </c>
    </row>
    <row r="22" spans="1:14" x14ac:dyDescent="0.3">
      <c r="A22" s="1">
        <v>20</v>
      </c>
      <c r="B22" s="1"/>
      <c r="C22" s="1"/>
      <c r="D22" s="1"/>
      <c r="E22" s="1"/>
      <c r="F22" s="1"/>
      <c r="G22" s="1"/>
      <c r="H22" s="1"/>
      <c r="J22" s="1">
        <v>20</v>
      </c>
      <c r="K22" s="1" t="str">
        <f t="shared" si="3"/>
        <v>Marc-Andre Ter Stegen</v>
      </c>
      <c r="L22" s="1" t="str">
        <f t="shared" si="4"/>
        <v>Spanija</v>
      </c>
      <c r="M22" s="1">
        <f t="shared" si="5"/>
        <v>90</v>
      </c>
      <c r="N22" s="1">
        <f t="shared" ca="1" si="6"/>
        <v>120</v>
      </c>
    </row>
    <row r="23" spans="1:14" x14ac:dyDescent="0.3">
      <c r="A23" s="1"/>
      <c r="B23" s="1"/>
      <c r="C23" s="1"/>
      <c r="D23" s="1"/>
      <c r="E23" s="1"/>
      <c r="F23" s="1"/>
      <c r="G23" s="1"/>
      <c r="H23" s="1"/>
      <c r="J23" s="1">
        <v>21</v>
      </c>
      <c r="K23" s="1" t="str">
        <f t="shared" si="3"/>
        <v>Marco Reus</v>
      </c>
      <c r="L23" s="1" t="str">
        <f t="shared" si="4"/>
        <v>Nemacka</v>
      </c>
      <c r="M23" s="1">
        <f t="shared" si="5"/>
        <v>80</v>
      </c>
      <c r="N23" s="1">
        <f t="shared" ca="1" si="6"/>
        <v>0</v>
      </c>
    </row>
    <row r="24" spans="1:14" x14ac:dyDescent="0.3">
      <c r="A24" s="1"/>
      <c r="B24" s="1"/>
      <c r="C24" s="1"/>
      <c r="D24" s="1"/>
      <c r="E24" s="1"/>
      <c r="F24" s="1"/>
      <c r="G24" s="1"/>
      <c r="H24" s="1"/>
      <c r="J24" s="1">
        <v>22</v>
      </c>
      <c r="K24" s="1" t="str">
        <f t="shared" si="3"/>
        <v>Roberto Firmino</v>
      </c>
      <c r="L24" s="1" t="str">
        <f t="shared" si="4"/>
        <v>Engleska</v>
      </c>
      <c r="M24" s="1">
        <f t="shared" si="5"/>
        <v>80</v>
      </c>
      <c r="N24" s="1">
        <f t="shared" ca="1" si="6"/>
        <v>130</v>
      </c>
    </row>
    <row r="25" spans="1:14" x14ac:dyDescent="0.3">
      <c r="C25" s="1" t="s">
        <v>39</v>
      </c>
      <c r="D25" s="1">
        <f>SUM(D3:D8)</f>
        <v>900</v>
      </c>
      <c r="E25" s="1"/>
      <c r="F25" s="1">
        <f>SUM(F3:F10)</f>
        <v>1210</v>
      </c>
      <c r="G25" s="1">
        <f t="shared" si="7"/>
        <v>1028.5</v>
      </c>
      <c r="H25" s="1">
        <f>SUM(H3:H10)</f>
        <v>-190</v>
      </c>
      <c r="J25" s="1">
        <v>23</v>
      </c>
      <c r="K25" s="1" t="str">
        <f t="shared" si="3"/>
        <v>Pierre-Emerick Aubameyang</v>
      </c>
      <c r="L25" s="1" t="str">
        <f t="shared" si="4"/>
        <v>Engleska</v>
      </c>
      <c r="M25" s="1">
        <f t="shared" si="5"/>
        <v>80</v>
      </c>
      <c r="N25" s="1">
        <f t="shared" ca="1" si="6"/>
        <v>0</v>
      </c>
    </row>
    <row r="26" spans="1:14" x14ac:dyDescent="0.3">
      <c r="J26" s="1">
        <v>24</v>
      </c>
      <c r="K26" s="1" t="str">
        <f t="shared" si="3"/>
        <v>Krystzof Piatek</v>
      </c>
      <c r="L26" s="1" t="str">
        <f t="shared" si="4"/>
        <v>Italija</v>
      </c>
      <c r="M26" s="1">
        <f t="shared" si="5"/>
        <v>70</v>
      </c>
      <c r="N26" s="1">
        <f t="shared" ca="1" si="6"/>
        <v>100</v>
      </c>
    </row>
    <row r="27" spans="1:14" x14ac:dyDescent="0.3">
      <c r="J27" s="1">
        <v>25</v>
      </c>
      <c r="K27" s="1" t="str">
        <f t="shared" si="3"/>
        <v>Memphis Depay</v>
      </c>
      <c r="L27" s="1" t="str">
        <f t="shared" si="4"/>
        <v>Francuska</v>
      </c>
      <c r="M27" s="1">
        <f t="shared" si="5"/>
        <v>50</v>
      </c>
      <c r="N27" s="1">
        <f ca="1">SUMIF($B$3:$B$22,J27,$F$3:$F$8)</f>
        <v>60</v>
      </c>
    </row>
  </sheetData>
  <mergeCells count="2">
    <mergeCell ref="B1:H1"/>
    <mergeCell ref="J1:N1"/>
  </mergeCells>
  <conditionalFormatting sqref="D3:D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3:B22">
      <formula1>rb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9" sqref="C29"/>
    </sheetView>
  </sheetViews>
  <sheetFormatPr defaultRowHeight="14.4" x14ac:dyDescent="0.3"/>
  <cols>
    <col min="1" max="1" width="5.33203125" customWidth="1"/>
    <col min="2" max="2" width="26.44140625" customWidth="1"/>
    <col min="3" max="3" width="12.88671875" customWidth="1"/>
    <col min="4" max="4" width="7.6640625" customWidth="1"/>
    <col min="5" max="5" width="7.109375" customWidth="1"/>
    <col min="11" max="11" width="9.109375" customWidth="1"/>
    <col min="13" max="13" width="9.109375" customWidth="1"/>
  </cols>
  <sheetData>
    <row r="1" spans="1:10" x14ac:dyDescent="0.3">
      <c r="A1" s="17" t="s">
        <v>50</v>
      </c>
      <c r="B1" s="18"/>
      <c r="C1" s="18"/>
      <c r="D1" s="18"/>
      <c r="E1" s="18"/>
      <c r="F1" s="18"/>
      <c r="G1" s="19"/>
    </row>
    <row r="2" spans="1:10" x14ac:dyDescent="0.3">
      <c r="A2" s="20"/>
      <c r="B2" s="20"/>
      <c r="C2" s="10" t="s">
        <v>34</v>
      </c>
      <c r="D2" s="20" t="s">
        <v>42</v>
      </c>
      <c r="E2" s="20"/>
      <c r="F2" s="20"/>
      <c r="G2" s="20"/>
    </row>
    <row r="3" spans="1:10" x14ac:dyDescent="0.3">
      <c r="A3" s="5" t="s">
        <v>49</v>
      </c>
      <c r="B3" s="5" t="s">
        <v>43</v>
      </c>
      <c r="C3" s="5" t="s">
        <v>34</v>
      </c>
      <c r="D3" s="5" t="s">
        <v>45</v>
      </c>
      <c r="E3" s="5" t="s">
        <v>46</v>
      </c>
      <c r="F3" s="5" t="s">
        <v>47</v>
      </c>
      <c r="G3" s="5" t="s">
        <v>44</v>
      </c>
      <c r="I3" s="16" t="s">
        <v>51</v>
      </c>
      <c r="J3" s="16"/>
    </row>
    <row r="4" spans="1:10" x14ac:dyDescent="0.3">
      <c r="A4" s="1">
        <v>1</v>
      </c>
      <c r="B4" s="1" t="str">
        <f t="shared" ref="B4:B28" si="0">VLOOKUP(A4,tl,2,FALSE)</f>
        <v>Lionel Messi</v>
      </c>
      <c r="C4" s="1" t="str">
        <f t="shared" ref="C4:C28" si="1">VLOOKUP(A4,tl,4,FALSE)</f>
        <v>Spanija</v>
      </c>
      <c r="D4" s="6">
        <f ca="1">Jun!N3</f>
        <v>0</v>
      </c>
      <c r="E4" s="6">
        <f ca="1">Jul!N3</f>
        <v>0</v>
      </c>
      <c r="F4" s="6">
        <f ca="1">Avgust!N3</f>
        <v>0</v>
      </c>
      <c r="G4" s="7">
        <f ca="1">SUM(D4:F4)</f>
        <v>0</v>
      </c>
      <c r="I4" s="8" t="s">
        <v>10</v>
      </c>
      <c r="J4" s="11">
        <f ca="1">SUMIF($C$4:$C$28,I4,$G$4:$G$28)</f>
        <v>1300</v>
      </c>
    </row>
    <row r="5" spans="1:10" x14ac:dyDescent="0.3">
      <c r="A5" s="1">
        <v>2</v>
      </c>
      <c r="B5" s="1" t="str">
        <f t="shared" si="0"/>
        <v>Kylian Mbappe</v>
      </c>
      <c r="C5" s="1" t="str">
        <f t="shared" si="1"/>
        <v>Francuska</v>
      </c>
      <c r="D5" s="6">
        <f ca="1">Jun!N4</f>
        <v>0</v>
      </c>
      <c r="E5" s="6">
        <f ca="1">Jul!N4</f>
        <v>0</v>
      </c>
      <c r="F5" s="6">
        <f ca="1">Avgust!N4</f>
        <v>0</v>
      </c>
      <c r="G5" s="7">
        <f t="shared" ref="G5:G28" ca="1" si="2">SUM(D5:F5)</f>
        <v>0</v>
      </c>
      <c r="I5" s="8" t="s">
        <v>7</v>
      </c>
      <c r="J5" s="11">
        <f t="shared" ref="J5:J8" ca="1" si="3">SUMIF($C$4:$C$28,I5,$G$4:$G$28)</f>
        <v>450</v>
      </c>
    </row>
    <row r="6" spans="1:10" x14ac:dyDescent="0.3">
      <c r="A6" s="1">
        <v>3</v>
      </c>
      <c r="B6" s="1" t="str">
        <f t="shared" si="0"/>
        <v>Neymar</v>
      </c>
      <c r="C6" s="1" t="str">
        <f t="shared" si="1"/>
        <v>Francuska</v>
      </c>
      <c r="D6" s="6">
        <f ca="1">Jun!N5</f>
        <v>0</v>
      </c>
      <c r="E6" s="6">
        <f ca="1">Jul!N5</f>
        <v>0</v>
      </c>
      <c r="F6" s="6">
        <f ca="1">Avgust!N5</f>
        <v>250</v>
      </c>
      <c r="G6" s="7">
        <f t="shared" ca="1" si="2"/>
        <v>250</v>
      </c>
      <c r="I6" s="8" t="s">
        <v>9</v>
      </c>
      <c r="J6" s="11">
        <f t="shared" ca="1" si="3"/>
        <v>280</v>
      </c>
    </row>
    <row r="7" spans="1:10" x14ac:dyDescent="0.3">
      <c r="A7" s="1">
        <v>4</v>
      </c>
      <c r="B7" s="1" t="str">
        <f t="shared" si="0"/>
        <v>Cristiano Ronaldo</v>
      </c>
      <c r="C7" s="1" t="str">
        <f t="shared" si="1"/>
        <v>Italija</v>
      </c>
      <c r="D7" s="6">
        <f ca="1">Jun!N6</f>
        <v>0</v>
      </c>
      <c r="E7" s="6">
        <f ca="1">Jul!N6</f>
        <v>0</v>
      </c>
      <c r="F7" s="6">
        <f ca="1">Avgust!N6</f>
        <v>0</v>
      </c>
      <c r="G7" s="7">
        <f t="shared" ca="1" si="2"/>
        <v>0</v>
      </c>
      <c r="I7" s="8" t="s">
        <v>29</v>
      </c>
      <c r="J7" s="11">
        <f t="shared" ca="1" si="3"/>
        <v>250</v>
      </c>
    </row>
    <row r="8" spans="1:10" x14ac:dyDescent="0.3">
      <c r="A8" s="1">
        <v>5</v>
      </c>
      <c r="B8" s="1" t="str">
        <f t="shared" si="0"/>
        <v>Eden Hazard</v>
      </c>
      <c r="C8" s="1" t="str">
        <f t="shared" si="1"/>
        <v>Engleska</v>
      </c>
      <c r="D8" s="6">
        <f ca="1">Jun!N7</f>
        <v>0</v>
      </c>
      <c r="E8" s="6">
        <f ca="1">Jul!N7</f>
        <v>0</v>
      </c>
      <c r="F8" s="6">
        <f ca="1">Avgust!N7</f>
        <v>220</v>
      </c>
      <c r="G8" s="7">
        <f t="shared" ca="1" si="2"/>
        <v>220</v>
      </c>
      <c r="I8" s="8" t="s">
        <v>8</v>
      </c>
      <c r="J8" s="11">
        <f t="shared" ca="1" si="3"/>
        <v>310</v>
      </c>
    </row>
    <row r="9" spans="1:10" x14ac:dyDescent="0.3">
      <c r="A9" s="1">
        <v>6</v>
      </c>
      <c r="B9" s="1" t="str">
        <f t="shared" si="0"/>
        <v>Mohamed Salah</v>
      </c>
      <c r="C9" s="1" t="str">
        <f t="shared" si="1"/>
        <v>Engleska</v>
      </c>
      <c r="D9" s="6">
        <f ca="1">Jun!N8</f>
        <v>0</v>
      </c>
      <c r="E9" s="6">
        <f ca="1">Jul!N8</f>
        <v>0</v>
      </c>
      <c r="F9" s="6">
        <f ca="1">Avgust!N8</f>
        <v>0</v>
      </c>
      <c r="G9" s="7">
        <f t="shared" ca="1" si="2"/>
        <v>0</v>
      </c>
    </row>
    <row r="10" spans="1:10" x14ac:dyDescent="0.3">
      <c r="A10" s="1">
        <v>7</v>
      </c>
      <c r="B10" s="1" t="str">
        <f t="shared" si="0"/>
        <v>Harry Kane</v>
      </c>
      <c r="C10" s="1" t="str">
        <f t="shared" si="1"/>
        <v>Engleska</v>
      </c>
      <c r="D10" s="6">
        <f ca="1">Jun!N9</f>
        <v>0</v>
      </c>
      <c r="E10" s="6">
        <f ca="1">Jul!N9</f>
        <v>200</v>
      </c>
      <c r="F10" s="6">
        <f ca="1">Avgust!N9</f>
        <v>0</v>
      </c>
      <c r="G10" s="7">
        <f t="shared" ca="1" si="2"/>
        <v>200</v>
      </c>
    </row>
    <row r="11" spans="1:10" x14ac:dyDescent="0.3">
      <c r="A11" s="1">
        <v>8</v>
      </c>
      <c r="B11" s="1" t="str">
        <f t="shared" si="0"/>
        <v>Kevin De Bruyne</v>
      </c>
      <c r="C11" s="1" t="str">
        <f t="shared" si="1"/>
        <v>Engleska</v>
      </c>
      <c r="D11" s="6">
        <f ca="1">Jun!N10</f>
        <v>150</v>
      </c>
      <c r="E11" s="6">
        <f ca="1">Jul!N10</f>
        <v>0</v>
      </c>
      <c r="F11" s="6">
        <f ca="1">Avgust!N10</f>
        <v>0</v>
      </c>
      <c r="G11" s="7">
        <f t="shared" ca="1" si="2"/>
        <v>150</v>
      </c>
    </row>
    <row r="12" spans="1:10" x14ac:dyDescent="0.3">
      <c r="A12" s="1">
        <v>9</v>
      </c>
      <c r="B12" s="1" t="str">
        <f t="shared" si="0"/>
        <v>Paulo Dybala</v>
      </c>
      <c r="C12" s="1" t="str">
        <f t="shared" si="1"/>
        <v>Italija</v>
      </c>
      <c r="D12" s="6">
        <f ca="1">Jun!N11</f>
        <v>0</v>
      </c>
      <c r="E12" s="6">
        <f ca="1">Jul!N11</f>
        <v>0</v>
      </c>
      <c r="F12" s="6">
        <f ca="1">Avgust!N11</f>
        <v>180</v>
      </c>
      <c r="G12" s="7">
        <f t="shared" ca="1" si="2"/>
        <v>180</v>
      </c>
    </row>
    <row r="13" spans="1:10" x14ac:dyDescent="0.3">
      <c r="A13" s="1">
        <v>10</v>
      </c>
      <c r="B13" s="1" t="str">
        <f t="shared" si="0"/>
        <v>Virgil Van Dijk</v>
      </c>
      <c r="C13" s="1" t="str">
        <f t="shared" si="1"/>
        <v>Engleska</v>
      </c>
      <c r="D13" s="6">
        <f ca="1">Jun!N12</f>
        <v>130</v>
      </c>
      <c r="E13" s="6">
        <f ca="1">Jul!N12</f>
        <v>0</v>
      </c>
      <c r="F13" s="6">
        <f ca="1">Avgust!N12</f>
        <v>0</v>
      </c>
      <c r="G13" s="7">
        <f t="shared" ca="1" si="2"/>
        <v>130</v>
      </c>
    </row>
    <row r="14" spans="1:10" x14ac:dyDescent="0.3">
      <c r="A14" s="1">
        <v>11</v>
      </c>
      <c r="B14" s="1" t="str">
        <f t="shared" si="0"/>
        <v>Phillipe Coutinho</v>
      </c>
      <c r="C14" s="1" t="str">
        <f t="shared" si="1"/>
        <v>Spanija</v>
      </c>
      <c r="D14" s="6">
        <f ca="1">Jun!N13</f>
        <v>0</v>
      </c>
      <c r="E14" s="6">
        <f ca="1">Jul!N13</f>
        <v>0</v>
      </c>
      <c r="F14" s="6">
        <f ca="1">Avgust!N13</f>
        <v>0</v>
      </c>
      <c r="G14" s="7">
        <f t="shared" ca="1" si="2"/>
        <v>0</v>
      </c>
    </row>
    <row r="15" spans="1:10" x14ac:dyDescent="0.3">
      <c r="A15" s="1">
        <v>12</v>
      </c>
      <c r="B15" s="1" t="str">
        <f t="shared" si="0"/>
        <v>Ngolo Kante</v>
      </c>
      <c r="C15" s="1" t="str">
        <f t="shared" si="1"/>
        <v>Engleska</v>
      </c>
      <c r="D15" s="6">
        <f ca="1">Jun!N14</f>
        <v>0</v>
      </c>
      <c r="E15" s="6">
        <f ca="1">Jul!N14</f>
        <v>130</v>
      </c>
      <c r="F15" s="6">
        <f ca="1">Avgust!N14</f>
        <v>0</v>
      </c>
      <c r="G15" s="7">
        <f t="shared" ca="1" si="2"/>
        <v>130</v>
      </c>
    </row>
    <row r="16" spans="1:10" x14ac:dyDescent="0.3">
      <c r="A16" s="1">
        <v>13</v>
      </c>
      <c r="B16" s="1" t="str">
        <f t="shared" si="0"/>
        <v>David De Gea</v>
      </c>
      <c r="C16" s="1" t="str">
        <f t="shared" si="1"/>
        <v>Engleska</v>
      </c>
      <c r="D16" s="6">
        <f ca="1">Jun!N15</f>
        <v>0</v>
      </c>
      <c r="E16" s="6">
        <f ca="1">Jul!N15</f>
        <v>120</v>
      </c>
      <c r="F16" s="6">
        <f ca="1">Avgust!N15</f>
        <v>0</v>
      </c>
      <c r="G16" s="7">
        <f t="shared" ca="1" si="2"/>
        <v>120</v>
      </c>
    </row>
    <row r="17" spans="1:7" x14ac:dyDescent="0.3">
      <c r="A17" s="1">
        <v>14</v>
      </c>
      <c r="B17" s="1" t="str">
        <f t="shared" si="0"/>
        <v>Robert Lewandovski</v>
      </c>
      <c r="C17" s="1" t="str">
        <f t="shared" si="1"/>
        <v>Nemacka</v>
      </c>
      <c r="D17" s="6">
        <f ca="1">Jun!N16</f>
        <v>100</v>
      </c>
      <c r="E17" s="6">
        <f ca="1">Jul!N16</f>
        <v>0</v>
      </c>
      <c r="F17" s="6">
        <f ca="1">Avgust!N16</f>
        <v>150</v>
      </c>
      <c r="G17" s="7">
        <f t="shared" ca="1" si="2"/>
        <v>250</v>
      </c>
    </row>
    <row r="18" spans="1:7" x14ac:dyDescent="0.3">
      <c r="A18" s="1">
        <v>15</v>
      </c>
      <c r="B18" s="1" t="str">
        <f t="shared" si="0"/>
        <v>Sergio Aguero</v>
      </c>
      <c r="C18" s="1" t="str">
        <f t="shared" si="1"/>
        <v>Engleska</v>
      </c>
      <c r="D18" s="6">
        <f ca="1">Jun!N17</f>
        <v>100</v>
      </c>
      <c r="E18" s="6">
        <f ca="1">Jul!N17</f>
        <v>0</v>
      </c>
      <c r="F18" s="6">
        <f ca="1">Avgust!N17</f>
        <v>0</v>
      </c>
      <c r="G18" s="7">
        <f t="shared" ca="1" si="2"/>
        <v>100</v>
      </c>
    </row>
    <row r="19" spans="1:7" x14ac:dyDescent="0.3">
      <c r="A19" s="1">
        <v>16</v>
      </c>
      <c r="B19" s="1" t="str">
        <f t="shared" si="0"/>
        <v>Antoine Griezmann</v>
      </c>
      <c r="C19" s="1" t="str">
        <f t="shared" si="1"/>
        <v>Spanija</v>
      </c>
      <c r="D19" s="6">
        <f ca="1">Jun!N18</f>
        <v>0</v>
      </c>
      <c r="E19" s="6">
        <f ca="1">Jul!N18</f>
        <v>150</v>
      </c>
      <c r="F19" s="6">
        <f ca="1">Avgust!N18</f>
        <v>0</v>
      </c>
      <c r="G19" s="7">
        <f t="shared" ca="1" si="2"/>
        <v>150</v>
      </c>
    </row>
    <row r="20" spans="1:7" x14ac:dyDescent="0.3">
      <c r="A20" s="1">
        <v>17</v>
      </c>
      <c r="B20" s="1" t="str">
        <f t="shared" si="0"/>
        <v>Sergio Ramos</v>
      </c>
      <c r="C20" s="1" t="str">
        <f t="shared" si="1"/>
        <v>Spanija</v>
      </c>
      <c r="D20" s="6">
        <f ca="1">Jun!N19</f>
        <v>0</v>
      </c>
      <c r="E20" s="6">
        <f ca="1">Jul!N19</f>
        <v>80</v>
      </c>
      <c r="F20" s="6">
        <f ca="1">Avgust!N19</f>
        <v>0</v>
      </c>
      <c r="G20" s="7">
        <f t="shared" ca="1" si="2"/>
        <v>80</v>
      </c>
    </row>
    <row r="21" spans="1:7" x14ac:dyDescent="0.3">
      <c r="A21" s="1">
        <v>18</v>
      </c>
      <c r="B21" s="1" t="str">
        <f t="shared" si="0"/>
        <v>Luis Suarez</v>
      </c>
      <c r="C21" s="1" t="str">
        <f t="shared" si="1"/>
        <v>Spanija</v>
      </c>
      <c r="D21" s="6">
        <f ca="1">Jun!N20</f>
        <v>100</v>
      </c>
      <c r="E21" s="6">
        <f ca="1">Jul!N20</f>
        <v>0</v>
      </c>
      <c r="F21" s="6">
        <f ca="1">Avgust!N20</f>
        <v>0</v>
      </c>
      <c r="G21" s="7">
        <f t="shared" ca="1" si="2"/>
        <v>100</v>
      </c>
    </row>
    <row r="22" spans="1:7" x14ac:dyDescent="0.3">
      <c r="A22" s="1">
        <v>19</v>
      </c>
      <c r="B22" s="1" t="str">
        <f t="shared" si="0"/>
        <v>Sadio Mane</v>
      </c>
      <c r="C22" s="1" t="str">
        <f t="shared" si="1"/>
        <v>Engleska</v>
      </c>
      <c r="D22" s="6">
        <f ca="1">Jun!N21</f>
        <v>0</v>
      </c>
      <c r="E22" s="6">
        <f ca="1">Jul!N21</f>
        <v>0</v>
      </c>
      <c r="F22" s="6">
        <f ca="1">Avgust!N21</f>
        <v>0</v>
      </c>
      <c r="G22" s="7">
        <f t="shared" ca="1" si="2"/>
        <v>0</v>
      </c>
    </row>
    <row r="23" spans="1:7" x14ac:dyDescent="0.3">
      <c r="A23" s="1">
        <v>20</v>
      </c>
      <c r="B23" s="1" t="str">
        <f t="shared" si="0"/>
        <v>Marc-Andre Ter Stegen</v>
      </c>
      <c r="C23" s="1" t="str">
        <f t="shared" si="1"/>
        <v>Spanija</v>
      </c>
      <c r="D23" s="6">
        <f ca="1">Jun!N22</f>
        <v>0</v>
      </c>
      <c r="E23" s="6">
        <f ca="1">Jul!N22</f>
        <v>0</v>
      </c>
      <c r="F23" s="6">
        <f ca="1">Avgust!N22</f>
        <v>120</v>
      </c>
      <c r="G23" s="7">
        <f t="shared" ca="1" si="2"/>
        <v>120</v>
      </c>
    </row>
    <row r="24" spans="1:7" x14ac:dyDescent="0.3">
      <c r="A24" s="1">
        <v>21</v>
      </c>
      <c r="B24" s="1" t="str">
        <f t="shared" si="0"/>
        <v>Marco Reus</v>
      </c>
      <c r="C24" s="1" t="str">
        <f t="shared" si="1"/>
        <v>Nemacka</v>
      </c>
      <c r="D24" s="6">
        <f ca="1">Jun!N23</f>
        <v>0</v>
      </c>
      <c r="E24" s="6">
        <f ca="1">Jul!N23</f>
        <v>0</v>
      </c>
      <c r="F24" s="6">
        <f ca="1">Avgust!N23</f>
        <v>0</v>
      </c>
      <c r="G24" s="7">
        <f t="shared" ca="1" si="2"/>
        <v>0</v>
      </c>
    </row>
    <row r="25" spans="1:7" x14ac:dyDescent="0.3">
      <c r="A25" s="1">
        <v>22</v>
      </c>
      <c r="B25" s="1" t="str">
        <f t="shared" si="0"/>
        <v>Roberto Firmino</v>
      </c>
      <c r="C25" s="1" t="str">
        <f t="shared" si="1"/>
        <v>Engleska</v>
      </c>
      <c r="D25" s="6">
        <f ca="1">Jun!N24</f>
        <v>0</v>
      </c>
      <c r="E25" s="6">
        <f ca="1">Jul!N24</f>
        <v>0</v>
      </c>
      <c r="F25" s="6">
        <f ca="1">Avgust!N24</f>
        <v>130</v>
      </c>
      <c r="G25" s="7">
        <f t="shared" ca="1" si="2"/>
        <v>130</v>
      </c>
    </row>
    <row r="26" spans="1:7" x14ac:dyDescent="0.3">
      <c r="A26" s="1">
        <v>23</v>
      </c>
      <c r="B26" s="1" t="str">
        <f t="shared" si="0"/>
        <v>Pierre-Emerick Aubameyang</v>
      </c>
      <c r="C26" s="1" t="str">
        <f t="shared" si="1"/>
        <v>Engleska</v>
      </c>
      <c r="D26" s="6">
        <f ca="1">Jun!N25</f>
        <v>120</v>
      </c>
      <c r="E26" s="6">
        <f ca="1">Jul!N25</f>
        <v>0</v>
      </c>
      <c r="F26" s="6">
        <f ca="1">Avgust!N25</f>
        <v>0</v>
      </c>
      <c r="G26" s="7">
        <f t="shared" ca="1" si="2"/>
        <v>120</v>
      </c>
    </row>
    <row r="27" spans="1:7" x14ac:dyDescent="0.3">
      <c r="A27" s="1">
        <v>24</v>
      </c>
      <c r="B27" s="1" t="str">
        <f t="shared" si="0"/>
        <v>Krystzof Piatek</v>
      </c>
      <c r="C27" s="1" t="str">
        <f t="shared" si="1"/>
        <v>Italija</v>
      </c>
      <c r="D27" s="6">
        <f ca="1">Jun!N26</f>
        <v>0</v>
      </c>
      <c r="E27" s="6">
        <f ca="1">Jul!N26</f>
        <v>0</v>
      </c>
      <c r="F27" s="6">
        <f ca="1">Avgust!N26</f>
        <v>100</v>
      </c>
      <c r="G27" s="7">
        <f t="shared" ca="1" si="2"/>
        <v>100</v>
      </c>
    </row>
    <row r="28" spans="1:7" x14ac:dyDescent="0.3">
      <c r="A28" s="1">
        <v>25</v>
      </c>
      <c r="B28" s="1" t="str">
        <f t="shared" si="0"/>
        <v>Memphis Depay</v>
      </c>
      <c r="C28" s="1" t="str">
        <f t="shared" si="1"/>
        <v>Francuska</v>
      </c>
      <c r="D28" s="6">
        <f ca="1">Jun!N27</f>
        <v>0</v>
      </c>
      <c r="E28" s="6">
        <f ca="1">Jul!N27</f>
        <v>0</v>
      </c>
      <c r="F28" s="6">
        <f ca="1">Avgust!N27</f>
        <v>60</v>
      </c>
      <c r="G28" s="7">
        <f t="shared" ca="1" si="2"/>
        <v>60</v>
      </c>
    </row>
    <row r="29" spans="1:7" x14ac:dyDescent="0.3">
      <c r="C29" s="9" t="s">
        <v>48</v>
      </c>
      <c r="D29" s="12">
        <f ca="1">SUM(D4:D28)</f>
        <v>700</v>
      </c>
      <c r="E29" s="12">
        <f t="shared" ref="E29:G29" ca="1" si="4">SUM(E4:E28)</f>
        <v>680</v>
      </c>
      <c r="F29" s="12">
        <f t="shared" ca="1" si="4"/>
        <v>1210</v>
      </c>
      <c r="G29" s="12">
        <f t="shared" ca="1" si="4"/>
        <v>2590</v>
      </c>
    </row>
  </sheetData>
  <mergeCells count="4">
    <mergeCell ref="I3:J3"/>
    <mergeCell ref="A1:G1"/>
    <mergeCell ref="A2:B2"/>
    <mergeCell ref="D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Cenovnik</vt:lpstr>
      <vt:lpstr>Jun</vt:lpstr>
      <vt:lpstr>Jul</vt:lpstr>
      <vt:lpstr>Avgust</vt:lpstr>
      <vt:lpstr>Ukupno</vt:lpstr>
      <vt:lpstr>cena</vt:lpstr>
      <vt:lpstr>ime</vt:lpstr>
      <vt:lpstr>liga</vt:lpstr>
      <vt:lpstr>lista</vt:lpstr>
      <vt:lpstr>rb</vt:lpstr>
      <vt:lpstr>tl</vt:lpstr>
      <vt:lpstr>Transfer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ucenici</dc:creator>
  <cp:lastModifiedBy>Veselin Roganović</cp:lastModifiedBy>
  <dcterms:created xsi:type="dcterms:W3CDTF">2019-04-15T13:30:56Z</dcterms:created>
  <dcterms:modified xsi:type="dcterms:W3CDTF">2020-05-14T16:03:08Z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4e5a3aa4-6e25-427d-b4bf-9c82ea7b041c</vt:lpwstr>
  </property>
</Properties>
</file>