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.dobler\Documents\GitHub\kbDATA\"/>
    </mc:Choice>
  </mc:AlternateContent>
  <xr:revisionPtr revIDLastSave="0" documentId="13_ncr:1_{656C9924-5919-4D3C-879D-1626F5E7AA9C}" xr6:coauthVersionLast="47" xr6:coauthVersionMax="47" xr10:uidLastSave="{00000000-0000-0000-0000-000000000000}"/>
  <bookViews>
    <workbookView xWindow="-120" yWindow="-120" windowWidth="29040" windowHeight="15840" activeTab="3" xr2:uid="{A82AF561-68C3-4CA2-8953-73AFC23DFBBA}"/>
  </bookViews>
  <sheets>
    <sheet name="Entity" sheetId="2" r:id="rId1"/>
    <sheet name="Criteria" sheetId="1" r:id="rId2"/>
    <sheet name="Codes" sheetId="4" r:id="rId3"/>
    <sheet name="Test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1" i="4" l="1"/>
  <c r="F52" i="4"/>
  <c r="F53" i="4"/>
  <c r="F55" i="4"/>
  <c r="F56" i="4"/>
  <c r="F59" i="4"/>
  <c r="F60" i="4"/>
  <c r="F61" i="4"/>
  <c r="F54" i="4"/>
  <c r="F57" i="4"/>
  <c r="F58" i="4"/>
  <c r="H51" i="4"/>
  <c r="H52" i="4"/>
  <c r="H53" i="4"/>
  <c r="H54" i="4"/>
  <c r="H55" i="4"/>
  <c r="H56" i="4"/>
  <c r="H57" i="4"/>
  <c r="H58" i="4"/>
  <c r="H59" i="4"/>
  <c r="H60" i="4"/>
  <c r="H61" i="4"/>
  <c r="H41" i="4" l="1"/>
  <c r="H48" i="4"/>
  <c r="H49" i="4"/>
  <c r="H50" i="4"/>
  <c r="H46" i="4"/>
  <c r="H47" i="4"/>
  <c r="H42" i="4"/>
  <c r="H43" i="4"/>
  <c r="H44" i="4"/>
  <c r="H45" i="4"/>
  <c r="H36" i="4"/>
  <c r="H37" i="4"/>
  <c r="H38" i="4"/>
  <c r="H39" i="4"/>
  <c r="H40" i="4"/>
  <c r="H19" i="4" l="1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12" i="4" l="1"/>
  <c r="H13" i="4"/>
  <c r="H14" i="4"/>
  <c r="H15" i="4"/>
  <c r="H16" i="4"/>
  <c r="H17" i="4"/>
  <c r="H18" i="4"/>
  <c r="H11" i="4" l="1"/>
  <c r="H10" i="4"/>
  <c r="H9" i="4"/>
  <c r="H8" i="4"/>
  <c r="H7" i="4"/>
  <c r="H6" i="4"/>
  <c r="H5" i="4"/>
  <c r="H4" i="4"/>
  <c r="H3" i="4"/>
  <c r="H2" i="4"/>
  <c r="A63" i="1"/>
  <c r="D63" i="1"/>
  <c r="G63" i="1" s="1"/>
  <c r="L63" i="1" s="1"/>
  <c r="A62" i="1"/>
  <c r="D62" i="1"/>
  <c r="G62" i="1" s="1"/>
  <c r="L62" i="1" s="1"/>
  <c r="A49" i="1"/>
  <c r="D49" i="1"/>
  <c r="G49" i="1" s="1"/>
  <c r="L49" i="1" s="1"/>
  <c r="A61" i="1"/>
  <c r="D61" i="1"/>
  <c r="G61" i="1" s="1"/>
  <c r="L61" i="1" s="1"/>
  <c r="A60" i="1"/>
  <c r="D60" i="1"/>
  <c r="G60" i="1" s="1"/>
  <c r="L60" i="1" s="1"/>
  <c r="D57" i="1"/>
  <c r="G57" i="1" s="1"/>
  <c r="L57" i="1" s="1"/>
  <c r="D58" i="1"/>
  <c r="D59" i="1"/>
  <c r="A57" i="1"/>
  <c r="A55" i="1"/>
  <c r="D55" i="1"/>
  <c r="G55" i="1" s="1"/>
  <c r="L55" i="1" s="1"/>
  <c r="A46" i="4" l="1"/>
  <c r="A47" i="4"/>
  <c r="A48" i="4"/>
  <c r="A49" i="4"/>
  <c r="A50" i="4"/>
  <c r="A59" i="1"/>
  <c r="G59" i="1"/>
  <c r="L59" i="1" s="1"/>
  <c r="A58" i="1"/>
  <c r="G58" i="1"/>
  <c r="L58" i="1" s="1"/>
  <c r="A56" i="1"/>
  <c r="D56" i="1"/>
  <c r="G56" i="1" s="1"/>
  <c r="L56" i="1" s="1"/>
  <c r="A54" i="1"/>
  <c r="D54" i="1"/>
  <c r="G54" i="1" s="1"/>
  <c r="L54" i="1" s="1"/>
  <c r="A53" i="1"/>
  <c r="D53" i="1"/>
  <c r="G53" i="1" s="1"/>
  <c r="L53" i="1" s="1"/>
  <c r="A9" i="1" l="1"/>
  <c r="D9" i="1"/>
  <c r="G9" i="1" s="1"/>
  <c r="L9" i="1" s="1"/>
  <c r="D2" i="1"/>
  <c r="G2" i="1" s="1"/>
  <c r="L2" i="1" s="1"/>
  <c r="D3" i="1"/>
  <c r="G3" i="1" s="1"/>
  <c r="L3" i="1" s="1"/>
  <c r="D4" i="1"/>
  <c r="G4" i="1" s="1"/>
  <c r="L4" i="1" s="1"/>
  <c r="D5" i="1"/>
  <c r="G5" i="1" s="1"/>
  <c r="L5" i="1" s="1"/>
  <c r="D6" i="1"/>
  <c r="G6" i="1" s="1"/>
  <c r="L6" i="1" s="1"/>
  <c r="D7" i="1"/>
  <c r="G7" i="1" s="1"/>
  <c r="L7" i="1" s="1"/>
  <c r="D8" i="1"/>
  <c r="G8" i="1" s="1"/>
  <c r="L8" i="1" s="1"/>
  <c r="D10" i="1"/>
  <c r="G10" i="1" s="1"/>
  <c r="L10" i="1" s="1"/>
  <c r="D11" i="1"/>
  <c r="G11" i="1" s="1"/>
  <c r="L11" i="1" s="1"/>
  <c r="D12" i="1"/>
  <c r="G12" i="1" s="1"/>
  <c r="L12" i="1" s="1"/>
  <c r="D13" i="1"/>
  <c r="G13" i="1" s="1"/>
  <c r="L13" i="1" s="1"/>
  <c r="D14" i="1"/>
  <c r="G14" i="1" s="1"/>
  <c r="L14" i="1" s="1"/>
  <c r="D15" i="1"/>
  <c r="D16" i="1"/>
  <c r="D17" i="1"/>
  <c r="G17" i="1" s="1"/>
  <c r="L17" i="1" s="1"/>
  <c r="D18" i="1"/>
  <c r="G18" i="1" s="1"/>
  <c r="L18" i="1" s="1"/>
  <c r="D19" i="1"/>
  <c r="G19" i="1" s="1"/>
  <c r="L19" i="1" s="1"/>
  <c r="D20" i="1"/>
  <c r="G20" i="1" s="1"/>
  <c r="L20" i="1" s="1"/>
  <c r="D21" i="1"/>
  <c r="D22" i="1"/>
  <c r="G22" i="1" s="1"/>
  <c r="L22" i="1" s="1"/>
  <c r="D23" i="1"/>
  <c r="G23" i="1" s="1"/>
  <c r="L23" i="1" s="1"/>
  <c r="D24" i="1"/>
  <c r="G24" i="1" s="1"/>
  <c r="L24" i="1" s="1"/>
  <c r="D25" i="1"/>
  <c r="G25" i="1" s="1"/>
  <c r="L25" i="1" s="1"/>
  <c r="D26" i="1"/>
  <c r="G26" i="1" s="1"/>
  <c r="L26" i="1" s="1"/>
  <c r="D27" i="1"/>
  <c r="G27" i="1" s="1"/>
  <c r="L27" i="1" s="1"/>
  <c r="D28" i="1"/>
  <c r="G28" i="1" s="1"/>
  <c r="L28" i="1" s="1"/>
  <c r="D29" i="1"/>
  <c r="G29" i="1" s="1"/>
  <c r="L29" i="1" s="1"/>
  <c r="D30" i="1"/>
  <c r="G30" i="1" s="1"/>
  <c r="L30" i="1" s="1"/>
  <c r="D31" i="1"/>
  <c r="G31" i="1" s="1"/>
  <c r="L31" i="1" s="1"/>
  <c r="D32" i="1"/>
  <c r="G32" i="1" s="1"/>
  <c r="L32" i="1" s="1"/>
  <c r="D33" i="1"/>
  <c r="G33" i="1" s="1"/>
  <c r="L33" i="1" s="1"/>
  <c r="D34" i="1"/>
  <c r="G34" i="1" s="1"/>
  <c r="L34" i="1" s="1"/>
  <c r="D35" i="1"/>
  <c r="G35" i="1" s="1"/>
  <c r="L35" i="1" s="1"/>
  <c r="D36" i="1"/>
  <c r="G36" i="1" s="1"/>
  <c r="L36" i="1" s="1"/>
  <c r="D37" i="1"/>
  <c r="G37" i="1" s="1"/>
  <c r="L37" i="1" s="1"/>
  <c r="D38" i="1"/>
  <c r="G38" i="1" s="1"/>
  <c r="L38" i="1" s="1"/>
  <c r="D39" i="1"/>
  <c r="G39" i="1" s="1"/>
  <c r="L39" i="1" s="1"/>
  <c r="D40" i="1"/>
  <c r="G40" i="1" s="1"/>
  <c r="L40" i="1" s="1"/>
  <c r="D41" i="1"/>
  <c r="G41" i="1" s="1"/>
  <c r="L41" i="1" s="1"/>
  <c r="D42" i="1"/>
  <c r="G42" i="1" s="1"/>
  <c r="L42" i="1" s="1"/>
  <c r="D43" i="1"/>
  <c r="G43" i="1" s="1"/>
  <c r="L43" i="1" s="1"/>
  <c r="D44" i="1"/>
  <c r="G44" i="1" s="1"/>
  <c r="L44" i="1" s="1"/>
  <c r="D45" i="1"/>
  <c r="G45" i="1" s="1"/>
  <c r="L45" i="1" s="1"/>
  <c r="D46" i="1"/>
  <c r="G46" i="1" s="1"/>
  <c r="L46" i="1" s="1"/>
  <c r="D47" i="1"/>
  <c r="G47" i="1" s="1"/>
  <c r="L47" i="1" s="1"/>
  <c r="D48" i="1"/>
  <c r="D50" i="1"/>
  <c r="G50" i="1" s="1"/>
  <c r="L50" i="1" s="1"/>
  <c r="D51" i="1"/>
  <c r="G51" i="1" s="1"/>
  <c r="L51" i="1" s="1"/>
  <c r="D52" i="1"/>
  <c r="A3" i="1"/>
  <c r="A4" i="1"/>
  <c r="A5" i="1"/>
  <c r="A6" i="1"/>
  <c r="A7" i="1"/>
  <c r="A8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41" i="4" s="1"/>
  <c r="A37" i="1"/>
  <c r="A38" i="1"/>
  <c r="A39" i="1"/>
  <c r="A40" i="1"/>
  <c r="A41" i="1"/>
  <c r="A42" i="1"/>
  <c r="A43" i="1"/>
  <c r="A44" i="1"/>
  <c r="A45" i="1"/>
  <c r="A46" i="1"/>
  <c r="A47" i="1"/>
  <c r="A48" i="1"/>
  <c r="A50" i="1"/>
  <c r="A51" i="1"/>
  <c r="A52" i="1"/>
  <c r="A2" i="1"/>
  <c r="G48" i="1" l="1"/>
  <c r="L48" i="1" s="1"/>
  <c r="G52" i="1"/>
  <c r="L52" i="1" s="1"/>
  <c r="F47" i="4"/>
  <c r="F49" i="4"/>
  <c r="F48" i="4"/>
  <c r="F50" i="4"/>
  <c r="F46" i="4"/>
  <c r="F41" i="4"/>
  <c r="A44" i="4"/>
  <c r="F44" i="4" s="1"/>
  <c r="A43" i="4"/>
  <c r="F43" i="4" s="1"/>
  <c r="A45" i="4"/>
  <c r="F45" i="4" s="1"/>
  <c r="A42" i="4"/>
  <c r="F42" i="4" s="1"/>
  <c r="A38" i="4"/>
  <c r="F38" i="4" s="1"/>
  <c r="A39" i="4"/>
  <c r="F39" i="4" s="1"/>
  <c r="A40" i="4"/>
  <c r="F40" i="4" s="1"/>
  <c r="A37" i="4"/>
  <c r="F37" i="4" s="1"/>
  <c r="A36" i="4"/>
  <c r="F36" i="4" s="1"/>
  <c r="G16" i="1"/>
  <c r="L16" i="1" s="1"/>
  <c r="G15" i="1"/>
  <c r="L15" i="1" s="1"/>
  <c r="G21" i="1"/>
  <c r="L21" i="1" s="1"/>
  <c r="A24" i="4"/>
  <c r="F24" i="4" s="1"/>
  <c r="A32" i="4"/>
  <c r="F32" i="4" s="1"/>
  <c r="A19" i="4"/>
  <c r="F19" i="4" s="1"/>
  <c r="A22" i="4"/>
  <c r="F22" i="4" s="1"/>
  <c r="A25" i="4"/>
  <c r="F25" i="4" s="1"/>
  <c r="A33" i="4"/>
  <c r="F33" i="4" s="1"/>
  <c r="A27" i="4"/>
  <c r="F27" i="4" s="1"/>
  <c r="A20" i="4"/>
  <c r="F20" i="4" s="1"/>
  <c r="A29" i="4"/>
  <c r="F29" i="4" s="1"/>
  <c r="A30" i="4"/>
  <c r="F30" i="4" s="1"/>
  <c r="A26" i="4"/>
  <c r="F26" i="4" s="1"/>
  <c r="A34" i="4"/>
  <c r="F34" i="4" s="1"/>
  <c r="A35" i="4"/>
  <c r="F35" i="4" s="1"/>
  <c r="A28" i="4"/>
  <c r="F28" i="4" s="1"/>
  <c r="A21" i="4"/>
  <c r="F21" i="4" s="1"/>
  <c r="A23" i="4"/>
  <c r="F23" i="4" s="1"/>
  <c r="A31" i="4"/>
  <c r="F31" i="4" s="1"/>
  <c r="A13" i="4"/>
  <c r="F13" i="4" s="1"/>
  <c r="A14" i="4"/>
  <c r="F14" i="4" s="1"/>
  <c r="A15" i="4"/>
  <c r="F15" i="4" s="1"/>
  <c r="A16" i="4"/>
  <c r="F16" i="4" s="1"/>
  <c r="A17" i="4"/>
  <c r="F17" i="4" s="1"/>
  <c r="A18" i="4"/>
  <c r="F18" i="4" s="1"/>
  <c r="A12" i="4"/>
  <c r="F12" i="4" s="1"/>
  <c r="A5" i="4"/>
  <c r="F5" i="4" s="1"/>
  <c r="A3" i="4"/>
  <c r="F3" i="4" s="1"/>
  <c r="A6" i="4"/>
  <c r="F6" i="4" s="1"/>
  <c r="A4" i="4"/>
  <c r="F4" i="4" s="1"/>
  <c r="A2" i="4"/>
  <c r="F2" i="4" s="1"/>
  <c r="A11" i="4"/>
  <c r="F11" i="4" s="1"/>
  <c r="A7" i="4"/>
  <c r="F7" i="4" s="1"/>
  <c r="A9" i="4"/>
  <c r="F9" i="4" s="1"/>
  <c r="A10" i="4"/>
  <c r="F10" i="4" s="1"/>
  <c r="A8" i="4"/>
  <c r="F8" i="4" s="1"/>
</calcChain>
</file>

<file path=xl/sharedStrings.xml><?xml version="1.0" encoding="utf-8"?>
<sst xmlns="http://schemas.openxmlformats.org/spreadsheetml/2006/main" count="790" uniqueCount="351">
  <si>
    <t>kbDataEntityId</t>
  </si>
  <si>
    <t>kbDataEntityGroupId</t>
  </si>
  <si>
    <t>kbDataEntityPrefixDe</t>
  </si>
  <si>
    <t>kbDataEntityDescriptioDe</t>
  </si>
  <si>
    <t>zipCode6</t>
  </si>
  <si>
    <t>kbRegio</t>
  </si>
  <si>
    <t>PLZ6</t>
  </si>
  <si>
    <t>Postleitzahl – 6-stellig</t>
  </si>
  <si>
    <t>kbBuilding</t>
  </si>
  <si>
    <t>kbImmo</t>
  </si>
  <si>
    <t>GBD</t>
  </si>
  <si>
    <t>Gebäude (KBDM)</t>
  </si>
  <si>
    <t>gwrBuilding</t>
  </si>
  <si>
    <t>Gebäude (GWR)</t>
  </si>
  <si>
    <t>postBuilding</t>
  </si>
  <si>
    <t>Gebäude (Post)</t>
  </si>
  <si>
    <t>kbHousehold</t>
  </si>
  <si>
    <t>kbConsumer</t>
  </si>
  <si>
    <t>HH</t>
  </si>
  <si>
    <t>Haushalt (KBDM)</t>
  </si>
  <si>
    <t>kbPerson</t>
  </si>
  <si>
    <t>PRS</t>
  </si>
  <si>
    <t>Person (KBDM)</t>
  </si>
  <si>
    <t>kbOrganization</t>
  </si>
  <si>
    <t>kbBusiness</t>
  </si>
  <si>
    <t>ORG</t>
  </si>
  <si>
    <t>Unternehmen (KBDM)</t>
  </si>
  <si>
    <t>kbDataAnalyticsAttributeId</t>
  </si>
  <si>
    <t>kbDataAnalyticsAttributeSuffix1</t>
  </si>
  <si>
    <t>kbDataAnalyticsAttributeSuffix1DescriptionDe</t>
  </si>
  <si>
    <t>kbDataAnalyticsAttributeSuffix2</t>
  </si>
  <si>
    <t>kbDataAnalyticsAttributeDesciptionDe</t>
  </si>
  <si>
    <t>kbDataConfluencePageId</t>
  </si>
  <si>
    <t>kbDataServer</t>
  </si>
  <si>
    <t>kbDataDb</t>
  </si>
  <si>
    <t>kbDataTable</t>
  </si>
  <si>
    <t>kbDataAttributeId</t>
  </si>
  <si>
    <t>kbDataAttributeIsTransformed</t>
  </si>
  <si>
    <t>Language</t>
  </si>
  <si>
    <t>Sprache</t>
  </si>
  <si>
    <t>3c</t>
  </si>
  <si>
    <t>Type</t>
  </si>
  <si>
    <t>Postleitzahl-Typ</t>
  </si>
  <si>
    <t>5c</t>
  </si>
  <si>
    <t>PromoPostCategory</t>
  </si>
  <si>
    <t>PromoPost-Kategorie</t>
  </si>
  <si>
    <t>Canton</t>
  </si>
  <si>
    <t>Kanton</t>
  </si>
  <si>
    <t>27c</t>
  </si>
  <si>
    <t>AdvertisingStopStickerProportion</t>
  </si>
  <si>
    <t>Werbestopp-Kleberanteil</t>
  </si>
  <si>
    <t>MarketArea</t>
  </si>
  <si>
    <t>Quickline Marktgebiet</t>
  </si>
  <si>
    <t>PartnerArea</t>
  </si>
  <si>
    <t>Quickline Partner</t>
  </si>
  <si>
    <t>KUEBADB05</t>
  </si>
  <si>
    <t>CHDATA</t>
  </si>
  <si>
    <t>KBDM_LookUpCriteria</t>
  </si>
  <si>
    <t>HomeOwnership</t>
  </si>
  <si>
    <t>Wohneingentumsverhältnis</t>
  </si>
  <si>
    <t>2c</t>
  </si>
  <si>
    <t>BUILD_OWNS</t>
  </si>
  <si>
    <t>NeedForAnonymity</t>
  </si>
  <si>
    <t>Annonymitätsbedürfnis</t>
  </si>
  <si>
    <t>9c</t>
  </si>
  <si>
    <t>CH_BUILDING_AnonymitätsbedürfnisGe</t>
  </si>
  <si>
    <t>ProportionOfForeigners</t>
  </si>
  <si>
    <t>Ausländeranteil</t>
  </si>
  <si>
    <t>CH_BUILDING_AusländeranteilGe</t>
  </si>
  <si>
    <t>FamillyStructure</t>
  </si>
  <si>
    <t>Familienstruktur</t>
  </si>
  <si>
    <t>CH_BUILDING_FamilienstrukturGe</t>
  </si>
  <si>
    <t>Fluctuation</t>
  </si>
  <si>
    <t>Fluktuation</t>
  </si>
  <si>
    <t>CH_BUILDING_FluktuationGe</t>
  </si>
  <si>
    <t>PurchasingPower</t>
  </si>
  <si>
    <t>Kaufkraft</t>
  </si>
  <si>
    <t>4c</t>
  </si>
  <si>
    <t>CH_BUILDING_KaufkraftGe</t>
  </si>
  <si>
    <t>DominantSinusMilieu</t>
  </si>
  <si>
    <t>Dominantes Sinus-Milieu®</t>
  </si>
  <si>
    <t>10c</t>
  </si>
  <si>
    <t>CH_BUILDING_MBM_Cell_Dominantes_MilieuGe</t>
  </si>
  <si>
    <t>DonationAffinity</t>
  </si>
  <si>
    <t>Spenden-Affinität</t>
  </si>
  <si>
    <t>CH_BUILDING_SpendenaffinitätGe</t>
  </si>
  <si>
    <t>StreetTyp</t>
  </si>
  <si>
    <t>Strassentyp</t>
  </si>
  <si>
    <t>CH_BUILDING_StrassentypGe</t>
  </si>
  <si>
    <t>MovingBalance</t>
  </si>
  <si>
    <t>Umzugssaldo</t>
  </si>
  <si>
    <t>CH_BUILDING_UmzugssaldoGe</t>
  </si>
  <si>
    <t>MovingVolume</t>
  </si>
  <si>
    <t>Umzugsvolumen</t>
  </si>
  <si>
    <t>CH_BUILDING_UmzugsvolumenGe</t>
  </si>
  <si>
    <t>CreditRisk</t>
  </si>
  <si>
    <t>Bonitätsrisiko</t>
  </si>
  <si>
    <t>CH_BUILDING_RisikoindexGe</t>
  </si>
  <si>
    <t>BuildingType</t>
  </si>
  <si>
    <t>Bebäudeart</t>
  </si>
  <si>
    <t>CHP_GebartDe</t>
  </si>
  <si>
    <t>HouseType</t>
  </si>
  <si>
    <t>Haustyp</t>
  </si>
  <si>
    <t>7c</t>
  </si>
  <si>
    <t>CHP_HaustypDe</t>
  </si>
  <si>
    <t>Farminghouse</t>
  </si>
  <si>
    <t>Bauernhaus</t>
  </si>
  <si>
    <t>T|F</t>
  </si>
  <si>
    <t>Post_IsFarmer</t>
  </si>
  <si>
    <t>HolidayHome</t>
  </si>
  <si>
    <t>Feriendomizil</t>
  </si>
  <si>
    <t>POST_IsHolidayCottage</t>
  </si>
  <si>
    <t>QuickmailActivityIndex</t>
  </si>
  <si>
    <t>Quickmail-Aktivitätsindex</t>
  </si>
  <si>
    <t>QUICK_MAIL_BUILD_QUICKMAIL_AKTIVITY_INDEX</t>
  </si>
  <si>
    <t>6c</t>
  </si>
  <si>
    <t>QUICK_MAIL_BUILD_QUICKMAIL_STOPP_STICKER_QUOTE</t>
  </si>
  <si>
    <t>BuildingCategory</t>
  </si>
  <si>
    <t>GWR-Gebäudekategorie</t>
  </si>
  <si>
    <t>BuildingCategoryDescriptionGe</t>
  </si>
  <si>
    <t>BuildingClass</t>
  </si>
  <si>
    <t>GWR-Gebäudeklasse</t>
  </si>
  <si>
    <t>BuildingClassDescriptionGe</t>
  </si>
  <si>
    <t>ConstructionPeriod</t>
  </si>
  <si>
    <t>GWR-Bauperiode</t>
  </si>
  <si>
    <t>13c</t>
  </si>
  <si>
    <t>BuildingConstructionPeriodeDescriptionGe</t>
  </si>
  <si>
    <t>Status</t>
  </si>
  <si>
    <t>GWR-Gebäudestatus</t>
  </si>
  <si>
    <t>BuildingStatusDescriptionGe</t>
  </si>
  <si>
    <t>GWR-Gebäudetyp</t>
  </si>
  <si>
    <t>BuildingTypeDescriptionGe</t>
  </si>
  <si>
    <t>HeatingHeatGenerator</t>
  </si>
  <si>
    <t>Wärmeerzeuger Heizung</t>
  </si>
  <si>
    <t>GI_BuildingHeatGenerator</t>
  </si>
  <si>
    <t>HeatingEnergySource</t>
  </si>
  <si>
    <t>Energie-/Wärmequelle Heizung</t>
  </si>
  <si>
    <t>14c</t>
  </si>
  <si>
    <t>GI_BuildingHeatSource</t>
  </si>
  <si>
    <t>Anz. erwachsene Pers. im HH</t>
  </si>
  <si>
    <t>Anz. Kinder im HH</t>
  </si>
  <si>
    <t>Alterklasse ältestes Kind im HH</t>
  </si>
  <si>
    <t>Alterklasse jüngstes Kind im HH</t>
  </si>
  <si>
    <t>Affinität für Nachhaltigkeit</t>
  </si>
  <si>
    <t>Werbefähigkeit – DM möglich</t>
  </si>
  <si>
    <t>J|N</t>
  </si>
  <si>
    <t>Werbefähigkeit – TM möglich</t>
  </si>
  <si>
    <t>Geschlecht</t>
  </si>
  <si>
    <t>Stellung im Haushalt</t>
  </si>
  <si>
    <t>18c</t>
  </si>
  <si>
    <t>Zivilstand</t>
  </si>
  <si>
    <t>Ausbildungsgrad</t>
  </si>
  <si>
    <t>Funktionsstufe</t>
  </si>
  <si>
    <t>Einkommensklasse</t>
  </si>
  <si>
    <t>Sinus-Milieu®</t>
  </si>
  <si>
    <t>kbDataAnalyticsAttributeCode</t>
  </si>
  <si>
    <t>kbDataAttributeCode</t>
  </si>
  <si>
    <t>isoLanguageCode</t>
  </si>
  <si>
    <t>kbDataAttributeIdTransformCode</t>
  </si>
  <si>
    <t>kbDataAnalyticsAttributeDesciption</t>
  </si>
  <si>
    <t>kbDataAnalyticsAttributeCodeDescription</t>
  </si>
  <si>
    <t>kbDataAnalyticsAttributeCodeDescriptionInfo</t>
  </si>
  <si>
    <t>-</t>
  </si>
  <si>
    <t>de</t>
  </si>
  <si>
    <t>PLZ6-Feld ist leer</t>
  </si>
  <si>
    <t>u</t>
  </si>
  <si>
    <t>PLZ6 ist keiner Ausprägung zugewiesen</t>
  </si>
  <si>
    <t>A</t>
  </si>
  <si>
    <t>B</t>
  </si>
  <si>
    <t>C</t>
  </si>
  <si>
    <t>1</t>
  </si>
  <si>
    <t>2</t>
  </si>
  <si>
    <t>3</t>
  </si>
  <si>
    <t>0</t>
  </si>
  <si>
    <t>4</t>
  </si>
  <si>
    <t>5</t>
  </si>
  <si>
    <t>HouseholdPosition</t>
  </si>
  <si>
    <t>MASTER</t>
  </si>
  <si>
    <t>kbDataAnalyticsAttributeCodeDescriptionSuffix</t>
  </si>
  <si>
    <t>keine PLZ6 vorhanden</t>
  </si>
  <si>
    <t>Deutsch</t>
  </si>
  <si>
    <t>Französisch</t>
  </si>
  <si>
    <t>Italienisch</t>
  </si>
  <si>
    <t>A-Orte: Städte und Agglomerationen</t>
  </si>
  <si>
    <t>B-Orte: kleine Städte und grosse Ortschaften</t>
  </si>
  <si>
    <t>C-Orte: ländliche Gegenden (kleine Ortschaften)</t>
  </si>
  <si>
    <t>SinusMilieu</t>
  </si>
  <si>
    <t>CH_MB_PE_SI_P</t>
  </si>
  <si>
    <t>zipCode6Language</t>
  </si>
  <si>
    <t>PLZ6-Sprache</t>
  </si>
  <si>
    <t>Postleitzahl – 6-stellig – Sprache</t>
  </si>
  <si>
    <t>NoAdults</t>
  </si>
  <si>
    <t>NoChildren</t>
  </si>
  <si>
    <t>AgeClassOfOldestChild</t>
  </si>
  <si>
    <t>AgeClassOfYoungestChild</t>
  </si>
  <si>
    <t>AffinityForSustainability</t>
  </si>
  <si>
    <t>AdvertisingAbilityDmAllowed</t>
  </si>
  <si>
    <t>AdvertisingAbilityTmAllowed</t>
  </si>
  <si>
    <t>Gender</t>
  </si>
  <si>
    <t>5YearAgeGroup</t>
  </si>
  <si>
    <t>CivilStatus</t>
  </si>
  <si>
    <t>IncomeClass</t>
  </si>
  <si>
    <t>EducationLevel</t>
  </si>
  <si>
    <t>FunctionalLevel</t>
  </si>
  <si>
    <t>PE_CIVIL_STATUS</t>
  </si>
  <si>
    <t>LifeCycle</t>
  </si>
  <si>
    <t>PE_LIFE_CYCLE</t>
  </si>
  <si>
    <t>PE_JOB_BFS</t>
  </si>
  <si>
    <t>PE_JOB_ISCO</t>
  </si>
  <si>
    <t>HH_COUNT_ADULT</t>
  </si>
  <si>
    <t>HH_COUNT_CHILD</t>
  </si>
  <si>
    <t>municipality</t>
  </si>
  <si>
    <t>x</t>
  </si>
  <si>
    <t>SemanticModelDimTable</t>
  </si>
  <si>
    <t>Dim - ZipCode6Language - PromoPost</t>
  </si>
  <si>
    <t>FieldParameterOrder</t>
  </si>
  <si>
    <t>SelectionForFieldParameter</t>
  </si>
  <si>
    <t>FieldParameterString</t>
  </si>
  <si>
    <t>Kategorie</t>
  </si>
  <si>
    <t>q Ant. Stoppleber</t>
  </si>
  <si>
    <t>MUN</t>
  </si>
  <si>
    <t>Gemeinde</t>
  </si>
  <si>
    <t>Dim - kbPerson</t>
  </si>
  <si>
    <t>SematnicModelFieldName</t>
  </si>
  <si>
    <t>GEO_BUILDING_CLASS</t>
  </si>
  <si>
    <t>GEO_BUILDING_CONSTRUCTION_PERIODE</t>
  </si>
  <si>
    <t>GEO_BUILDING_STATUS</t>
  </si>
  <si>
    <t>CH_REGIO_RISK_INDEX</t>
  </si>
  <si>
    <t>BUILD_QUICKMAIL_AKTIVITY_INDEX</t>
  </si>
  <si>
    <t>CH_REGIO_ANONYMITY_NEED</t>
  </si>
  <si>
    <t>CH_REGIO_FOREIGN_RATE</t>
  </si>
  <si>
    <t>CH_REGIO_FAMILY_STRUCTURE</t>
  </si>
  <si>
    <t>CH_REGIO_FLUCTUATION</t>
  </si>
  <si>
    <t>CH_REGIO_STREET_TYPE</t>
  </si>
  <si>
    <t>CH_REGIO_RELOCATION_VOLUME</t>
  </si>
  <si>
    <t>CH_REGIO_BUYING_POWER</t>
  </si>
  <si>
    <t>CH_REGIO_DOMINANT_MILIEU</t>
  </si>
  <si>
    <t>CH_REGIO_DONATION_AFFINITY</t>
  </si>
  <si>
    <t>CH_REGIO_RELOCATION_BALANCE</t>
  </si>
  <si>
    <t>GEO_BUILDING_CATEGORY</t>
  </si>
  <si>
    <t>BUILD_QUICKMAIL_STOPP_STICKER_QUOTE</t>
  </si>
  <si>
    <t>Lebensphase</t>
  </si>
  <si>
    <t>5-Jahres-Altersklasse</t>
  </si>
  <si>
    <t>DIRECT_MAIL_ALLOWED</t>
  </si>
  <si>
    <t>DIRECT_PHONE_ALLOWED</t>
  </si>
  <si>
    <t>PE_IS_ACADEMIC</t>
  </si>
  <si>
    <t>Akademiker</t>
  </si>
  <si>
    <t>PE_NAME_ORIGIN</t>
  </si>
  <si>
    <t>Namensherkunft</t>
  </si>
  <si>
    <t>NameOrigin</t>
  </si>
  <si>
    <t>Academic</t>
  </si>
  <si>
    <t>PE_VACATION_HOME</t>
  </si>
  <si>
    <t>VacationHome</t>
  </si>
  <si>
    <t>PE_AGE_GROUP_5</t>
  </si>
  <si>
    <t>PE_JOB_SKILLLEVEL</t>
  </si>
  <si>
    <t>PE_JOB_FUNCTION</t>
  </si>
  <si>
    <t>PE_BUYING_POWER</t>
  </si>
  <si>
    <t>PE_DONATION_AFFINITY</t>
  </si>
  <si>
    <t>PE_MANDATE_COUNT</t>
  </si>
  <si>
    <t>NoBoardMandates</t>
  </si>
  <si>
    <t>Anz. Verwaltungsratsmandate</t>
  </si>
  <si>
    <t>PE_DOMINANT_MILIEU</t>
  </si>
  <si>
    <t>HH_BUYING_POWER</t>
  </si>
  <si>
    <t>HH_SUSTAINABILITY_CLASSIFICATION</t>
  </si>
  <si>
    <t>PE_CREDIT_RATING_LIGHT</t>
  </si>
  <si>
    <t>D</t>
  </si>
  <si>
    <t>F</t>
  </si>
  <si>
    <t>I</t>
  </si>
  <si>
    <t>-1</t>
  </si>
  <si>
    <t>-2</t>
  </si>
  <si>
    <t>+1</t>
  </si>
  <si>
    <t>+2</t>
  </si>
  <si>
    <t>undefiniert/unbekannt</t>
  </si>
  <si>
    <t>mittel</t>
  </si>
  <si>
    <t>hoch</t>
  </si>
  <si>
    <t>sehr hoch</t>
  </si>
  <si>
    <t>sehr niedrig</t>
  </si>
  <si>
    <t>niedrig</t>
  </si>
  <si>
    <t>Index -80% | -100%</t>
  </si>
  <si>
    <t>Index 0% (Ø)</t>
  </si>
  <si>
    <t>Index -60%</t>
  </si>
  <si>
    <t>Index -40%</t>
  </si>
  <si>
    <t>Index -20%</t>
  </si>
  <si>
    <t>Index 20% | 40%</t>
  </si>
  <si>
    <t>Index 60% | 80% | 100%</t>
  </si>
  <si>
    <t>Index 120% | 140% | 160%</t>
  </si>
  <si>
    <t>Index 180% | 200%</t>
  </si>
  <si>
    <t>6</t>
  </si>
  <si>
    <t>7</t>
  </si>
  <si>
    <t>8</t>
  </si>
  <si>
    <t>9</t>
  </si>
  <si>
    <t>CH_REGIO_HOUSE_TYPE</t>
  </si>
  <si>
    <t>1 erwachsene Person</t>
  </si>
  <si>
    <t>2 erwachsene Personen</t>
  </si>
  <si>
    <t>3 erwachsene Personen</t>
  </si>
  <si>
    <t>4 erwachsene Personen</t>
  </si>
  <si>
    <t>5+ erwachsene Personen</t>
  </si>
  <si>
    <t>1 Kind</t>
  </si>
  <si>
    <t>2 Kinder</t>
  </si>
  <si>
    <t>3 Kinder</t>
  </si>
  <si>
    <t>4+ Kinder</t>
  </si>
  <si>
    <t>N</t>
  </si>
  <si>
    <t>J</t>
  </si>
  <si>
    <t>Y</t>
  </si>
  <si>
    <t>Ja</t>
  </si>
  <si>
    <t>2 oder mehr Mandate</t>
  </si>
  <si>
    <t>1 Mandat</t>
  </si>
  <si>
    <t>unbekannt</t>
  </si>
  <si>
    <t>Nein (oder unbekannt)</t>
  </si>
  <si>
    <t>PE_JOB_BFS_1</t>
  </si>
  <si>
    <t>PE_JOB_ISCO_1</t>
  </si>
  <si>
    <t>Berufsgruppen – BFS</t>
  </si>
  <si>
    <t>Berufsgruppen – ISCO</t>
  </si>
  <si>
    <t>PE_INCOME_YEAR_LEVEL</t>
  </si>
  <si>
    <t>8c</t>
  </si>
  <si>
    <t>JobGroupsBfs</t>
  </si>
  <si>
    <t>JobGroupsIsco</t>
  </si>
  <si>
    <t>0 (oder unbekannt)</t>
  </si>
  <si>
    <t>0 Kinder (oder unbekannt)</t>
  </si>
  <si>
    <t>kbPersonSinusMilieu10c</t>
  </si>
  <si>
    <t/>
  </si>
  <si>
    <t>11</t>
  </si>
  <si>
    <t>01_KAR</t>
  </si>
  <si>
    <t>Konservativ-Arrivierte</t>
  </si>
  <si>
    <t>12</t>
  </si>
  <si>
    <t>02_PMA</t>
  </si>
  <si>
    <t>Postmaterielle</t>
  </si>
  <si>
    <t>13</t>
  </si>
  <si>
    <t>03_PER</t>
  </si>
  <si>
    <t>Performer</t>
  </si>
  <si>
    <t>41</t>
  </si>
  <si>
    <t>04_KOS</t>
  </si>
  <si>
    <t>Kosmopolitische Individualisten</t>
  </si>
  <si>
    <t>33</t>
  </si>
  <si>
    <t>05_ADA</t>
  </si>
  <si>
    <t>Adaptiv-Pragmatische Mitte</t>
  </si>
  <si>
    <t>32</t>
  </si>
  <si>
    <t>06_NOB</t>
  </si>
  <si>
    <t>Nostalgisch-Bürgerliche</t>
  </si>
  <si>
    <t>31</t>
  </si>
  <si>
    <t>07_TRA</t>
  </si>
  <si>
    <t>Traditionelle</t>
  </si>
  <si>
    <t>21</t>
  </si>
  <si>
    <t>08_KBA</t>
  </si>
  <si>
    <t>Konsumorientierte Basis</t>
  </si>
  <si>
    <t>42</t>
  </si>
  <si>
    <t>09_HED</t>
  </si>
  <si>
    <t>Hedonisten</t>
  </si>
  <si>
    <t>22</t>
  </si>
  <si>
    <t>10_PRO</t>
  </si>
  <si>
    <t>Progressive Realisten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</si>
</sst>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6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/>
    <xf numFmtId="0" fontId="3" fillId="0" borderId="0" xfId="0" applyFont="1"/>
    <xf numFmtId="49" fontId="2" fillId="0" borderId="1" xfId="0" applyNumberFormat="1" applyFont="1" applyBorder="1"/>
    <xf numFmtId="49" fontId="0" fillId="0" borderId="0" xfId="0" applyNumberFormat="1"/>
    <xf numFmtId="49" fontId="3" fillId="0" borderId="0" xfId="0" applyNumberFormat="1" applyFont="1"/>
    <xf numFmtId="0" fontId="0" fillId="0" borderId="0" xfId="0" applyNumberFormat="1"/>
    <xf numFmtId="0" fontId="3" fillId="0" borderId="0" xfId="0" applyFont="1" applyFill="1"/>
    <xf numFmtId="0" fontId="3" fillId="0" borderId="0" xfId="0" applyFont="1" applyBorder="1"/>
    <xf numFmtId="0" fontId="0" fillId="0" borderId="0" xfId="0" applyFont="1"/>
    <xf numFmtId="0" fontId="0" fillId="2" borderId="0" xfId="0" applyFill="1"/>
    <xf numFmtId="0" fontId="0" fillId="0" borderId="0" xfId="0"/>
    <xf numFmtId="49" fontId="2" fillId="2" borderId="1" xfId="0" applyNumberFormat="1" applyFont="1" applyFill="1" applyBorder="1"/>
    <xf numFmtId="0" fontId="2" fillId="2" borderId="1" xfId="0" applyFont="1" applyFill="1" applyBorder="1"/>
  </cellXfs>
  <cellStyles count="1">
    <cellStyle name="Standard" xfId="0" builtinId="0"/>
  </cellStyles>
  <dxfs count="23"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border outline="0">
        <top style="thin">
          <color rgb="FFA5A5A5"/>
        </top>
      </border>
    </dxf>
    <dxf>
      <border outline="0">
        <bottom style="thin">
          <color rgb="FFA5A5A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Calibri"/>
        <family val="2"/>
        <scheme val="minor"/>
      </font>
      <fill>
        <patternFill patternType="none">
          <fgColor theme="6" tint="0.79998168889431442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Calibri"/>
        <family val="2"/>
        <scheme val="minor"/>
      </font>
      <fill>
        <patternFill patternType="none">
          <fgColor theme="6" tint="0.79998168889431442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Calibri"/>
        <family val="2"/>
        <scheme val="minor"/>
      </font>
      <fill>
        <patternFill patternType="none">
          <fgColor theme="6" tint="0.79998168889431442"/>
          <bgColor theme="6" tint="0.79998168889431442"/>
        </patternFill>
      </fill>
    </dxf>
    <dxf>
      <border outline="0">
        <top style="thin">
          <color theme="6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Calibri"/>
        <family val="2"/>
        <scheme val="minor"/>
      </font>
      <fill>
        <patternFill patternType="none">
          <fgColor theme="6" tint="0.79998168889431442"/>
          <bgColor theme="6" tint="0.79998168889431442"/>
        </patternFill>
      </fill>
    </dxf>
    <dxf>
      <border outline="0"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Calibri"/>
        <family val="2"/>
        <scheme val="minor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A7199D-ED36-4885-986B-D92B1BA71142}" name="Entity" displayName="Entity" ref="A1:D10" totalsRowShown="0" headerRowDxfId="22" dataDxfId="20" headerRowBorderDxfId="21" tableBorderDxfId="19">
  <autoFilter ref="A1:D10" xr:uid="{03A7199D-ED36-4885-986B-D92B1BA71142}"/>
  <tableColumns count="4">
    <tableColumn id="1" xr3:uid="{1E77CBF8-98DD-43B8-8EEB-E571AAF49718}" name="kbDataEntityId" dataDxfId="18"/>
    <tableColumn id="4" xr3:uid="{553184E1-AE22-4B52-85D5-DD76AB3C500B}" name="kbDataEntityGroupId" dataDxfId="17"/>
    <tableColumn id="2" xr3:uid="{0E3DB99D-91C1-47D5-B4D7-807F7F6C4EA2}" name="kbDataEntityPrefixDe" dataDxfId="16"/>
    <tableColumn id="3" xr3:uid="{9856D2E9-8770-44E3-8797-E2490A16506E}" name="kbDataEntityDescriptioDe" dataDxfId="15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6E0956-AB68-49A9-B034-429E1B91CE60}" name="Criteria" displayName="Criteria" ref="A1:R63" totalsRowShown="0">
  <autoFilter ref="A1:R63" xr:uid="{6B7963B0-4E6C-4252-AF92-09C3E76F9198}">
    <filterColumn colId="3">
      <filters>
        <filter val="PRS"/>
      </filters>
    </filterColumn>
  </autoFilter>
  <tableColumns count="18">
    <tableColumn id="4" xr3:uid="{DB0F9808-0682-4333-9095-F2BE78AB042F}" name="kbDataAnalyticsAttributeId">
      <calculatedColumnFormula>CONCATENATE(B2,C2,F2)</calculatedColumnFormula>
    </tableColumn>
    <tableColumn id="1" xr3:uid="{40EC5889-CFDE-4328-A0C1-833E86838417}" name="kbDataEntityId"/>
    <tableColumn id="12" xr3:uid="{89EB8C27-6705-41CE-A225-615A5A30EC61}" name="kbDataAnalyticsAttributeSuffix1"/>
    <tableColumn id="5" xr3:uid="{40D116BB-A373-4206-96A2-C6558BB19D04}" name="kbDataEntityPrefixDe" dataDxfId="14">
      <calculatedColumnFormula>VLOOKUP(B2,Entity[],3,FALSE)</calculatedColumnFormula>
    </tableColumn>
    <tableColumn id="6" xr3:uid="{284B254D-BAD9-4DAF-8DA4-93938257505A}" name="kbDataAnalyticsAttributeSuffix1DescriptionDe"/>
    <tableColumn id="13" xr3:uid="{922A89C5-620A-44B4-B23D-EA3F65612E6E}" name="kbDataAnalyticsAttributeSuffix2"/>
    <tableColumn id="2" xr3:uid="{BDEB76D9-927D-49FE-BAC1-8D9509FAC382}" name="kbDataAnalyticsAttributeDesciptionDe" dataDxfId="13">
      <calculatedColumnFormula xml:space="preserve"> CONCATENATE( D2, " – ", E2, " ", IF( ISBLANK(F2), "", "(" ), F2, IF( ISBLANK(F2), "", ")" ) )</calculatedColumnFormula>
    </tableColumn>
    <tableColumn id="15" xr3:uid="{5B91C9F1-58DD-45CB-B921-ABF9AD1307F2}" name="SelectionForFieldParameter" dataDxfId="12"/>
    <tableColumn id="17" xr3:uid="{DA0B2295-230A-44A8-9BF5-77FF2E0B24BC}" name="SemanticModelDimTable" dataDxfId="11"/>
    <tableColumn id="19" xr3:uid="{FA7E82C5-5640-41B6-AD17-98B9F1244B5F}" name="SematnicModelFieldName" dataDxfId="10"/>
    <tableColumn id="18" xr3:uid="{50EC6985-5B5A-4DD9-9762-DB3F779AACDD}" name="FieldParameterOrder" dataDxfId="9"/>
    <tableColumn id="16" xr3:uid="{B6DEFD18-13BE-4262-BDC7-D66F4F5D0762}" name="FieldParameterString" dataDxfId="8">
      <calculatedColumnFormula>CONCATENATE( "(", """",  G2, """", ", NAMEOF(","'", I2, "'", "[", J2, "]), ", K2, ")," )</calculatedColumnFormula>
    </tableColumn>
    <tableColumn id="3" xr3:uid="{0FBAD874-DC5E-4EED-9FD7-95123764BA20}" name="kbDataConfluencePageId"/>
    <tableColumn id="7" xr3:uid="{10138A86-A9C3-486A-B7A3-74EB98A157B7}" name="kbDataServer"/>
    <tableColumn id="8" xr3:uid="{AA21529C-615B-465A-A98F-7D2CD5E3A928}" name="kbDataDb"/>
    <tableColumn id="9" xr3:uid="{394432EA-4FB2-4623-B571-E0E4E99AA166}" name="kbDataTable"/>
    <tableColumn id="10" xr3:uid="{8E4508B1-B1AE-4DFE-8864-C290FC68713D}" name="kbDataAttributeId"/>
    <tableColumn id="11" xr3:uid="{EFB4E64D-7C45-42B1-9873-C542C32E8287}" name="kbDataAttributeIsTransformed"/>
  </tableColumns>
  <tableStyleInfo name="TableStyleLight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1918E27-ED75-471F-9DAC-E8EA7B60DDDB}" name="Codes" displayName="Codes" ref="A1:I61" totalsRowShown="0" headerRowDxfId="7" headerRowBorderDxfId="6" tableBorderDxfId="5">
  <autoFilter ref="A1:I61" xr:uid="{739FAB80-1271-4A29-97AF-42375D5C79CD}"/>
  <tableColumns count="9">
    <tableColumn id="1" xr3:uid="{9E03238F-8B2B-414D-8303-F7F97768E6BD}" name="kbDataAnalyticsAttributeId">
      <calculatedColumnFormula>'Criteria'!A$4</calculatedColumnFormula>
    </tableColumn>
    <tableColumn id="2" xr3:uid="{7E3E4A05-6953-43DF-994D-916E2B9FAE2F}" name="kbDataAnalyticsAttributeCode" dataDxfId="4"/>
    <tableColumn id="9" xr3:uid="{9B654C38-AF38-4D41-8605-7832ABC14249}" name="kbDataAttributeCode" dataDxfId="3"/>
    <tableColumn id="3" xr3:uid="{BD12C54E-0E26-48C6-B7CA-DD2F00FAC805}" name="isoLanguageCode"/>
    <tableColumn id="6" xr3:uid="{5D044044-D0B0-467E-8E3C-1284E105F371}" name="kbDataAttributeIdTransformCode" dataDxfId="2"/>
    <tableColumn id="7" xr3:uid="{9700EA06-030D-410F-9E6F-1918476A994E}" name="kbDataAnalyticsAttributeDesciption" dataDxfId="1">
      <calculatedColumnFormula>VLOOKUP(A2,Criteria[],7,FALSE)</calculatedColumnFormula>
    </tableColumn>
    <tableColumn id="4" xr3:uid="{94410AB8-4DFA-4036-8F46-DFE4482F5E37}" name="kbDataAnalyticsAttributeCodeDescriptionSuffix"/>
    <tableColumn id="10" xr3:uid="{5A9D4043-10F3-4903-8846-FF93FF14CEDB}" name="kbDataAnalyticsAttributeCodeDescription" dataDxfId="0">
      <calculatedColumnFormula>CONCATENATE("[",B2,"] ",G2)</calculatedColumnFormula>
    </tableColumn>
    <tableColumn id="5" xr3:uid="{07C9BDC8-CADD-4EE7-8693-05D1D18806F2}" name="kbDataAnalyticsAttributeCodeDescriptionInfo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5D70D-31FF-4C76-B7D8-64AA5309A758}">
  <dimension ref="A1:D11"/>
  <sheetViews>
    <sheetView workbookViewId="0">
      <pane ySplit="1" topLeftCell="A2" activePane="bottomLeft" state="frozen"/>
      <selection pane="bottomLeft" activeCell="D3" sqref="D3"/>
    </sheetView>
  </sheetViews>
  <sheetFormatPr baseColWidth="10" defaultColWidth="9.3046875" defaultRowHeight="14.6" x14ac:dyDescent="0.4"/>
  <cols>
    <col min="1" max="1" width="16.84375" bestFit="1" customWidth="1"/>
    <col min="2" max="2" width="22.53515625" bestFit="1" customWidth="1"/>
    <col min="3" max="3" width="22.84375" bestFit="1" customWidth="1"/>
    <col min="4" max="4" width="28.84375" bestFit="1" customWidth="1"/>
  </cols>
  <sheetData>
    <row r="1" spans="1:4" x14ac:dyDescent="0.4">
      <c r="A1" s="1" t="s">
        <v>0</v>
      </c>
      <c r="B1" s="1" t="s">
        <v>1</v>
      </c>
      <c r="C1" s="1" t="s">
        <v>2</v>
      </c>
      <c r="D1" s="1" t="s">
        <v>3</v>
      </c>
    </row>
    <row r="2" spans="1:4" s="9" customFormat="1" x14ac:dyDescent="0.4">
      <c r="A2" s="8" t="s">
        <v>211</v>
      </c>
      <c r="B2" s="8" t="s">
        <v>5</v>
      </c>
      <c r="C2" s="8" t="s">
        <v>220</v>
      </c>
      <c r="D2" s="8" t="s">
        <v>221</v>
      </c>
    </row>
    <row r="3" spans="1:4" x14ac:dyDescent="0.4">
      <c r="A3" s="2" t="s">
        <v>4</v>
      </c>
      <c r="B3" s="2" t="s">
        <v>5</v>
      </c>
      <c r="C3" s="2" t="s">
        <v>6</v>
      </c>
      <c r="D3" s="2" t="s">
        <v>7</v>
      </c>
    </row>
    <row r="4" spans="1:4" x14ac:dyDescent="0.4">
      <c r="A4" s="2" t="s">
        <v>188</v>
      </c>
      <c r="B4" s="2" t="s">
        <v>5</v>
      </c>
      <c r="C4" s="2" t="s">
        <v>189</v>
      </c>
      <c r="D4" s="2" t="s">
        <v>190</v>
      </c>
    </row>
    <row r="5" spans="1:4" x14ac:dyDescent="0.4">
      <c r="A5" s="2" t="s">
        <v>8</v>
      </c>
      <c r="B5" s="2" t="s">
        <v>9</v>
      </c>
      <c r="C5" s="2" t="s">
        <v>10</v>
      </c>
      <c r="D5" s="2" t="s">
        <v>11</v>
      </c>
    </row>
    <row r="6" spans="1:4" x14ac:dyDescent="0.4">
      <c r="A6" t="s">
        <v>12</v>
      </c>
      <c r="B6" t="s">
        <v>9</v>
      </c>
      <c r="C6" t="s">
        <v>10</v>
      </c>
      <c r="D6" t="s">
        <v>13</v>
      </c>
    </row>
    <row r="7" spans="1:4" x14ac:dyDescent="0.4">
      <c r="A7" s="2" t="s">
        <v>14</v>
      </c>
      <c r="B7" s="2" t="s">
        <v>9</v>
      </c>
      <c r="C7" s="2" t="s">
        <v>10</v>
      </c>
      <c r="D7" s="2" t="s">
        <v>15</v>
      </c>
    </row>
    <row r="8" spans="1:4" x14ac:dyDescent="0.4">
      <c r="A8" s="2" t="s">
        <v>16</v>
      </c>
      <c r="B8" s="2" t="s">
        <v>17</v>
      </c>
      <c r="C8" s="2" t="s">
        <v>18</v>
      </c>
      <c r="D8" s="2" t="s">
        <v>19</v>
      </c>
    </row>
    <row r="9" spans="1:4" x14ac:dyDescent="0.4">
      <c r="A9" s="2" t="s">
        <v>20</v>
      </c>
      <c r="B9" s="2" t="s">
        <v>17</v>
      </c>
      <c r="C9" s="2" t="s">
        <v>21</v>
      </c>
      <c r="D9" s="2" t="s">
        <v>22</v>
      </c>
    </row>
    <row r="10" spans="1:4" x14ac:dyDescent="0.4">
      <c r="A10" s="2" t="s">
        <v>23</v>
      </c>
      <c r="B10" s="2" t="s">
        <v>24</v>
      </c>
      <c r="C10" s="2" t="s">
        <v>25</v>
      </c>
      <c r="D10" s="2" t="s">
        <v>26</v>
      </c>
    </row>
    <row r="11" spans="1:4" x14ac:dyDescent="0.4">
      <c r="A11" s="7"/>
      <c r="B11" s="7"/>
      <c r="C11" s="7"/>
      <c r="D11" s="7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30A62-C8A5-474A-B0AE-5BE26B216C30}">
  <dimension ref="A1:R63"/>
  <sheetViews>
    <sheetView workbookViewId="0">
      <pane xSplit="1" ySplit="1" topLeftCell="B2" activePane="bottomRight" state="frozenSplit"/>
      <selection pane="topRight" activeCell="B1" sqref="B1"/>
      <selection pane="bottomLeft" activeCell="A16" sqref="A16"/>
      <selection pane="bottomRight" activeCell="G59" sqref="G59"/>
    </sheetView>
  </sheetViews>
  <sheetFormatPr baseColWidth="10" defaultColWidth="11.3046875" defaultRowHeight="14.6" outlineLevelCol="1" x14ac:dyDescent="0.4"/>
  <cols>
    <col min="1" max="1" width="43.3046875" bestFit="1" customWidth="1"/>
    <col min="2" max="2" width="16.84375" bestFit="1" customWidth="1"/>
    <col min="3" max="3" width="32.84375" bestFit="1" customWidth="1"/>
    <col min="4" max="4" width="22.84375" bestFit="1" customWidth="1"/>
    <col min="5" max="5" width="46" bestFit="1" customWidth="1"/>
    <col min="6" max="6" width="32.84375" bestFit="1" customWidth="1"/>
    <col min="7" max="7" width="40.15234375" bestFit="1" customWidth="1"/>
    <col min="8" max="8" width="27.69140625" bestFit="1" customWidth="1"/>
    <col min="9" max="9" width="33.53515625" customWidth="1"/>
    <col min="10" max="10" width="38.53515625" bestFit="1" customWidth="1"/>
    <col min="11" max="11" width="21.69140625" bestFit="1" customWidth="1"/>
    <col min="12" max="12" width="116.3046875" bestFit="1" customWidth="1"/>
    <col min="13" max="13" width="25.15234375" bestFit="1" customWidth="1"/>
    <col min="14" max="14" width="15.69140625" customWidth="1" outlineLevel="1"/>
    <col min="15" max="15" width="12.3046875" customWidth="1" outlineLevel="1"/>
    <col min="16" max="16" width="21" customWidth="1" outlineLevel="1"/>
    <col min="17" max="17" width="50.69140625" bestFit="1" customWidth="1"/>
    <col min="18" max="18" width="31.3046875" bestFit="1" customWidth="1"/>
  </cols>
  <sheetData>
    <row r="1" spans="1:18" x14ac:dyDescent="0.4">
      <c r="A1" t="s">
        <v>27</v>
      </c>
      <c r="B1" t="s">
        <v>0</v>
      </c>
      <c r="C1" t="s">
        <v>28</v>
      </c>
      <c r="D1" t="s">
        <v>2</v>
      </c>
      <c r="E1" t="s">
        <v>29</v>
      </c>
      <c r="F1" t="s">
        <v>30</v>
      </c>
      <c r="G1" s="10" t="s">
        <v>31</v>
      </c>
      <c r="H1" t="s">
        <v>216</v>
      </c>
      <c r="I1" t="s">
        <v>213</v>
      </c>
      <c r="J1" t="s">
        <v>223</v>
      </c>
      <c r="K1" t="s">
        <v>215</v>
      </c>
      <c r="L1" t="s">
        <v>217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</row>
    <row r="2" spans="1:18" hidden="1" x14ac:dyDescent="0.4">
      <c r="A2" t="str">
        <f t="shared" ref="A2:A33" si="0">CONCATENATE(B2,C2,F2)</f>
        <v>zipCode6Language3c</v>
      </c>
      <c r="B2" t="s">
        <v>4</v>
      </c>
      <c r="C2" t="s">
        <v>38</v>
      </c>
      <c r="D2" t="str">
        <f>VLOOKUP(B2,Entity[],3,FALSE)</f>
        <v>PLZ6</v>
      </c>
      <c r="E2" t="s">
        <v>39</v>
      </c>
      <c r="F2" t="s">
        <v>40</v>
      </c>
      <c r="G2" t="str">
        <f t="shared" ref="G2:G34" si="1" xml:space="preserve"> CONCATENATE( D2, " – ", E2, " ", IF( ISBLANK(F2), "", "(" ), F2, IF( ISBLANK(F2), "", ")" ) )</f>
        <v>PLZ6 – Sprache (3c)</v>
      </c>
      <c r="H2" t="s">
        <v>212</v>
      </c>
      <c r="I2" t="s">
        <v>214</v>
      </c>
      <c r="J2" t="s">
        <v>39</v>
      </c>
      <c r="K2">
        <v>200</v>
      </c>
      <c r="L2" t="str">
        <f t="shared" ref="L2:L21" si="2">CONCATENATE( "(", """",  G2, """", ", NAMEOF(","'", I2, "'", "[", J2, "]), ", K2, ")," )</f>
        <v>("PLZ6 – Sprache (3c)", NAMEOF('Dim - ZipCode6Language - PromoPost'[Sprache]), 200),</v>
      </c>
      <c r="M2">
        <v>1597571073</v>
      </c>
    </row>
    <row r="3" spans="1:18" hidden="1" x14ac:dyDescent="0.4">
      <c r="A3" t="str">
        <f t="shared" si="0"/>
        <v>zipCode6Type5c</v>
      </c>
      <c r="B3" t="s">
        <v>4</v>
      </c>
      <c r="C3" t="s">
        <v>41</v>
      </c>
      <c r="D3" t="str">
        <f>VLOOKUP(B3,Entity[],3,FALSE)</f>
        <v>PLZ6</v>
      </c>
      <c r="E3" t="s">
        <v>42</v>
      </c>
      <c r="F3" t="s">
        <v>43</v>
      </c>
      <c r="G3" t="str">
        <f t="shared" si="1"/>
        <v>PLZ6 – Postleitzahl-Typ (5c)</v>
      </c>
      <c r="I3" t="s">
        <v>214</v>
      </c>
      <c r="K3">
        <v>202</v>
      </c>
      <c r="L3" t="str">
        <f t="shared" si="2"/>
        <v>("PLZ6 – Postleitzahl-Typ (5c)", NAMEOF('Dim - ZipCode6Language - PromoPost'[]), 202),</v>
      </c>
      <c r="M3">
        <v>1597046785</v>
      </c>
    </row>
    <row r="4" spans="1:18" hidden="1" x14ac:dyDescent="0.4">
      <c r="A4" t="str">
        <f t="shared" si="0"/>
        <v>zipCode6PromoPostCategory3c</v>
      </c>
      <c r="B4" t="s">
        <v>4</v>
      </c>
      <c r="C4" t="s">
        <v>44</v>
      </c>
      <c r="D4" t="str">
        <f>VLOOKUP(B4,Entity[],3,FALSE)</f>
        <v>PLZ6</v>
      </c>
      <c r="E4" t="s">
        <v>45</v>
      </c>
      <c r="F4" t="s">
        <v>40</v>
      </c>
      <c r="G4" t="str">
        <f t="shared" si="1"/>
        <v>PLZ6 – PromoPost-Kategorie (3c)</v>
      </c>
      <c r="H4" t="s">
        <v>212</v>
      </c>
      <c r="I4" t="s">
        <v>214</v>
      </c>
      <c r="J4" t="s">
        <v>218</v>
      </c>
      <c r="K4">
        <v>203</v>
      </c>
      <c r="L4" t="str">
        <f t="shared" si="2"/>
        <v>("PLZ6 – PromoPost-Kategorie (3c)", NAMEOF('Dim - ZipCode6Language - PromoPost'[Kategorie]), 203),</v>
      </c>
      <c r="M4">
        <v>1598717953</v>
      </c>
    </row>
    <row r="5" spans="1:18" hidden="1" x14ac:dyDescent="0.4">
      <c r="A5" t="str">
        <f t="shared" si="0"/>
        <v>zipCode6Canton27c</v>
      </c>
      <c r="B5" t="s">
        <v>4</v>
      </c>
      <c r="C5" t="s">
        <v>46</v>
      </c>
      <c r="D5" t="str">
        <f>VLOOKUP(B5,Entity[],3,FALSE)</f>
        <v>PLZ6</v>
      </c>
      <c r="E5" t="s">
        <v>47</v>
      </c>
      <c r="F5" t="s">
        <v>48</v>
      </c>
      <c r="G5" t="str">
        <f t="shared" si="1"/>
        <v>PLZ6 – Kanton (27c)</v>
      </c>
      <c r="H5" t="s">
        <v>212</v>
      </c>
      <c r="I5" t="s">
        <v>214</v>
      </c>
      <c r="J5" t="s">
        <v>47</v>
      </c>
      <c r="K5">
        <v>201</v>
      </c>
      <c r="L5" t="str">
        <f t="shared" si="2"/>
        <v>("PLZ6 – Kanton (27c)", NAMEOF('Dim - ZipCode6Language - PromoPost'[Kanton]), 201),</v>
      </c>
      <c r="M5">
        <v>1642135553</v>
      </c>
    </row>
    <row r="6" spans="1:18" hidden="1" x14ac:dyDescent="0.4">
      <c r="A6" t="str">
        <f t="shared" si="0"/>
        <v>zipCode6AdvertisingStopStickerProportion5c</v>
      </c>
      <c r="B6" t="s">
        <v>4</v>
      </c>
      <c r="C6" t="s">
        <v>49</v>
      </c>
      <c r="D6" t="str">
        <f>VLOOKUP(B6,Entity[],3,FALSE)</f>
        <v>PLZ6</v>
      </c>
      <c r="E6" t="s">
        <v>50</v>
      </c>
      <c r="F6" t="s">
        <v>43</v>
      </c>
      <c r="G6" t="str">
        <f t="shared" si="1"/>
        <v>PLZ6 – Werbestopp-Kleberanteil (5c)</v>
      </c>
      <c r="H6" t="s">
        <v>212</v>
      </c>
      <c r="I6" t="s">
        <v>214</v>
      </c>
      <c r="J6" t="s">
        <v>219</v>
      </c>
      <c r="K6">
        <v>204</v>
      </c>
      <c r="L6" t="str">
        <f t="shared" si="2"/>
        <v>("PLZ6 – Werbestopp-Kleberanteil (5c)", NAMEOF('Dim - ZipCode6Language - PromoPost'[q Ant. Stoppleber]), 204),</v>
      </c>
      <c r="M6">
        <v>1642528769</v>
      </c>
    </row>
    <row r="7" spans="1:18" hidden="1" x14ac:dyDescent="0.4">
      <c r="A7" t="str">
        <f t="shared" si="0"/>
        <v>zipCode6MarketArea3c</v>
      </c>
      <c r="B7" t="s">
        <v>4</v>
      </c>
      <c r="C7" t="s">
        <v>51</v>
      </c>
      <c r="D7" t="str">
        <f>VLOOKUP(B7,Entity[],3,FALSE)</f>
        <v>PLZ6</v>
      </c>
      <c r="E7" t="s">
        <v>52</v>
      </c>
      <c r="F7" t="s">
        <v>40</v>
      </c>
      <c r="G7" t="str">
        <f t="shared" si="1"/>
        <v>PLZ6 – Quickline Marktgebiet (3c)</v>
      </c>
      <c r="I7" t="s">
        <v>214</v>
      </c>
      <c r="L7" t="str">
        <f t="shared" si="2"/>
        <v>("PLZ6 – Quickline Marktgebiet (3c)", NAMEOF('Dim - ZipCode6Language - PromoPost'[]), ),</v>
      </c>
    </row>
    <row r="8" spans="1:18" hidden="1" x14ac:dyDescent="0.4">
      <c r="A8" t="str">
        <f t="shared" si="0"/>
        <v>zipCode6PartnerArea</v>
      </c>
      <c r="B8" t="s">
        <v>4</v>
      </c>
      <c r="C8" t="s">
        <v>53</v>
      </c>
      <c r="D8" t="str">
        <f>VLOOKUP(B8,Entity[],3,FALSE)</f>
        <v>PLZ6</v>
      </c>
      <c r="E8" t="s">
        <v>54</v>
      </c>
      <c r="G8" t="str">
        <f t="shared" si="1"/>
        <v xml:space="preserve">PLZ6 – Quickline Partner </v>
      </c>
      <c r="I8" t="s">
        <v>214</v>
      </c>
      <c r="L8" t="str">
        <f t="shared" si="2"/>
        <v>("PLZ6 – Quickline Partner ", NAMEOF('Dim - ZipCode6Language - PromoPost'[]), ),</v>
      </c>
    </row>
    <row r="9" spans="1:18" hidden="1" x14ac:dyDescent="0.4">
      <c r="A9" t="str">
        <f t="shared" si="0"/>
        <v>kbBuildingLanguage3c</v>
      </c>
      <c r="B9" t="s">
        <v>8</v>
      </c>
      <c r="C9" t="s">
        <v>38</v>
      </c>
      <c r="D9" t="str">
        <f>VLOOKUP(B9,Entity[],3,FALSE)</f>
        <v>GBD</v>
      </c>
      <c r="E9" t="s">
        <v>39</v>
      </c>
      <c r="F9" t="s">
        <v>40</v>
      </c>
      <c r="G9" t="str">
        <f xml:space="preserve"> CONCATENATE( D9, " – ", E9, " ", IF( ISBLANK(F9), "", "(" ), F9, IF( ISBLANK(F9), "", ")" ) )</f>
        <v>GBD – Sprache (3c)</v>
      </c>
      <c r="L9" t="str">
        <f t="shared" si="2"/>
        <v>("GBD – Sprache (3c)", NAMEOF(''[]), ),</v>
      </c>
      <c r="N9" t="s">
        <v>55</v>
      </c>
      <c r="O9" t="s">
        <v>56</v>
      </c>
      <c r="P9" t="s">
        <v>57</v>
      </c>
      <c r="Q9" t="s">
        <v>38</v>
      </c>
    </row>
    <row r="10" spans="1:18" hidden="1" x14ac:dyDescent="0.4">
      <c r="A10" t="str">
        <f t="shared" si="0"/>
        <v>kbBuildingHomeOwnership2c</v>
      </c>
      <c r="B10" t="s">
        <v>8</v>
      </c>
      <c r="C10" t="s">
        <v>58</v>
      </c>
      <c r="D10" t="str">
        <f>VLOOKUP(B10,Entity[],3,FALSE)</f>
        <v>GBD</v>
      </c>
      <c r="E10" t="s">
        <v>59</v>
      </c>
      <c r="F10" t="s">
        <v>60</v>
      </c>
      <c r="G10" t="str">
        <f t="shared" si="1"/>
        <v>GBD – Wohneingentumsverhältnis (2c)</v>
      </c>
      <c r="H10" t="s">
        <v>212</v>
      </c>
      <c r="I10" t="s">
        <v>222</v>
      </c>
      <c r="J10" t="s">
        <v>61</v>
      </c>
      <c r="K10">
        <v>301</v>
      </c>
      <c r="L10" t="str">
        <f t="shared" si="2"/>
        <v>("GBD – Wohneingentumsverhältnis (2c)", NAMEOF('Dim - kbPerson'[BUILD_OWNS]), 301),</v>
      </c>
      <c r="M10">
        <v>1514471475</v>
      </c>
      <c r="N10" t="s">
        <v>55</v>
      </c>
      <c r="O10" t="s">
        <v>56</v>
      </c>
      <c r="P10" t="s">
        <v>57</v>
      </c>
      <c r="Q10" t="s">
        <v>61</v>
      </c>
    </row>
    <row r="11" spans="1:18" hidden="1" x14ac:dyDescent="0.4">
      <c r="A11" t="str">
        <f t="shared" si="0"/>
        <v>kbBuildingNeedForAnonymity9c</v>
      </c>
      <c r="B11" t="s">
        <v>8</v>
      </c>
      <c r="C11" t="s">
        <v>62</v>
      </c>
      <c r="D11" t="str">
        <f>VLOOKUP(B11,Entity[],3,FALSE)</f>
        <v>GBD</v>
      </c>
      <c r="E11" t="s">
        <v>63</v>
      </c>
      <c r="F11" t="s">
        <v>64</v>
      </c>
      <c r="G11" t="str">
        <f t="shared" si="1"/>
        <v>GBD – Annonymitätsbedürfnis (9c)</v>
      </c>
      <c r="H11" t="s">
        <v>212</v>
      </c>
      <c r="I11" t="s">
        <v>222</v>
      </c>
      <c r="J11" s="6" t="s">
        <v>229</v>
      </c>
      <c r="K11">
        <v>302</v>
      </c>
      <c r="L11" t="str">
        <f>CONCATENATE( "(", """",  G11, """", ", NAMEOF(","'", I11, "'", "[", J11, "]), ", K11, ")," )</f>
        <v>("GBD – Annonymitätsbedürfnis (9c)", NAMEOF('Dim - kbPerson'[CH_REGIO_ANONYMITY_NEED]), 302),</v>
      </c>
      <c r="N11" t="s">
        <v>55</v>
      </c>
      <c r="O11" t="s">
        <v>56</v>
      </c>
      <c r="P11" t="s">
        <v>57</v>
      </c>
      <c r="Q11" t="s">
        <v>65</v>
      </c>
    </row>
    <row r="12" spans="1:18" hidden="1" x14ac:dyDescent="0.4">
      <c r="A12" t="str">
        <f t="shared" si="0"/>
        <v>kbBuildingProportionOfForeigners9c</v>
      </c>
      <c r="B12" t="s">
        <v>8</v>
      </c>
      <c r="C12" t="s">
        <v>66</v>
      </c>
      <c r="D12" t="str">
        <f>VLOOKUP(B12,Entity[],3,FALSE)</f>
        <v>GBD</v>
      </c>
      <c r="E12" t="s">
        <v>67</v>
      </c>
      <c r="F12" t="s">
        <v>64</v>
      </c>
      <c r="G12" t="str">
        <f t="shared" si="1"/>
        <v>GBD – Ausländeranteil (9c)</v>
      </c>
      <c r="H12" t="s">
        <v>212</v>
      </c>
      <c r="I12" t="s">
        <v>222</v>
      </c>
      <c r="J12" t="s">
        <v>230</v>
      </c>
      <c r="K12">
        <v>303</v>
      </c>
      <c r="L12" t="str">
        <f t="shared" si="2"/>
        <v>("GBD – Ausländeranteil (9c)", NAMEOF('Dim - kbPerson'[CH_REGIO_FOREIGN_RATE]), 303),</v>
      </c>
      <c r="N12" t="s">
        <v>55</v>
      </c>
      <c r="O12" t="s">
        <v>56</v>
      </c>
      <c r="P12" t="s">
        <v>57</v>
      </c>
      <c r="Q12" t="s">
        <v>68</v>
      </c>
    </row>
    <row r="13" spans="1:18" hidden="1" x14ac:dyDescent="0.4">
      <c r="A13" t="str">
        <f t="shared" si="0"/>
        <v>kbBuildingFamillyStructure9c</v>
      </c>
      <c r="B13" t="s">
        <v>8</v>
      </c>
      <c r="C13" t="s">
        <v>69</v>
      </c>
      <c r="D13" t="str">
        <f>VLOOKUP(B13,Entity[],3,FALSE)</f>
        <v>GBD</v>
      </c>
      <c r="E13" t="s">
        <v>70</v>
      </c>
      <c r="F13" t="s">
        <v>64</v>
      </c>
      <c r="G13" t="str">
        <f t="shared" si="1"/>
        <v>GBD – Familienstruktur (9c)</v>
      </c>
      <c r="H13" t="s">
        <v>212</v>
      </c>
      <c r="I13" t="s">
        <v>222</v>
      </c>
      <c r="J13" t="s">
        <v>231</v>
      </c>
      <c r="K13">
        <v>304</v>
      </c>
      <c r="L13" t="str">
        <f t="shared" si="2"/>
        <v>("GBD – Familienstruktur (9c)", NAMEOF('Dim - kbPerson'[CH_REGIO_FAMILY_STRUCTURE]), 304),</v>
      </c>
      <c r="N13" t="s">
        <v>55</v>
      </c>
      <c r="O13" t="s">
        <v>56</v>
      </c>
      <c r="P13" t="s">
        <v>57</v>
      </c>
      <c r="Q13" t="s">
        <v>71</v>
      </c>
    </row>
    <row r="14" spans="1:18" hidden="1" x14ac:dyDescent="0.4">
      <c r="A14" t="str">
        <f t="shared" si="0"/>
        <v>kbBuildingFluctuation9c</v>
      </c>
      <c r="B14" t="s">
        <v>8</v>
      </c>
      <c r="C14" t="s">
        <v>72</v>
      </c>
      <c r="D14" t="str">
        <f>VLOOKUP(B14,Entity[],3,FALSE)</f>
        <v>GBD</v>
      </c>
      <c r="E14" t="s">
        <v>73</v>
      </c>
      <c r="F14" t="s">
        <v>64</v>
      </c>
      <c r="G14" t="str">
        <f t="shared" si="1"/>
        <v>GBD – Fluktuation (9c)</v>
      </c>
      <c r="H14" t="s">
        <v>212</v>
      </c>
      <c r="I14" t="s">
        <v>222</v>
      </c>
      <c r="J14" t="s">
        <v>232</v>
      </c>
      <c r="K14">
        <v>305</v>
      </c>
      <c r="L14" t="str">
        <f t="shared" si="2"/>
        <v>("GBD – Fluktuation (9c)", NAMEOF('Dim - kbPerson'[CH_REGIO_FLUCTUATION]), 305),</v>
      </c>
      <c r="N14" t="s">
        <v>55</v>
      </c>
      <c r="O14" t="s">
        <v>56</v>
      </c>
      <c r="P14" t="s">
        <v>57</v>
      </c>
      <c r="Q14" t="s">
        <v>74</v>
      </c>
    </row>
    <row r="15" spans="1:18" hidden="1" x14ac:dyDescent="0.4">
      <c r="A15" t="str">
        <f t="shared" si="0"/>
        <v>kbBuildingPurchasingPower4c</v>
      </c>
      <c r="B15" t="s">
        <v>8</v>
      </c>
      <c r="C15" t="s">
        <v>75</v>
      </c>
      <c r="D15" t="str">
        <f>VLOOKUP(B15,Entity[],3,FALSE)</f>
        <v>GBD</v>
      </c>
      <c r="E15" t="s">
        <v>76</v>
      </c>
      <c r="F15" t="s">
        <v>77</v>
      </c>
      <c r="G15" t="str">
        <f xml:space="preserve"> CONCATENATE( D15, " – ", E15, " ", IF( ISBLANK(F15), "", "(" ), F15, IF( ISBLANK(F15), "", ")" ) )</f>
        <v>GBD – Kaufkraft (4c)</v>
      </c>
      <c r="H15" t="s">
        <v>212</v>
      </c>
      <c r="I15" t="s">
        <v>222</v>
      </c>
      <c r="J15" t="s">
        <v>235</v>
      </c>
      <c r="K15">
        <v>306</v>
      </c>
      <c r="L15" t="str">
        <f t="shared" si="2"/>
        <v>("GBD – Kaufkraft (4c)", NAMEOF('Dim - kbPerson'[CH_REGIO_BUYING_POWER]), 306),</v>
      </c>
      <c r="N15" t="s">
        <v>55</v>
      </c>
      <c r="O15" t="s">
        <v>56</v>
      </c>
      <c r="P15" t="s">
        <v>57</v>
      </c>
      <c r="Q15" t="s">
        <v>78</v>
      </c>
    </row>
    <row r="16" spans="1:18" hidden="1" x14ac:dyDescent="0.4">
      <c r="A16" t="str">
        <f t="shared" si="0"/>
        <v>kbBuildingDominantSinusMilieu10c</v>
      </c>
      <c r="B16" t="s">
        <v>8</v>
      </c>
      <c r="C16" t="s">
        <v>79</v>
      </c>
      <c r="D16" t="str">
        <f>VLOOKUP(B16,Entity[],3,FALSE)</f>
        <v>GBD</v>
      </c>
      <c r="E16" t="s">
        <v>80</v>
      </c>
      <c r="F16" t="s">
        <v>81</v>
      </c>
      <c r="G16" t="str">
        <f xml:space="preserve"> CONCATENATE( D16, " – ", E16, " ", IF( ISBLANK(F16), "", "(" ), F16, IF( ISBLANK(F16), "", ")" ) )</f>
        <v>GBD – Dominantes Sinus-Milieu® (10c)</v>
      </c>
      <c r="H16" t="s">
        <v>212</v>
      </c>
      <c r="I16" t="s">
        <v>222</v>
      </c>
      <c r="J16" t="s">
        <v>236</v>
      </c>
      <c r="K16">
        <v>307</v>
      </c>
      <c r="L16" t="str">
        <f t="shared" si="2"/>
        <v>("GBD – Dominantes Sinus-Milieu® (10c)", NAMEOF('Dim - kbPerson'[CH_REGIO_DOMINANT_MILIEU]), 307),</v>
      </c>
      <c r="N16" t="s">
        <v>55</v>
      </c>
      <c r="O16" t="s">
        <v>56</v>
      </c>
      <c r="P16" t="s">
        <v>57</v>
      </c>
      <c r="Q16" t="s">
        <v>82</v>
      </c>
    </row>
    <row r="17" spans="1:17" hidden="1" x14ac:dyDescent="0.4">
      <c r="A17" t="str">
        <f t="shared" si="0"/>
        <v>kbBuildingDonationAffinity9c</v>
      </c>
      <c r="B17" t="s">
        <v>8</v>
      </c>
      <c r="C17" t="s">
        <v>83</v>
      </c>
      <c r="D17" t="str">
        <f>VLOOKUP(B17,Entity[],3,FALSE)</f>
        <v>GBD</v>
      </c>
      <c r="E17" t="s">
        <v>84</v>
      </c>
      <c r="F17" t="s">
        <v>64</v>
      </c>
      <c r="G17" t="str">
        <f t="shared" si="1"/>
        <v>GBD – Spenden-Affinität (9c)</v>
      </c>
      <c r="H17" t="s">
        <v>212</v>
      </c>
      <c r="I17" t="s">
        <v>222</v>
      </c>
      <c r="J17" t="s">
        <v>237</v>
      </c>
      <c r="K17">
        <v>308</v>
      </c>
      <c r="L17" t="str">
        <f t="shared" si="2"/>
        <v>("GBD – Spenden-Affinität (9c)", NAMEOF('Dim - kbPerson'[CH_REGIO_DONATION_AFFINITY]), 308),</v>
      </c>
      <c r="N17" t="s">
        <v>55</v>
      </c>
      <c r="O17" t="s">
        <v>56</v>
      </c>
      <c r="P17" t="s">
        <v>57</v>
      </c>
      <c r="Q17" t="s">
        <v>85</v>
      </c>
    </row>
    <row r="18" spans="1:17" hidden="1" x14ac:dyDescent="0.4">
      <c r="A18" t="str">
        <f t="shared" si="0"/>
        <v>kbBuildingStreetTyp5c</v>
      </c>
      <c r="B18" t="s">
        <v>8</v>
      </c>
      <c r="C18" t="s">
        <v>86</v>
      </c>
      <c r="D18" t="str">
        <f>VLOOKUP(B18,Entity[],3,FALSE)</f>
        <v>GBD</v>
      </c>
      <c r="E18" t="s">
        <v>87</v>
      </c>
      <c r="F18" t="s">
        <v>43</v>
      </c>
      <c r="G18" t="str">
        <f t="shared" si="1"/>
        <v>GBD – Strassentyp (5c)</v>
      </c>
      <c r="H18" t="s">
        <v>212</v>
      </c>
      <c r="I18" t="s">
        <v>222</v>
      </c>
      <c r="J18" t="s">
        <v>233</v>
      </c>
      <c r="K18">
        <v>309</v>
      </c>
      <c r="L18" t="str">
        <f t="shared" si="2"/>
        <v>("GBD – Strassentyp (5c)", NAMEOF('Dim - kbPerson'[CH_REGIO_STREET_TYPE]), 309),</v>
      </c>
      <c r="N18" t="s">
        <v>55</v>
      </c>
      <c r="O18" t="s">
        <v>56</v>
      </c>
      <c r="P18" t="s">
        <v>57</v>
      </c>
      <c r="Q18" t="s">
        <v>88</v>
      </c>
    </row>
    <row r="19" spans="1:17" hidden="1" x14ac:dyDescent="0.4">
      <c r="A19" t="str">
        <f t="shared" si="0"/>
        <v>kbBuildingMovingBalance9c</v>
      </c>
      <c r="B19" t="s">
        <v>8</v>
      </c>
      <c r="C19" t="s">
        <v>89</v>
      </c>
      <c r="D19" t="str">
        <f>VLOOKUP(B19,Entity[],3,FALSE)</f>
        <v>GBD</v>
      </c>
      <c r="E19" t="s">
        <v>90</v>
      </c>
      <c r="F19" t="s">
        <v>64</v>
      </c>
      <c r="G19" t="str">
        <f t="shared" si="1"/>
        <v>GBD – Umzugssaldo (9c)</v>
      </c>
      <c r="H19" t="s">
        <v>212</v>
      </c>
      <c r="I19" t="s">
        <v>222</v>
      </c>
      <c r="J19" t="s">
        <v>238</v>
      </c>
      <c r="K19">
        <v>310</v>
      </c>
      <c r="L19" t="str">
        <f t="shared" si="2"/>
        <v>("GBD – Umzugssaldo (9c)", NAMEOF('Dim - kbPerson'[CH_REGIO_RELOCATION_BALANCE]), 310),</v>
      </c>
      <c r="N19" t="s">
        <v>55</v>
      </c>
      <c r="O19" t="s">
        <v>56</v>
      </c>
      <c r="P19" t="s">
        <v>57</v>
      </c>
      <c r="Q19" t="s">
        <v>91</v>
      </c>
    </row>
    <row r="20" spans="1:17" hidden="1" x14ac:dyDescent="0.4">
      <c r="A20" t="str">
        <f t="shared" si="0"/>
        <v>kbBuildingMovingVolume9c</v>
      </c>
      <c r="B20" t="s">
        <v>8</v>
      </c>
      <c r="C20" t="s">
        <v>92</v>
      </c>
      <c r="D20" t="str">
        <f>VLOOKUP(B20,Entity[],3,FALSE)</f>
        <v>GBD</v>
      </c>
      <c r="E20" t="s">
        <v>93</v>
      </c>
      <c r="F20" t="s">
        <v>64</v>
      </c>
      <c r="G20" t="str">
        <f t="shared" si="1"/>
        <v>GBD – Umzugsvolumen (9c)</v>
      </c>
      <c r="H20" t="s">
        <v>212</v>
      </c>
      <c r="I20" t="s">
        <v>222</v>
      </c>
      <c r="J20" t="s">
        <v>234</v>
      </c>
      <c r="K20">
        <v>311</v>
      </c>
      <c r="L20" t="str">
        <f t="shared" si="2"/>
        <v>("GBD – Umzugsvolumen (9c)", NAMEOF('Dim - kbPerson'[CH_REGIO_RELOCATION_VOLUME]), 311),</v>
      </c>
      <c r="N20" t="s">
        <v>55</v>
      </c>
      <c r="O20" t="s">
        <v>56</v>
      </c>
      <c r="P20" t="s">
        <v>57</v>
      </c>
      <c r="Q20" t="s">
        <v>94</v>
      </c>
    </row>
    <row r="21" spans="1:17" hidden="1" x14ac:dyDescent="0.4">
      <c r="A21" t="str">
        <f t="shared" si="0"/>
        <v>kbBuildingCreditRisk9c</v>
      </c>
      <c r="B21" t="s">
        <v>8</v>
      </c>
      <c r="C21" t="s">
        <v>95</v>
      </c>
      <c r="D21" t="str">
        <f>VLOOKUP(B21,Entity[],3,FALSE)</f>
        <v>GBD</v>
      </c>
      <c r="E21" t="s">
        <v>96</v>
      </c>
      <c r="F21" t="s">
        <v>64</v>
      </c>
      <c r="G21" t="str">
        <f xml:space="preserve"> CONCATENATE( D21, " – ", E21, " ", IF( ISBLANK(F21), "", "(" ), F21, IF( ISBLANK(F21), "", ")" ) )</f>
        <v>GBD – Bonitätsrisiko (9c)</v>
      </c>
      <c r="H21" t="s">
        <v>212</v>
      </c>
      <c r="I21" t="s">
        <v>222</v>
      </c>
      <c r="J21" t="s">
        <v>227</v>
      </c>
      <c r="K21">
        <v>312</v>
      </c>
      <c r="L21" t="str">
        <f t="shared" si="2"/>
        <v>("GBD – Bonitätsrisiko (9c)", NAMEOF('Dim - kbPerson'[CH_REGIO_RISK_INDEX]), 312),</v>
      </c>
      <c r="N21" t="s">
        <v>55</v>
      </c>
      <c r="O21" t="s">
        <v>56</v>
      </c>
      <c r="P21" t="s">
        <v>57</v>
      </c>
      <c r="Q21" t="s">
        <v>97</v>
      </c>
    </row>
    <row r="22" spans="1:17" hidden="1" x14ac:dyDescent="0.4">
      <c r="A22" t="str">
        <f t="shared" si="0"/>
        <v>kbBuildingBuildingType4c</v>
      </c>
      <c r="B22" t="s">
        <v>8</v>
      </c>
      <c r="C22" t="s">
        <v>98</v>
      </c>
      <c r="D22" t="str">
        <f>VLOOKUP(B22,Entity[],3,FALSE)</f>
        <v>GBD</v>
      </c>
      <c r="E22" t="s">
        <v>99</v>
      </c>
      <c r="F22" t="s">
        <v>77</v>
      </c>
      <c r="G22" t="str">
        <f t="shared" si="1"/>
        <v>GBD – Bebäudeart (4c)</v>
      </c>
      <c r="L22" t="str">
        <f t="shared" ref="L22:L54" si="3">CONCATENATE( "(", """",  G22, """", ", NAMEOF(","'", I22, "'", "[", J22, "]), ", K22, ")," )</f>
        <v>("GBD – Bebäudeart (4c)", NAMEOF(''[]), ),</v>
      </c>
      <c r="N22" t="s">
        <v>55</v>
      </c>
      <c r="O22" t="s">
        <v>56</v>
      </c>
      <c r="P22" t="s">
        <v>57</v>
      </c>
      <c r="Q22" t="s">
        <v>100</v>
      </c>
    </row>
    <row r="23" spans="1:17" hidden="1" x14ac:dyDescent="0.4">
      <c r="A23" t="str">
        <f t="shared" si="0"/>
        <v>kbBuildingHouseType7c</v>
      </c>
      <c r="B23" t="s">
        <v>8</v>
      </c>
      <c r="C23" t="s">
        <v>101</v>
      </c>
      <c r="D23" t="str">
        <f>VLOOKUP(B23,Entity[],3,FALSE)</f>
        <v>GBD</v>
      </c>
      <c r="E23" t="s">
        <v>102</v>
      </c>
      <c r="F23" t="s">
        <v>103</v>
      </c>
      <c r="G23" t="str">
        <f t="shared" si="1"/>
        <v>GBD – Haustyp (7c)</v>
      </c>
      <c r="H23" t="s">
        <v>212</v>
      </c>
      <c r="I23" s="11" t="s">
        <v>222</v>
      </c>
      <c r="J23" t="s">
        <v>291</v>
      </c>
      <c r="K23">
        <v>319</v>
      </c>
      <c r="L23" t="str">
        <f t="shared" si="3"/>
        <v>("GBD – Haustyp (7c)", NAMEOF('Dim - kbPerson'[CH_REGIO_HOUSE_TYPE]), 319),</v>
      </c>
      <c r="N23" t="s">
        <v>55</v>
      </c>
      <c r="O23" t="s">
        <v>56</v>
      </c>
      <c r="P23" t="s">
        <v>57</v>
      </c>
      <c r="Q23" t="s">
        <v>104</v>
      </c>
    </row>
    <row r="24" spans="1:17" hidden="1" x14ac:dyDescent="0.4">
      <c r="A24" t="str">
        <f t="shared" si="0"/>
        <v>postBuildingFarminghouseT|F</v>
      </c>
      <c r="B24" t="s">
        <v>14</v>
      </c>
      <c r="C24" t="s">
        <v>105</v>
      </c>
      <c r="D24" t="str">
        <f>VLOOKUP(B24,Entity[],3,FALSE)</f>
        <v>GBD</v>
      </c>
      <c r="E24" t="s">
        <v>106</v>
      </c>
      <c r="F24" t="s">
        <v>107</v>
      </c>
      <c r="G24" t="str">
        <f t="shared" si="1"/>
        <v>GBD – Bauernhaus (T|F)</v>
      </c>
      <c r="L24" t="str">
        <f t="shared" si="3"/>
        <v>("GBD – Bauernhaus (T|F)", NAMEOF(''[]), ),</v>
      </c>
      <c r="N24" t="s">
        <v>55</v>
      </c>
      <c r="O24" t="s">
        <v>56</v>
      </c>
      <c r="P24" t="s">
        <v>57</v>
      </c>
      <c r="Q24" t="s">
        <v>108</v>
      </c>
    </row>
    <row r="25" spans="1:17" hidden="1" x14ac:dyDescent="0.4">
      <c r="A25" t="str">
        <f t="shared" si="0"/>
        <v>postBuildingHolidayHomeT|F</v>
      </c>
      <c r="B25" t="s">
        <v>14</v>
      </c>
      <c r="C25" t="s">
        <v>109</v>
      </c>
      <c r="D25" t="str">
        <f>VLOOKUP(B25,Entity[],3,FALSE)</f>
        <v>GBD</v>
      </c>
      <c r="E25" t="s">
        <v>110</v>
      </c>
      <c r="F25" t="s">
        <v>107</v>
      </c>
      <c r="G25" t="str">
        <f t="shared" si="1"/>
        <v>GBD – Feriendomizil (T|F)</v>
      </c>
      <c r="L25" t="str">
        <f t="shared" si="3"/>
        <v>("GBD – Feriendomizil (T|F)", NAMEOF(''[]), ),</v>
      </c>
      <c r="N25" t="s">
        <v>55</v>
      </c>
      <c r="O25" t="s">
        <v>56</v>
      </c>
      <c r="P25" t="s">
        <v>57</v>
      </c>
      <c r="Q25" t="s">
        <v>111</v>
      </c>
    </row>
    <row r="26" spans="1:17" hidden="1" x14ac:dyDescent="0.4">
      <c r="A26" t="str">
        <f t="shared" si="0"/>
        <v>postBuildingQuickmailActivityIndex9c</v>
      </c>
      <c r="B26" t="s">
        <v>14</v>
      </c>
      <c r="C26" t="s">
        <v>112</v>
      </c>
      <c r="D26" t="str">
        <f>VLOOKUP(B26,Entity[],3,FALSE)</f>
        <v>GBD</v>
      </c>
      <c r="E26" t="s">
        <v>113</v>
      </c>
      <c r="F26" t="s">
        <v>64</v>
      </c>
      <c r="G26" t="str">
        <f t="shared" si="1"/>
        <v>GBD – Quickmail-Aktivitätsindex (9c)</v>
      </c>
      <c r="H26" t="s">
        <v>212</v>
      </c>
      <c r="I26" t="s">
        <v>222</v>
      </c>
      <c r="J26" t="s">
        <v>228</v>
      </c>
      <c r="K26">
        <v>313</v>
      </c>
      <c r="L26" t="str">
        <f t="shared" si="3"/>
        <v>("GBD – Quickmail-Aktivitätsindex (9c)", NAMEOF('Dim - kbPerson'[BUILD_QUICKMAIL_AKTIVITY_INDEX]), 313),</v>
      </c>
      <c r="N26" t="s">
        <v>55</v>
      </c>
      <c r="O26" t="s">
        <v>56</v>
      </c>
      <c r="P26" t="s">
        <v>57</v>
      </c>
      <c r="Q26" t="s">
        <v>114</v>
      </c>
    </row>
    <row r="27" spans="1:17" hidden="1" x14ac:dyDescent="0.4">
      <c r="A27" t="str">
        <f t="shared" si="0"/>
        <v>postBuildingAdvertisingStopStickerProportion6c</v>
      </c>
      <c r="B27" t="s">
        <v>14</v>
      </c>
      <c r="C27" t="s">
        <v>49</v>
      </c>
      <c r="D27" t="str">
        <f>VLOOKUP(B27,Entity[],3,FALSE)</f>
        <v>GBD</v>
      </c>
      <c r="E27" t="s">
        <v>50</v>
      </c>
      <c r="F27" t="s">
        <v>115</v>
      </c>
      <c r="G27" t="str">
        <f t="shared" si="1"/>
        <v>GBD – Werbestopp-Kleberanteil (6c)</v>
      </c>
      <c r="H27" t="s">
        <v>212</v>
      </c>
      <c r="I27" t="s">
        <v>222</v>
      </c>
      <c r="J27" t="s">
        <v>240</v>
      </c>
      <c r="K27">
        <v>314</v>
      </c>
      <c r="L27" t="str">
        <f t="shared" si="3"/>
        <v>("GBD – Werbestopp-Kleberanteil (6c)", NAMEOF('Dim - kbPerson'[BUILD_QUICKMAIL_STOPP_STICKER_QUOTE]), 314),</v>
      </c>
      <c r="N27" t="s">
        <v>55</v>
      </c>
      <c r="O27" t="s">
        <v>56</v>
      </c>
      <c r="P27" t="s">
        <v>57</v>
      </c>
      <c r="Q27" t="s">
        <v>116</v>
      </c>
    </row>
    <row r="28" spans="1:17" hidden="1" x14ac:dyDescent="0.4">
      <c r="A28" t="str">
        <f t="shared" si="0"/>
        <v>gwrBuildingBuildingCategory6c</v>
      </c>
      <c r="B28" t="s">
        <v>12</v>
      </c>
      <c r="C28" t="s">
        <v>117</v>
      </c>
      <c r="D28" t="str">
        <f>VLOOKUP(B28,Entity[],3,FALSE)</f>
        <v>GBD</v>
      </c>
      <c r="E28" t="s">
        <v>118</v>
      </c>
      <c r="F28" t="s">
        <v>115</v>
      </c>
      <c r="G28" t="str">
        <f t="shared" si="1"/>
        <v>GBD – GWR-Gebäudekategorie (6c)</v>
      </c>
      <c r="H28" t="s">
        <v>212</v>
      </c>
      <c r="I28" t="s">
        <v>222</v>
      </c>
      <c r="J28" t="s">
        <v>239</v>
      </c>
      <c r="K28">
        <v>315</v>
      </c>
      <c r="L28" t="str">
        <f t="shared" si="3"/>
        <v>("GBD – GWR-Gebäudekategorie (6c)", NAMEOF('Dim - kbPerson'[GEO_BUILDING_CATEGORY]), 315),</v>
      </c>
      <c r="N28" t="s">
        <v>55</v>
      </c>
      <c r="O28" t="s">
        <v>56</v>
      </c>
      <c r="P28" t="s">
        <v>57</v>
      </c>
      <c r="Q28" t="s">
        <v>119</v>
      </c>
    </row>
    <row r="29" spans="1:17" hidden="1" x14ac:dyDescent="0.4">
      <c r="A29" t="str">
        <f t="shared" si="0"/>
        <v>gwrBuildingBuildingClass</v>
      </c>
      <c r="B29" t="s">
        <v>12</v>
      </c>
      <c r="C29" t="s">
        <v>120</v>
      </c>
      <c r="D29" t="str">
        <f>VLOOKUP(B29,Entity[],3,FALSE)</f>
        <v>GBD</v>
      </c>
      <c r="E29" t="s">
        <v>121</v>
      </c>
      <c r="G29" t="str">
        <f t="shared" si="1"/>
        <v xml:space="preserve">GBD – GWR-Gebäudeklasse </v>
      </c>
      <c r="H29" t="s">
        <v>212</v>
      </c>
      <c r="I29" t="s">
        <v>222</v>
      </c>
      <c r="J29" t="s">
        <v>224</v>
      </c>
      <c r="K29">
        <v>316</v>
      </c>
      <c r="L29" t="str">
        <f t="shared" si="3"/>
        <v>("GBD – GWR-Gebäudeklasse ", NAMEOF('Dim - kbPerson'[GEO_BUILDING_CLASS]), 316),</v>
      </c>
      <c r="N29" t="s">
        <v>55</v>
      </c>
      <c r="O29" t="s">
        <v>56</v>
      </c>
      <c r="P29" t="s">
        <v>57</v>
      </c>
      <c r="Q29" t="s">
        <v>122</v>
      </c>
    </row>
    <row r="30" spans="1:17" hidden="1" x14ac:dyDescent="0.4">
      <c r="A30" t="str">
        <f t="shared" si="0"/>
        <v>gwrBuildingConstructionPeriod13c</v>
      </c>
      <c r="B30" t="s">
        <v>12</v>
      </c>
      <c r="C30" t="s">
        <v>123</v>
      </c>
      <c r="D30" t="str">
        <f>VLOOKUP(B30,Entity[],3,FALSE)</f>
        <v>GBD</v>
      </c>
      <c r="E30" t="s">
        <v>124</v>
      </c>
      <c r="F30" t="s">
        <v>125</v>
      </c>
      <c r="G30" t="str">
        <f t="shared" si="1"/>
        <v>GBD – GWR-Bauperiode (13c)</v>
      </c>
      <c r="H30" t="s">
        <v>212</v>
      </c>
      <c r="I30" t="s">
        <v>222</v>
      </c>
      <c r="J30" t="s">
        <v>225</v>
      </c>
      <c r="K30">
        <v>317</v>
      </c>
      <c r="L30" t="str">
        <f t="shared" si="3"/>
        <v>("GBD – GWR-Bauperiode (13c)", NAMEOF('Dim - kbPerson'[GEO_BUILDING_CONSTRUCTION_PERIODE]), 317),</v>
      </c>
      <c r="N30" t="s">
        <v>55</v>
      </c>
      <c r="O30" t="s">
        <v>56</v>
      </c>
      <c r="P30" t="s">
        <v>57</v>
      </c>
      <c r="Q30" t="s">
        <v>126</v>
      </c>
    </row>
    <row r="31" spans="1:17" hidden="1" x14ac:dyDescent="0.4">
      <c r="A31" t="str">
        <f t="shared" si="0"/>
        <v>gwrBuildingStatus5c</v>
      </c>
      <c r="B31" t="s">
        <v>12</v>
      </c>
      <c r="C31" t="s">
        <v>127</v>
      </c>
      <c r="D31" t="str">
        <f>VLOOKUP(B31,Entity[],3,FALSE)</f>
        <v>GBD</v>
      </c>
      <c r="E31" t="s">
        <v>128</v>
      </c>
      <c r="F31" t="s">
        <v>43</v>
      </c>
      <c r="G31" t="str">
        <f t="shared" si="1"/>
        <v>GBD – GWR-Gebäudestatus (5c)</v>
      </c>
      <c r="H31" t="s">
        <v>212</v>
      </c>
      <c r="I31" t="s">
        <v>222</v>
      </c>
      <c r="J31" t="s">
        <v>226</v>
      </c>
      <c r="K31">
        <v>318</v>
      </c>
      <c r="L31" t="str">
        <f t="shared" si="3"/>
        <v>("GBD – GWR-Gebäudestatus (5c)", NAMEOF('Dim - kbPerson'[GEO_BUILDING_STATUS]), 318),</v>
      </c>
      <c r="N31" t="s">
        <v>55</v>
      </c>
      <c r="O31" t="s">
        <v>56</v>
      </c>
      <c r="P31" t="s">
        <v>57</v>
      </c>
      <c r="Q31" t="s">
        <v>129</v>
      </c>
    </row>
    <row r="32" spans="1:17" hidden="1" x14ac:dyDescent="0.4">
      <c r="A32" t="str">
        <f t="shared" si="0"/>
        <v>gwrBuildingType4c</v>
      </c>
      <c r="B32" t="s">
        <v>12</v>
      </c>
      <c r="C32" t="s">
        <v>41</v>
      </c>
      <c r="D32" t="str">
        <f>VLOOKUP(B32,Entity[],3,FALSE)</f>
        <v>GBD</v>
      </c>
      <c r="E32" t="s">
        <v>130</v>
      </c>
      <c r="F32" t="s">
        <v>77</v>
      </c>
      <c r="G32" t="str">
        <f t="shared" si="1"/>
        <v>GBD – GWR-Gebäudetyp (4c)</v>
      </c>
      <c r="L32" t="str">
        <f t="shared" si="3"/>
        <v>("GBD – GWR-Gebäudetyp (4c)", NAMEOF(''[]), ),</v>
      </c>
      <c r="N32" t="s">
        <v>55</v>
      </c>
      <c r="O32" t="s">
        <v>56</v>
      </c>
      <c r="P32" t="s">
        <v>57</v>
      </c>
      <c r="Q32" t="s">
        <v>131</v>
      </c>
    </row>
    <row r="33" spans="1:17" hidden="1" x14ac:dyDescent="0.4">
      <c r="A33" t="str">
        <f t="shared" si="0"/>
        <v>gwrBuildingHeatingHeatGenerator9c</v>
      </c>
      <c r="B33" t="s">
        <v>12</v>
      </c>
      <c r="C33" t="s">
        <v>132</v>
      </c>
      <c r="D33" t="str">
        <f>VLOOKUP(B33,Entity[],3,FALSE)</f>
        <v>GBD</v>
      </c>
      <c r="E33" t="s">
        <v>133</v>
      </c>
      <c r="F33" t="s">
        <v>64</v>
      </c>
      <c r="G33" t="str">
        <f t="shared" si="1"/>
        <v>GBD – Wärmeerzeuger Heizung (9c)</v>
      </c>
      <c r="L33" t="str">
        <f t="shared" si="3"/>
        <v>("GBD – Wärmeerzeuger Heizung (9c)", NAMEOF(''[]), ),</v>
      </c>
      <c r="N33" t="s">
        <v>55</v>
      </c>
      <c r="O33" t="s">
        <v>56</v>
      </c>
      <c r="P33" t="s">
        <v>57</v>
      </c>
      <c r="Q33" t="s">
        <v>134</v>
      </c>
    </row>
    <row r="34" spans="1:17" hidden="1" x14ac:dyDescent="0.4">
      <c r="A34" t="str">
        <f t="shared" ref="A34:A52" si="4">CONCATENATE(B34,C34,F34)</f>
        <v>gwrBuildingHeatingEnergySource14c</v>
      </c>
      <c r="B34" t="s">
        <v>12</v>
      </c>
      <c r="C34" t="s">
        <v>135</v>
      </c>
      <c r="D34" t="str">
        <f>VLOOKUP(B34,Entity[],3,FALSE)</f>
        <v>GBD</v>
      </c>
      <c r="E34" t="s">
        <v>136</v>
      </c>
      <c r="F34" t="s">
        <v>137</v>
      </c>
      <c r="G34" t="str">
        <f t="shared" si="1"/>
        <v>GBD – Energie-/Wärmequelle Heizung (14c)</v>
      </c>
      <c r="L34" t="str">
        <f t="shared" si="3"/>
        <v>("GBD – Energie-/Wärmequelle Heizung (14c)", NAMEOF(''[]), ),</v>
      </c>
      <c r="N34" t="s">
        <v>55</v>
      </c>
      <c r="O34" t="s">
        <v>56</v>
      </c>
      <c r="P34" t="s">
        <v>57</v>
      </c>
      <c r="Q34" t="s">
        <v>138</v>
      </c>
    </row>
    <row r="35" spans="1:17" hidden="1" x14ac:dyDescent="0.4">
      <c r="A35" t="str">
        <f t="shared" si="4"/>
        <v>kbHouseholdNoAdults5c</v>
      </c>
      <c r="B35" t="s">
        <v>16</v>
      </c>
      <c r="C35" t="s">
        <v>191</v>
      </c>
      <c r="D35" t="str">
        <f>VLOOKUP(B35,Entity[],3,FALSE)</f>
        <v>HH</v>
      </c>
      <c r="E35" t="s">
        <v>139</v>
      </c>
      <c r="F35" t="s">
        <v>43</v>
      </c>
      <c r="G35" t="str">
        <f t="shared" ref="G35:G51" si="5" xml:space="preserve"> CONCATENATE( D35, " – ", E35, " ", IF( ISBLANK(F35), "", "(" ), F35, IF( ISBLANK(F35), "", ")" ) )</f>
        <v>HH – Anz. erwachsene Pers. im HH (5c)</v>
      </c>
      <c r="H35" t="s">
        <v>212</v>
      </c>
      <c r="I35" s="11" t="s">
        <v>222</v>
      </c>
      <c r="J35" t="s">
        <v>209</v>
      </c>
      <c r="K35">
        <v>401</v>
      </c>
      <c r="L35" t="str">
        <f t="shared" si="3"/>
        <v>("HH – Anz. erwachsene Pers. im HH (5c)", NAMEOF('Dim - kbPerson'[HH_COUNT_ADULT]), 401),</v>
      </c>
      <c r="Q35" t="s">
        <v>209</v>
      </c>
    </row>
    <row r="36" spans="1:17" hidden="1" x14ac:dyDescent="0.4">
      <c r="A36" t="str">
        <f t="shared" si="4"/>
        <v>kbHouseholdNoChildren4c</v>
      </c>
      <c r="B36" t="s">
        <v>16</v>
      </c>
      <c r="C36" t="s">
        <v>192</v>
      </c>
      <c r="D36" t="str">
        <f>VLOOKUP(B36,Entity[],3,FALSE)</f>
        <v>HH</v>
      </c>
      <c r="E36" t="s">
        <v>140</v>
      </c>
      <c r="F36" t="s">
        <v>77</v>
      </c>
      <c r="G36" t="str">
        <f t="shared" si="5"/>
        <v>HH – Anz. Kinder im HH (4c)</v>
      </c>
      <c r="H36" t="s">
        <v>212</v>
      </c>
      <c r="I36" s="11" t="s">
        <v>222</v>
      </c>
      <c r="J36" t="s">
        <v>210</v>
      </c>
      <c r="K36">
        <v>402</v>
      </c>
      <c r="L36" t="str">
        <f t="shared" si="3"/>
        <v>("HH – Anz. Kinder im HH (4c)", NAMEOF('Dim - kbPerson'[HH_COUNT_CHILD]), 402),</v>
      </c>
      <c r="Q36" t="s">
        <v>210</v>
      </c>
    </row>
    <row r="37" spans="1:17" hidden="1" x14ac:dyDescent="0.4">
      <c r="A37" t="str">
        <f t="shared" si="4"/>
        <v>kbHouseholdAgeClassOfOldestChild4c</v>
      </c>
      <c r="B37" t="s">
        <v>16</v>
      </c>
      <c r="C37" t="s">
        <v>193</v>
      </c>
      <c r="D37" t="str">
        <f>VLOOKUP(B37,Entity[],3,FALSE)</f>
        <v>HH</v>
      </c>
      <c r="E37" t="s">
        <v>141</v>
      </c>
      <c r="F37" t="s">
        <v>77</v>
      </c>
      <c r="G37" t="str">
        <f t="shared" si="5"/>
        <v>HH – Alterklasse ältestes Kind im HH (4c)</v>
      </c>
      <c r="L37" t="str">
        <f t="shared" si="3"/>
        <v>("HH – Alterklasse ältestes Kind im HH (4c)", NAMEOF(''[]), ),</v>
      </c>
    </row>
    <row r="38" spans="1:17" hidden="1" x14ac:dyDescent="0.4">
      <c r="A38" t="str">
        <f t="shared" si="4"/>
        <v>kbHouseholdAgeClassOfYoungestChild4c</v>
      </c>
      <c r="B38" t="s">
        <v>16</v>
      </c>
      <c r="C38" t="s">
        <v>194</v>
      </c>
      <c r="D38" t="str">
        <f>VLOOKUP(B38,Entity[],3,FALSE)</f>
        <v>HH</v>
      </c>
      <c r="E38" t="s">
        <v>142</v>
      </c>
      <c r="F38" t="s">
        <v>77</v>
      </c>
      <c r="G38" t="str">
        <f t="shared" si="5"/>
        <v>HH – Alterklasse jüngstes Kind im HH (4c)</v>
      </c>
      <c r="L38" t="str">
        <f t="shared" si="3"/>
        <v>("HH – Alterklasse jüngstes Kind im HH (4c)", NAMEOF(''[]), ),</v>
      </c>
    </row>
    <row r="39" spans="1:17" hidden="1" x14ac:dyDescent="0.4">
      <c r="A39" t="str">
        <f t="shared" si="4"/>
        <v>kbHouseholdPurchasingPower4c</v>
      </c>
      <c r="B39" t="s">
        <v>16</v>
      </c>
      <c r="C39" t="s">
        <v>75</v>
      </c>
      <c r="D39" t="str">
        <f>VLOOKUP(B39,Entity[],3,FALSE)</f>
        <v>HH</v>
      </c>
      <c r="E39" t="s">
        <v>76</v>
      </c>
      <c r="F39" t="s">
        <v>77</v>
      </c>
      <c r="G39" t="str">
        <f t="shared" si="5"/>
        <v>HH – Kaufkraft (4c)</v>
      </c>
      <c r="H39" t="s">
        <v>212</v>
      </c>
      <c r="I39" s="11" t="s">
        <v>222</v>
      </c>
      <c r="J39" t="s">
        <v>262</v>
      </c>
      <c r="K39">
        <v>403</v>
      </c>
      <c r="L39" t="str">
        <f t="shared" si="3"/>
        <v>("HH – Kaufkraft (4c)", NAMEOF('Dim - kbPerson'[HH_BUYING_POWER]), 403),</v>
      </c>
    </row>
    <row r="40" spans="1:17" hidden="1" x14ac:dyDescent="0.4">
      <c r="A40" t="str">
        <f t="shared" si="4"/>
        <v>kbHouseholdAffinityForSustainability5c</v>
      </c>
      <c r="B40" t="s">
        <v>16</v>
      </c>
      <c r="C40" t="s">
        <v>195</v>
      </c>
      <c r="D40" t="str">
        <f>VLOOKUP(B40,Entity[],3,FALSE)</f>
        <v>HH</v>
      </c>
      <c r="E40" t="s">
        <v>143</v>
      </c>
      <c r="F40" t="s">
        <v>43</v>
      </c>
      <c r="G40" t="str">
        <f t="shared" si="5"/>
        <v>HH – Affinität für Nachhaltigkeit (5c)</v>
      </c>
      <c r="H40" t="s">
        <v>212</v>
      </c>
      <c r="I40" s="11" t="s">
        <v>222</v>
      </c>
      <c r="J40" t="s">
        <v>263</v>
      </c>
      <c r="K40">
        <v>404</v>
      </c>
      <c r="L40" t="str">
        <f t="shared" si="3"/>
        <v>("HH – Affinität für Nachhaltigkeit (5c)", NAMEOF('Dim - kbPerson'[HH_SUSTAINABILITY_CLASSIFICATION]), 404),</v>
      </c>
    </row>
    <row r="41" spans="1:17" hidden="1" x14ac:dyDescent="0.4">
      <c r="A41" t="str">
        <f t="shared" si="4"/>
        <v>kbHouseholdAdvertisingAbilityDmAllowedJ|N</v>
      </c>
      <c r="B41" t="s">
        <v>16</v>
      </c>
      <c r="C41" t="s">
        <v>196</v>
      </c>
      <c r="D41" t="str">
        <f>VLOOKUP(B41,Entity[],3,FALSE)</f>
        <v>HH</v>
      </c>
      <c r="E41" t="s">
        <v>144</v>
      </c>
      <c r="F41" t="s">
        <v>145</v>
      </c>
      <c r="G41" t="str">
        <f t="shared" si="5"/>
        <v>HH – Werbefähigkeit – DM möglich (J|N)</v>
      </c>
      <c r="L41" t="str">
        <f t="shared" si="3"/>
        <v>("HH – Werbefähigkeit – DM möglich (J|N)", NAMEOF(''[]), ),</v>
      </c>
    </row>
    <row r="42" spans="1:17" hidden="1" x14ac:dyDescent="0.4">
      <c r="A42" t="str">
        <f t="shared" si="4"/>
        <v>kbHouseholdAdvertisingAbilityTmAllowedJ|N</v>
      </c>
      <c r="B42" t="s">
        <v>16</v>
      </c>
      <c r="C42" t="s">
        <v>197</v>
      </c>
      <c r="D42" t="str">
        <f>VLOOKUP(B42,Entity[],3,FALSE)</f>
        <v>HH</v>
      </c>
      <c r="E42" t="s">
        <v>146</v>
      </c>
      <c r="F42" t="s">
        <v>145</v>
      </c>
      <c r="G42" t="str">
        <f t="shared" si="5"/>
        <v>HH – Werbefähigkeit – TM möglich (J|N)</v>
      </c>
      <c r="L42" t="str">
        <f t="shared" si="3"/>
        <v>("HH – Werbefähigkeit – TM möglich (J|N)", NAMEOF(''[]), ),</v>
      </c>
    </row>
    <row r="43" spans="1:17" x14ac:dyDescent="0.4">
      <c r="A43" t="str">
        <f t="shared" si="4"/>
        <v>kbPersonGender2c</v>
      </c>
      <c r="B43" t="s">
        <v>20</v>
      </c>
      <c r="C43" t="s">
        <v>198</v>
      </c>
      <c r="D43" t="str">
        <f>VLOOKUP(B43,Entity[],3,FALSE)</f>
        <v>PRS</v>
      </c>
      <c r="E43" t="s">
        <v>147</v>
      </c>
      <c r="F43" t="s">
        <v>60</v>
      </c>
      <c r="G43" t="str">
        <f t="shared" si="5"/>
        <v>PRS – Geschlecht (2c)</v>
      </c>
      <c r="L43" t="str">
        <f t="shared" si="3"/>
        <v>("PRS – Geschlecht (2c)", NAMEOF(''[]), ),</v>
      </c>
    </row>
    <row r="44" spans="1:17" x14ac:dyDescent="0.4">
      <c r="A44" t="str">
        <f t="shared" si="4"/>
        <v>kbPersonHouseholdPosition4c</v>
      </c>
      <c r="B44" t="s">
        <v>20</v>
      </c>
      <c r="C44" t="s">
        <v>176</v>
      </c>
      <c r="D44" t="str">
        <f>VLOOKUP(B44,Entity[],3,FALSE)</f>
        <v>PRS</v>
      </c>
      <c r="E44" t="s">
        <v>148</v>
      </c>
      <c r="F44" t="s">
        <v>77</v>
      </c>
      <c r="G44" t="str">
        <f t="shared" si="5"/>
        <v>PRS – Stellung im Haushalt (4c)</v>
      </c>
      <c r="L44" t="str">
        <f t="shared" si="3"/>
        <v>("PRS – Stellung im Haushalt (4c)", NAMEOF(''[]), ),</v>
      </c>
      <c r="Q44" t="s">
        <v>177</v>
      </c>
    </row>
    <row r="45" spans="1:17" x14ac:dyDescent="0.4">
      <c r="A45" t="str">
        <f t="shared" si="4"/>
        <v>kbPerson5YearAgeGroup18c</v>
      </c>
      <c r="B45" t="s">
        <v>20</v>
      </c>
      <c r="C45" t="s">
        <v>199</v>
      </c>
      <c r="D45" t="str">
        <f>VLOOKUP(B45,Entity[],3,FALSE)</f>
        <v>PRS</v>
      </c>
      <c r="E45" t="s">
        <v>242</v>
      </c>
      <c r="F45" t="s">
        <v>149</v>
      </c>
      <c r="G45" t="str">
        <f t="shared" si="5"/>
        <v>PRS – 5-Jahres-Altersklasse (18c)</v>
      </c>
      <c r="H45" t="s">
        <v>212</v>
      </c>
      <c r="I45" s="11" t="s">
        <v>222</v>
      </c>
      <c r="J45" t="s">
        <v>253</v>
      </c>
      <c r="K45">
        <v>501</v>
      </c>
      <c r="L45" t="str">
        <f t="shared" si="3"/>
        <v>("PRS – 5-Jahres-Altersklasse (18c)", NAMEOF('Dim - kbPerson'[PE_AGE_GROUP_5]), 501),</v>
      </c>
    </row>
    <row r="46" spans="1:17" x14ac:dyDescent="0.4">
      <c r="A46" t="str">
        <f t="shared" si="4"/>
        <v>kbPersonCivilStatus3c</v>
      </c>
      <c r="B46" t="s">
        <v>20</v>
      </c>
      <c r="C46" t="s">
        <v>200</v>
      </c>
      <c r="D46" t="str">
        <f>VLOOKUP(B46,Entity[],3,FALSE)</f>
        <v>PRS</v>
      </c>
      <c r="E46" t="s">
        <v>150</v>
      </c>
      <c r="F46" t="s">
        <v>40</v>
      </c>
      <c r="G46" t="str">
        <f t="shared" si="5"/>
        <v>PRS – Zivilstand (3c)</v>
      </c>
      <c r="H46" t="s">
        <v>212</v>
      </c>
      <c r="I46" s="11" t="s">
        <v>222</v>
      </c>
      <c r="J46" t="s">
        <v>204</v>
      </c>
      <c r="K46">
        <v>502</v>
      </c>
      <c r="L46" t="str">
        <f t="shared" si="3"/>
        <v>("PRS – Zivilstand (3c)", NAMEOF('Dim - kbPerson'[PE_CIVIL_STATUS]), 502),</v>
      </c>
      <c r="Q46" t="s">
        <v>204</v>
      </c>
    </row>
    <row r="47" spans="1:17" x14ac:dyDescent="0.4">
      <c r="A47" t="str">
        <f t="shared" si="4"/>
        <v>kbPersonEducationLevel4c</v>
      </c>
      <c r="B47" t="s">
        <v>20</v>
      </c>
      <c r="C47" t="s">
        <v>202</v>
      </c>
      <c r="D47" t="str">
        <f>VLOOKUP(B47,Entity[],3,FALSE)</f>
        <v>PRS</v>
      </c>
      <c r="E47" t="s">
        <v>151</v>
      </c>
      <c r="F47" t="s">
        <v>77</v>
      </c>
      <c r="G47" t="str">
        <f t="shared" si="5"/>
        <v>PRS – Ausbildungsgrad (4c)</v>
      </c>
      <c r="H47" t="s">
        <v>212</v>
      </c>
      <c r="I47" s="11" t="s">
        <v>222</v>
      </c>
      <c r="J47" t="s">
        <v>254</v>
      </c>
      <c r="K47" s="11">
        <v>502</v>
      </c>
      <c r="L47" t="str">
        <f t="shared" si="3"/>
        <v>("PRS – Ausbildungsgrad (4c)", NAMEOF('Dim - kbPerson'[PE_JOB_SKILLLEVEL]), 502),</v>
      </c>
    </row>
    <row r="48" spans="1:17" x14ac:dyDescent="0.4">
      <c r="A48" t="str">
        <f t="shared" si="4"/>
        <v>kbPersonFunctionalLevel6c</v>
      </c>
      <c r="B48" t="s">
        <v>20</v>
      </c>
      <c r="C48" t="s">
        <v>203</v>
      </c>
      <c r="D48" t="str">
        <f>VLOOKUP(B48,Entity[],3,FALSE)</f>
        <v>PRS</v>
      </c>
      <c r="E48" t="s">
        <v>152</v>
      </c>
      <c r="F48" t="s">
        <v>115</v>
      </c>
      <c r="G48" t="str">
        <f xml:space="preserve"> CONCATENATE( D48, " – ", E48, " ", IF( ISBLANK(F48), "", "(" ), F48, IF( ISBLANK(F48), "", ")" ) )</f>
        <v>PRS – Funktionsstufe (6c)</v>
      </c>
      <c r="H48" t="s">
        <v>212</v>
      </c>
      <c r="I48" s="11" t="s">
        <v>222</v>
      </c>
      <c r="J48" t="s">
        <v>255</v>
      </c>
      <c r="K48" s="11">
        <v>502</v>
      </c>
      <c r="L48" t="str">
        <f t="shared" si="3"/>
        <v>("PRS – Funktionsstufe (6c)", NAMEOF('Dim - kbPerson'[PE_JOB_FUNCTION]), 502),</v>
      </c>
    </row>
    <row r="49" spans="1:17" x14ac:dyDescent="0.4">
      <c r="A49" t="str">
        <f>CONCATENATE(B49,C49,F49)</f>
        <v>kbPersonPurchasingPower4c</v>
      </c>
      <c r="B49" t="s">
        <v>20</v>
      </c>
      <c r="C49" t="s">
        <v>75</v>
      </c>
      <c r="D49" t="str">
        <f>VLOOKUP(B49,Entity[],3,FALSE)</f>
        <v>PRS</v>
      </c>
      <c r="E49" t="s">
        <v>76</v>
      </c>
      <c r="F49" t="s">
        <v>77</v>
      </c>
      <c r="G49" t="str">
        <f xml:space="preserve"> CONCATENATE( D49, " – ", E49, " ", IF( ISBLANK(F49), "", "(" ), F49, IF( ISBLANK(F49), "", ")" ) )</f>
        <v>PRS – Kaufkraft (4c)</v>
      </c>
      <c r="H49" t="s">
        <v>212</v>
      </c>
      <c r="I49" s="11" t="s">
        <v>222</v>
      </c>
      <c r="J49" t="s">
        <v>256</v>
      </c>
      <c r="K49" s="11">
        <v>502</v>
      </c>
      <c r="L49" t="str">
        <f>CONCATENATE( "(", """",  G49, """", ", NAMEOF(","'", I49, "'", "[", J49, "]), ", K49, ")," )</f>
        <v>("PRS – Kaufkraft (4c)", NAMEOF('Dim - kbPerson'[PE_BUYING_POWER]), 502),</v>
      </c>
    </row>
    <row r="50" spans="1:17" x14ac:dyDescent="0.4">
      <c r="A50" t="str">
        <f t="shared" si="4"/>
        <v>kbPersonIncomeClass7c</v>
      </c>
      <c r="B50" t="s">
        <v>20</v>
      </c>
      <c r="C50" t="s">
        <v>201</v>
      </c>
      <c r="D50" t="str">
        <f>VLOOKUP(B50,Entity[],3,FALSE)</f>
        <v>PRS</v>
      </c>
      <c r="E50" t="s">
        <v>153</v>
      </c>
      <c r="F50" t="s">
        <v>103</v>
      </c>
      <c r="G50" t="str">
        <f t="shared" si="5"/>
        <v>PRS – Einkommensklasse (7c)</v>
      </c>
      <c r="H50" t="s">
        <v>212</v>
      </c>
      <c r="I50" s="11" t="s">
        <v>222</v>
      </c>
      <c r="J50" t="s">
        <v>313</v>
      </c>
      <c r="K50" s="11">
        <v>502</v>
      </c>
      <c r="L50" t="str">
        <f t="shared" si="3"/>
        <v>("PRS – Einkommensklasse (7c)", NAMEOF('Dim - kbPerson'[PE_INCOME_YEAR_LEVEL]), 502),</v>
      </c>
    </row>
    <row r="51" spans="1:17" x14ac:dyDescent="0.4">
      <c r="A51" t="str">
        <f t="shared" si="4"/>
        <v>kbPersonCreditRisk3c</v>
      </c>
      <c r="B51" t="s">
        <v>20</v>
      </c>
      <c r="C51" t="s">
        <v>95</v>
      </c>
      <c r="D51" t="str">
        <f>VLOOKUP(B51,Entity[],3,FALSE)</f>
        <v>PRS</v>
      </c>
      <c r="E51" t="s">
        <v>96</v>
      </c>
      <c r="F51" t="s">
        <v>40</v>
      </c>
      <c r="G51" t="str">
        <f t="shared" si="5"/>
        <v>PRS – Bonitätsrisiko (3c)</v>
      </c>
      <c r="H51" t="s">
        <v>212</v>
      </c>
      <c r="I51" s="11" t="s">
        <v>222</v>
      </c>
      <c r="J51" s="11" t="s">
        <v>264</v>
      </c>
      <c r="K51" s="11">
        <v>502</v>
      </c>
      <c r="L51" t="str">
        <f t="shared" si="3"/>
        <v>("PRS – Bonitätsrisiko (3c)", NAMEOF('Dim - kbPerson'[PE_CREDIT_RATING_LIGHT]), 502),</v>
      </c>
    </row>
    <row r="52" spans="1:17" x14ac:dyDescent="0.4">
      <c r="A52" t="str">
        <f t="shared" si="4"/>
        <v>kbPersonSinusMilieu10c</v>
      </c>
      <c r="B52" t="s">
        <v>20</v>
      </c>
      <c r="C52" t="s">
        <v>186</v>
      </c>
      <c r="D52" t="str">
        <f>VLOOKUP(B52,Entity[],3,FALSE)</f>
        <v>PRS</v>
      </c>
      <c r="E52" t="s">
        <v>154</v>
      </c>
      <c r="F52" t="s">
        <v>81</v>
      </c>
      <c r="G52" t="str">
        <f xml:space="preserve"> CONCATENATE( D52, " – ", E52, " ", IF( ISBLANK(F52), "", "(" ), F52, IF( ISBLANK(F52), "", ")" ) )</f>
        <v>PRS – Sinus-Milieu® (10c)</v>
      </c>
      <c r="H52" t="s">
        <v>212</v>
      </c>
      <c r="I52" s="11" t="s">
        <v>222</v>
      </c>
      <c r="J52" t="s">
        <v>261</v>
      </c>
      <c r="K52" s="11">
        <v>502</v>
      </c>
      <c r="L52" t="str">
        <f t="shared" si="3"/>
        <v>("PRS – Sinus-Milieu® (10c)", NAMEOF('Dim - kbPerson'[PE_DOMINANT_MILIEU]), 502),</v>
      </c>
      <c r="Q52" t="s">
        <v>187</v>
      </c>
    </row>
    <row r="53" spans="1:17" x14ac:dyDescent="0.4">
      <c r="A53" t="str">
        <f t="shared" ref="A53:A63" si="6">CONCATENATE(B53,C53,F53)</f>
        <v>kbPersonLanguage</v>
      </c>
      <c r="B53" t="s">
        <v>20</v>
      </c>
      <c r="C53" t="s">
        <v>38</v>
      </c>
      <c r="D53" s="6" t="str">
        <f>VLOOKUP(B53,Entity[],3,FALSE)</f>
        <v>PRS</v>
      </c>
      <c r="E53" t="s">
        <v>39</v>
      </c>
      <c r="G53" s="6" t="str">
        <f t="shared" ref="G53:G63" si="7" xml:space="preserve"> CONCATENATE( D53, " – ", E53, " ", IF( ISBLANK(F53), "", "(" ), F53, IF( ISBLANK(F53), "", ")" ) )</f>
        <v xml:space="preserve">PRS – Sprache </v>
      </c>
      <c r="I53" s="6"/>
      <c r="J53" s="6"/>
      <c r="K53" s="6"/>
      <c r="L53" s="6" t="str">
        <f t="shared" si="3"/>
        <v>("PRS – Sprache ", NAMEOF(''[]), ),</v>
      </c>
    </row>
    <row r="54" spans="1:17" x14ac:dyDescent="0.4">
      <c r="A54" t="str">
        <f t="shared" si="6"/>
        <v>kbPersonAdvertisingAbilityDmAllowedJ|N</v>
      </c>
      <c r="B54" t="s">
        <v>20</v>
      </c>
      <c r="C54" t="s">
        <v>196</v>
      </c>
      <c r="D54" s="6" t="str">
        <f>VLOOKUP(B54,Entity[],3,FALSE)</f>
        <v>PRS</v>
      </c>
      <c r="E54" t="s">
        <v>144</v>
      </c>
      <c r="F54" t="s">
        <v>145</v>
      </c>
      <c r="G54" s="6" t="str">
        <f t="shared" si="7"/>
        <v>PRS – Werbefähigkeit – DM möglich (J|N)</v>
      </c>
      <c r="H54" t="s">
        <v>212</v>
      </c>
      <c r="I54" s="11" t="s">
        <v>222</v>
      </c>
      <c r="J54" s="6" t="s">
        <v>243</v>
      </c>
      <c r="K54" s="11">
        <v>502</v>
      </c>
      <c r="L54" s="6" t="str">
        <f t="shared" si="3"/>
        <v>("PRS – Werbefähigkeit – DM möglich (J|N)", NAMEOF('Dim - kbPerson'[DIRECT_MAIL_ALLOWED]), 502),</v>
      </c>
    </row>
    <row r="55" spans="1:17" x14ac:dyDescent="0.4">
      <c r="A55" t="str">
        <f t="shared" si="6"/>
        <v>kbPersonAdvertisingAbilityTmAllowedJ|N</v>
      </c>
      <c r="B55" t="s">
        <v>20</v>
      </c>
      <c r="C55" t="s">
        <v>197</v>
      </c>
      <c r="D55" s="6" t="str">
        <f>VLOOKUP(B55,Entity[],3,FALSE)</f>
        <v>PRS</v>
      </c>
      <c r="E55" t="s">
        <v>146</v>
      </c>
      <c r="F55" t="s">
        <v>145</v>
      </c>
      <c r="G55" s="6" t="str">
        <f t="shared" si="7"/>
        <v>PRS – Werbefähigkeit – TM möglich (J|N)</v>
      </c>
      <c r="H55" t="s">
        <v>212</v>
      </c>
      <c r="I55" s="11" t="s">
        <v>222</v>
      </c>
      <c r="J55" s="6" t="s">
        <v>244</v>
      </c>
      <c r="K55" s="11">
        <v>502</v>
      </c>
      <c r="L55" s="6" t="str">
        <f>CONCATENATE( "(", """",  G55, """", ", NAMEOF(","'", I55, "'", "[", J55, "]), ", K55, ")," )</f>
        <v>("PRS – Werbefähigkeit – TM möglich (J|N)", NAMEOF('Dim - kbPerson'[DIRECT_PHONE_ALLOWED]), 502),</v>
      </c>
    </row>
    <row r="56" spans="1:17" x14ac:dyDescent="0.4">
      <c r="A56" t="str">
        <f t="shared" si="6"/>
        <v>kbPersonLifeCycle7c</v>
      </c>
      <c r="B56" t="s">
        <v>20</v>
      </c>
      <c r="C56" t="s">
        <v>205</v>
      </c>
      <c r="D56" s="6" t="str">
        <f>VLOOKUP(B56,Entity[],3,FALSE)</f>
        <v>PRS</v>
      </c>
      <c r="E56" t="s">
        <v>241</v>
      </c>
      <c r="F56" t="s">
        <v>103</v>
      </c>
      <c r="G56" s="6" t="str">
        <f t="shared" si="7"/>
        <v>PRS – Lebensphase (7c)</v>
      </c>
      <c r="H56" t="s">
        <v>212</v>
      </c>
      <c r="I56" s="11" t="s">
        <v>222</v>
      </c>
      <c r="J56" t="s">
        <v>206</v>
      </c>
      <c r="K56" s="11">
        <v>502</v>
      </c>
      <c r="L56" s="6" t="str">
        <f t="shared" ref="L56:L63" si="8">CONCATENATE( "(", """",  G56, """", ", NAMEOF(","'", I56, "'", "[", J56, "]), ", K56, ")," )</f>
        <v>("PRS – Lebensphase (7c)", NAMEOF('Dim - kbPerson'[PE_LIFE_CYCLE]), 502),</v>
      </c>
      <c r="Q56" t="s">
        <v>206</v>
      </c>
    </row>
    <row r="57" spans="1:17" x14ac:dyDescent="0.4">
      <c r="A57" t="str">
        <f t="shared" si="6"/>
        <v>kbPersonAcademicJ|N</v>
      </c>
      <c r="B57" t="s">
        <v>20</v>
      </c>
      <c r="C57" t="s">
        <v>250</v>
      </c>
      <c r="D57" s="6" t="str">
        <f>VLOOKUP(B57,Entity[],3,FALSE)</f>
        <v>PRS</v>
      </c>
      <c r="E57" t="s">
        <v>246</v>
      </c>
      <c r="F57" t="s">
        <v>145</v>
      </c>
      <c r="G57" s="6" t="str">
        <f t="shared" si="7"/>
        <v>PRS – Akademiker (J|N)</v>
      </c>
      <c r="H57" t="s">
        <v>212</v>
      </c>
      <c r="I57" s="11" t="s">
        <v>222</v>
      </c>
      <c r="J57" s="6" t="s">
        <v>245</v>
      </c>
      <c r="K57" s="11">
        <v>502</v>
      </c>
      <c r="L57" s="6" t="str">
        <f t="shared" si="8"/>
        <v>("PRS – Akademiker (J|N)", NAMEOF('Dim - kbPerson'[PE_IS_ACADEMIC]), 502),</v>
      </c>
    </row>
    <row r="58" spans="1:17" x14ac:dyDescent="0.4">
      <c r="A58" t="str">
        <f t="shared" si="6"/>
        <v>kbPersonJobGroupsBfs8c</v>
      </c>
      <c r="B58" t="s">
        <v>20</v>
      </c>
      <c r="C58" t="s">
        <v>315</v>
      </c>
      <c r="D58" s="6" t="str">
        <f>VLOOKUP(B58,Entity[],3,FALSE)</f>
        <v>PRS</v>
      </c>
      <c r="E58" t="s">
        <v>311</v>
      </c>
      <c r="F58" t="s">
        <v>314</v>
      </c>
      <c r="G58" s="6" t="str">
        <f t="shared" si="7"/>
        <v>PRS – Berufsgruppen – BFS (8c)</v>
      </c>
      <c r="H58" t="s">
        <v>212</v>
      </c>
      <c r="I58" s="11" t="s">
        <v>222</v>
      </c>
      <c r="J58" t="s">
        <v>309</v>
      </c>
      <c r="K58" s="11">
        <v>502</v>
      </c>
      <c r="L58" s="6" t="str">
        <f t="shared" si="8"/>
        <v>("PRS – Berufsgruppen – BFS (8c)", NAMEOF('Dim - kbPerson'[PE_JOB_BFS_1]), 502),</v>
      </c>
      <c r="Q58" t="s">
        <v>207</v>
      </c>
    </row>
    <row r="59" spans="1:17" x14ac:dyDescent="0.4">
      <c r="A59" t="str">
        <f t="shared" si="6"/>
        <v>kbPersonJobGroupsIsco9c</v>
      </c>
      <c r="B59" t="s">
        <v>20</v>
      </c>
      <c r="C59" t="s">
        <v>316</v>
      </c>
      <c r="D59" s="6" t="str">
        <f>VLOOKUP(B59,Entity[],3,FALSE)</f>
        <v>PRS</v>
      </c>
      <c r="E59" t="s">
        <v>312</v>
      </c>
      <c r="F59" t="s">
        <v>64</v>
      </c>
      <c r="G59" s="6" t="str">
        <f t="shared" si="7"/>
        <v>PRS – Berufsgruppen – ISCO (9c)</v>
      </c>
      <c r="H59" t="s">
        <v>212</v>
      </c>
      <c r="I59" s="11" t="s">
        <v>222</v>
      </c>
      <c r="J59" t="s">
        <v>310</v>
      </c>
      <c r="K59" s="11">
        <v>502</v>
      </c>
      <c r="L59" s="6" t="str">
        <f t="shared" si="8"/>
        <v>("PRS – Berufsgruppen – ISCO (9c)", NAMEOF('Dim - kbPerson'[PE_JOB_ISCO_1]), 502),</v>
      </c>
      <c r="Q59" t="s">
        <v>208</v>
      </c>
    </row>
    <row r="60" spans="1:17" x14ac:dyDescent="0.4">
      <c r="A60" t="str">
        <f t="shared" si="6"/>
        <v>kbPersonNameOrigin</v>
      </c>
      <c r="B60" t="s">
        <v>20</v>
      </c>
      <c r="C60" t="s">
        <v>249</v>
      </c>
      <c r="D60" s="6" t="str">
        <f>VLOOKUP(B60,Entity[],3,FALSE)</f>
        <v>PRS</v>
      </c>
      <c r="E60" t="s">
        <v>248</v>
      </c>
      <c r="G60" s="6" t="str">
        <f t="shared" si="7"/>
        <v xml:space="preserve">PRS – Namensherkunft </v>
      </c>
      <c r="H60" t="s">
        <v>212</v>
      </c>
      <c r="I60" s="11" t="s">
        <v>222</v>
      </c>
      <c r="J60" t="s">
        <v>247</v>
      </c>
      <c r="K60" s="11">
        <v>502</v>
      </c>
      <c r="L60" s="6" t="str">
        <f t="shared" si="8"/>
        <v>("PRS – Namensherkunft ", NAMEOF('Dim - kbPerson'[PE_NAME_ORIGIN]), 502),</v>
      </c>
      <c r="Q60" t="s">
        <v>247</v>
      </c>
    </row>
    <row r="61" spans="1:17" x14ac:dyDescent="0.4">
      <c r="A61" t="str">
        <f t="shared" si="6"/>
        <v>kbPersonVacationHome</v>
      </c>
      <c r="B61" t="s">
        <v>20</v>
      </c>
      <c r="C61" t="s">
        <v>252</v>
      </c>
      <c r="D61" s="6" t="str">
        <f>VLOOKUP(B61,Entity[],3,FALSE)</f>
        <v>PRS</v>
      </c>
      <c r="E61" t="s">
        <v>110</v>
      </c>
      <c r="G61" s="6" t="str">
        <f t="shared" si="7"/>
        <v xml:space="preserve">PRS – Feriendomizil </v>
      </c>
      <c r="H61" t="s">
        <v>212</v>
      </c>
      <c r="I61" s="11" t="s">
        <v>222</v>
      </c>
      <c r="J61" t="s">
        <v>251</v>
      </c>
      <c r="K61" s="11">
        <v>502</v>
      </c>
      <c r="L61" s="6" t="str">
        <f t="shared" si="8"/>
        <v>("PRS – Feriendomizil ", NAMEOF('Dim - kbPerson'[PE_VACATION_HOME]), 502),</v>
      </c>
      <c r="Q61" t="s">
        <v>251</v>
      </c>
    </row>
    <row r="62" spans="1:17" x14ac:dyDescent="0.4">
      <c r="A62" t="str">
        <f t="shared" si="6"/>
        <v>kbPersonDonationAffinity</v>
      </c>
      <c r="B62" t="s">
        <v>20</v>
      </c>
      <c r="C62" t="s">
        <v>83</v>
      </c>
      <c r="D62" s="6" t="str">
        <f>VLOOKUP(B62,Entity[],3,FALSE)</f>
        <v>PRS</v>
      </c>
      <c r="E62" t="s">
        <v>84</v>
      </c>
      <c r="G62" s="6" t="str">
        <f t="shared" si="7"/>
        <v xml:space="preserve">PRS – Spenden-Affinität </v>
      </c>
      <c r="H62" t="s">
        <v>212</v>
      </c>
      <c r="I62" s="11" t="s">
        <v>222</v>
      </c>
      <c r="J62" s="6" t="s">
        <v>257</v>
      </c>
      <c r="K62" s="11">
        <v>502</v>
      </c>
      <c r="L62" s="6" t="str">
        <f t="shared" si="8"/>
        <v>("PRS – Spenden-Affinität ", NAMEOF('Dim - kbPerson'[PE_DONATION_AFFINITY]), 502),</v>
      </c>
    </row>
    <row r="63" spans="1:17" x14ac:dyDescent="0.4">
      <c r="A63" t="str">
        <f t="shared" si="6"/>
        <v>kbPersonNoBoardMandates2c</v>
      </c>
      <c r="B63" t="s">
        <v>20</v>
      </c>
      <c r="C63" t="s">
        <v>259</v>
      </c>
      <c r="D63" s="6" t="str">
        <f>VLOOKUP(B63,Entity[],3,FALSE)</f>
        <v>PRS</v>
      </c>
      <c r="E63" t="s">
        <v>260</v>
      </c>
      <c r="F63" t="s">
        <v>60</v>
      </c>
      <c r="G63" s="6" t="str">
        <f t="shared" si="7"/>
        <v>PRS – Anz. Verwaltungsratsmandate (2c)</v>
      </c>
      <c r="H63" t="s">
        <v>212</v>
      </c>
      <c r="I63" s="11" t="s">
        <v>222</v>
      </c>
      <c r="J63" s="6" t="s">
        <v>258</v>
      </c>
      <c r="K63" s="11">
        <v>502</v>
      </c>
      <c r="L63" s="6" t="str">
        <f t="shared" si="8"/>
        <v>("PRS – Anz. Verwaltungsratsmandate (2c)", NAMEOF('Dim - kbPerson'[PE_MANDATE_COUNT]), 502),</v>
      </c>
    </row>
  </sheetData>
  <phoneticPr fontId="1" type="noConversion"/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E6A30-2594-4E67-8EAB-08C3600D4C4A}">
  <dimension ref="A1:I61"/>
  <sheetViews>
    <sheetView workbookViewId="0">
      <pane ySplit="1" topLeftCell="A2" activePane="bottomLeft" state="frozen"/>
      <selection pane="bottomLeft" activeCell="D71" sqref="D71"/>
    </sheetView>
  </sheetViews>
  <sheetFormatPr baseColWidth="10" defaultColWidth="9.3046875" defaultRowHeight="14.6" x14ac:dyDescent="0.4"/>
  <cols>
    <col min="1" max="1" width="44.3046875" style="11" bestFit="1" customWidth="1"/>
    <col min="2" max="2" width="5.3046875" style="4" customWidth="1"/>
    <col min="3" max="3" width="7.69140625" style="4" customWidth="1"/>
    <col min="4" max="4" width="5.3046875" style="11" customWidth="1"/>
    <col min="5" max="5" width="8.84375" style="4" customWidth="1"/>
    <col min="6" max="6" width="38.84375" style="11" bestFit="1" customWidth="1"/>
    <col min="7" max="7" width="43.3828125" style="11" bestFit="1" customWidth="1"/>
    <col min="8" max="8" width="47.15234375" style="11" customWidth="1"/>
    <col min="9" max="9" width="76.15234375" style="11" bestFit="1" customWidth="1"/>
    <col min="10" max="16384" width="9.3046875" style="11"/>
  </cols>
  <sheetData>
    <row r="1" spans="1:9" x14ac:dyDescent="0.4">
      <c r="A1" s="1" t="s">
        <v>27</v>
      </c>
      <c r="B1" s="12" t="s">
        <v>155</v>
      </c>
      <c r="C1" s="3" t="s">
        <v>156</v>
      </c>
      <c r="D1" s="1" t="s">
        <v>157</v>
      </c>
      <c r="E1" s="3" t="s">
        <v>158</v>
      </c>
      <c r="F1" s="1" t="s">
        <v>159</v>
      </c>
      <c r="G1" s="13" t="s">
        <v>178</v>
      </c>
      <c r="H1" s="13" t="s">
        <v>160</v>
      </c>
      <c r="I1" s="1" t="s">
        <v>161</v>
      </c>
    </row>
    <row r="2" spans="1:9" x14ac:dyDescent="0.4">
      <c r="A2" s="11" t="str">
        <f>'Criteria'!A$2</f>
        <v>zipCode6Language3c</v>
      </c>
      <c r="B2" s="4" t="s">
        <v>162</v>
      </c>
      <c r="C2" s="5"/>
      <c r="D2" s="11" t="s">
        <v>163</v>
      </c>
      <c r="E2" s="5"/>
      <c r="F2" s="2" t="str">
        <f>VLOOKUP(A2,Criteria[],7,FALSE)</f>
        <v>PLZ6 – Sprache (3c)</v>
      </c>
      <c r="G2" s="11" t="s">
        <v>179</v>
      </c>
      <c r="H2" s="11" t="str">
        <f t="shared" ref="H2:H11" si="0">CONCATENATE("[",B2,"] ",G2)</f>
        <v>[-] keine PLZ6 vorhanden</v>
      </c>
      <c r="I2" s="11" t="s">
        <v>164</v>
      </c>
    </row>
    <row r="3" spans="1:9" x14ac:dyDescent="0.4">
      <c r="A3" s="11" t="str">
        <f>'Criteria'!A$2</f>
        <v>zipCode6Language3c</v>
      </c>
      <c r="B3" s="4" t="s">
        <v>165</v>
      </c>
      <c r="C3" s="5"/>
      <c r="D3" s="11" t="s">
        <v>163</v>
      </c>
      <c r="E3" s="5"/>
      <c r="F3" s="2" t="str">
        <f>VLOOKUP(A3,Criteria[],7,FALSE)</f>
        <v>PLZ6 – Sprache (3c)</v>
      </c>
      <c r="G3" s="11" t="s">
        <v>307</v>
      </c>
      <c r="H3" s="11" t="str">
        <f t="shared" si="0"/>
        <v>[u] unbekannt</v>
      </c>
      <c r="I3" s="11" t="s">
        <v>166</v>
      </c>
    </row>
    <row r="4" spans="1:9" x14ac:dyDescent="0.4">
      <c r="A4" s="11" t="str">
        <f>'Criteria'!A$2</f>
        <v>zipCode6Language3c</v>
      </c>
      <c r="B4" s="5">
        <v>1</v>
      </c>
      <c r="C4" s="5" t="s">
        <v>265</v>
      </c>
      <c r="D4" s="11" t="s">
        <v>163</v>
      </c>
      <c r="E4" s="5"/>
      <c r="F4" s="2" t="str">
        <f>VLOOKUP(A4,Criteria[],7,FALSE)</f>
        <v>PLZ6 – Sprache (3c)</v>
      </c>
      <c r="G4" s="2" t="s">
        <v>180</v>
      </c>
      <c r="H4" s="2" t="str">
        <f t="shared" si="0"/>
        <v>[1] Deutsch</v>
      </c>
      <c r="I4" s="2"/>
    </row>
    <row r="5" spans="1:9" x14ac:dyDescent="0.4">
      <c r="A5" s="11" t="str">
        <f>'Criteria'!A$2</f>
        <v>zipCode6Language3c</v>
      </c>
      <c r="B5" s="5">
        <v>2</v>
      </c>
      <c r="C5" s="5" t="s">
        <v>266</v>
      </c>
      <c r="D5" s="11" t="s">
        <v>163</v>
      </c>
      <c r="E5" s="5"/>
      <c r="F5" s="2" t="str">
        <f>VLOOKUP(A5,Criteria[],7,FALSE)</f>
        <v>PLZ6 – Sprache (3c)</v>
      </c>
      <c r="G5" s="2" t="s">
        <v>181</v>
      </c>
      <c r="H5" s="2" t="str">
        <f t="shared" si="0"/>
        <v>[2] Französisch</v>
      </c>
      <c r="I5" s="2"/>
    </row>
    <row r="6" spans="1:9" x14ac:dyDescent="0.4">
      <c r="A6" s="11" t="str">
        <f>'Criteria'!A$2</f>
        <v>zipCode6Language3c</v>
      </c>
      <c r="B6" s="5">
        <v>3</v>
      </c>
      <c r="C6" s="5" t="s">
        <v>267</v>
      </c>
      <c r="D6" s="11" t="s">
        <v>163</v>
      </c>
      <c r="E6" s="5"/>
      <c r="F6" s="2" t="str">
        <f>VLOOKUP(A6,Criteria[],7,FALSE)</f>
        <v>PLZ6 – Sprache (3c)</v>
      </c>
      <c r="G6" s="2" t="s">
        <v>182</v>
      </c>
      <c r="H6" s="2" t="str">
        <f t="shared" si="0"/>
        <v>[3] Italienisch</v>
      </c>
      <c r="I6" s="2"/>
    </row>
    <row r="7" spans="1:9" x14ac:dyDescent="0.4">
      <c r="A7" s="11" t="str">
        <f>'Criteria'!A$4</f>
        <v>zipCode6PromoPostCategory3c</v>
      </c>
      <c r="B7" s="4" t="s">
        <v>162</v>
      </c>
      <c r="D7" s="11" t="s">
        <v>163</v>
      </c>
      <c r="F7" s="11" t="str">
        <f>VLOOKUP(A7,Criteria[],7,FALSE)</f>
        <v>PLZ6 – PromoPost-Kategorie (3c)</v>
      </c>
      <c r="G7" s="11" t="s">
        <v>179</v>
      </c>
      <c r="H7" s="11" t="str">
        <f t="shared" si="0"/>
        <v>[-] keine PLZ6 vorhanden</v>
      </c>
      <c r="I7" s="11" t="s">
        <v>164</v>
      </c>
    </row>
    <row r="8" spans="1:9" x14ac:dyDescent="0.4">
      <c r="A8" s="11" t="str">
        <f>'Criteria'!A$4</f>
        <v>zipCode6PromoPostCategory3c</v>
      </c>
      <c r="B8" s="4" t="s">
        <v>165</v>
      </c>
      <c r="D8" s="11" t="s">
        <v>163</v>
      </c>
      <c r="F8" s="11" t="str">
        <f>VLOOKUP(A8,Criteria[],7,FALSE)</f>
        <v>PLZ6 – PromoPost-Kategorie (3c)</v>
      </c>
      <c r="G8" s="11" t="s">
        <v>272</v>
      </c>
      <c r="H8" s="11" t="str">
        <f t="shared" si="0"/>
        <v>[u] undefiniert/unbekannt</v>
      </c>
      <c r="I8" s="11" t="s">
        <v>166</v>
      </c>
    </row>
    <row r="9" spans="1:9" x14ac:dyDescent="0.4">
      <c r="A9" s="11" t="str">
        <f>'Criteria'!A$4</f>
        <v>zipCode6PromoPostCategory3c</v>
      </c>
      <c r="B9" s="4" t="s">
        <v>167</v>
      </c>
      <c r="C9" s="4" t="s">
        <v>167</v>
      </c>
      <c r="D9" s="11" t="s">
        <v>163</v>
      </c>
      <c r="F9" s="11" t="str">
        <f>VLOOKUP(A9,Criteria[],7,FALSE)</f>
        <v>PLZ6 – PromoPost-Kategorie (3c)</v>
      </c>
      <c r="G9" s="11" t="s">
        <v>183</v>
      </c>
      <c r="H9" s="11" t="str">
        <f t="shared" si="0"/>
        <v>[A] A-Orte: Städte und Agglomerationen</v>
      </c>
    </row>
    <row r="10" spans="1:9" x14ac:dyDescent="0.4">
      <c r="A10" s="11" t="str">
        <f>'Criteria'!A$4</f>
        <v>zipCode6PromoPostCategory3c</v>
      </c>
      <c r="B10" s="4" t="s">
        <v>168</v>
      </c>
      <c r="C10" s="4" t="s">
        <v>168</v>
      </c>
      <c r="D10" s="11" t="s">
        <v>163</v>
      </c>
      <c r="F10" s="11" t="str">
        <f>VLOOKUP(A10,Criteria[],7,FALSE)</f>
        <v>PLZ6 – PromoPost-Kategorie (3c)</v>
      </c>
      <c r="G10" s="11" t="s">
        <v>184</v>
      </c>
      <c r="H10" s="11" t="str">
        <f t="shared" si="0"/>
        <v>[B] B-Orte: kleine Städte und grosse Ortschaften</v>
      </c>
    </row>
    <row r="11" spans="1:9" x14ac:dyDescent="0.4">
      <c r="A11" s="11" t="str">
        <f>'Criteria'!A$4</f>
        <v>zipCode6PromoPostCategory3c</v>
      </c>
      <c r="B11" s="4" t="s">
        <v>169</v>
      </c>
      <c r="C11" s="4" t="s">
        <v>169</v>
      </c>
      <c r="D11" s="11" t="s">
        <v>163</v>
      </c>
      <c r="F11" s="11" t="str">
        <f>VLOOKUP(A11,Criteria[],7,FALSE)</f>
        <v>PLZ6 – PromoPost-Kategorie (3c)</v>
      </c>
      <c r="G11" s="11" t="s">
        <v>185</v>
      </c>
      <c r="H11" s="11" t="str">
        <f t="shared" si="0"/>
        <v>[C] C-Orte: ländliche Gegenden (kleine Ortschaften)</v>
      </c>
    </row>
    <row r="12" spans="1:9" x14ac:dyDescent="0.4">
      <c r="A12" s="11" t="str">
        <f>'Criteria'!A$6</f>
        <v>zipCode6AdvertisingStopStickerProportion5c</v>
      </c>
      <c r="B12" s="4" t="s">
        <v>162</v>
      </c>
      <c r="D12" s="11" t="s">
        <v>163</v>
      </c>
      <c r="F12" s="6" t="str">
        <f>VLOOKUP(A12,Criteria[],7,FALSE)</f>
        <v>PLZ6 – Werbestopp-Kleberanteil (5c)</v>
      </c>
      <c r="G12" s="11" t="s">
        <v>179</v>
      </c>
      <c r="H12" s="6" t="str">
        <f t="shared" ref="H12:H18" si="1">CONCATENATE("[",B12,"] ",G12)</f>
        <v>[-] keine PLZ6 vorhanden</v>
      </c>
    </row>
    <row r="13" spans="1:9" x14ac:dyDescent="0.4">
      <c r="A13" s="11" t="str">
        <f>'Criteria'!A$6</f>
        <v>zipCode6AdvertisingStopStickerProportion5c</v>
      </c>
      <c r="B13" s="4" t="s">
        <v>165</v>
      </c>
      <c r="D13" s="11" t="s">
        <v>163</v>
      </c>
      <c r="F13" s="6" t="str">
        <f>VLOOKUP(A13,Criteria[],7,FALSE)</f>
        <v>PLZ6 – Werbestopp-Kleberanteil (5c)</v>
      </c>
      <c r="G13" s="11" t="s">
        <v>307</v>
      </c>
      <c r="H13" s="6" t="str">
        <f t="shared" si="1"/>
        <v>[u] unbekannt</v>
      </c>
    </row>
    <row r="14" spans="1:9" x14ac:dyDescent="0.4">
      <c r="A14" s="11" t="str">
        <f>'Criteria'!A$6</f>
        <v>zipCode6AdvertisingStopStickerProportion5c</v>
      </c>
      <c r="B14" s="4" t="s">
        <v>269</v>
      </c>
      <c r="C14" s="4" t="s">
        <v>170</v>
      </c>
      <c r="D14" s="11" t="s">
        <v>163</v>
      </c>
      <c r="F14" s="6" t="str">
        <f>VLOOKUP(A14,Criteria[],7,FALSE)</f>
        <v>PLZ6 – Werbestopp-Kleberanteil (5c)</v>
      </c>
      <c r="G14" s="11" t="s">
        <v>276</v>
      </c>
      <c r="H14" s="6" t="str">
        <f t="shared" si="1"/>
        <v>[-2] sehr niedrig</v>
      </c>
    </row>
    <row r="15" spans="1:9" x14ac:dyDescent="0.4">
      <c r="A15" s="11" t="str">
        <f>'Criteria'!A$6</f>
        <v>zipCode6AdvertisingStopStickerProportion5c</v>
      </c>
      <c r="B15" s="4" t="s">
        <v>268</v>
      </c>
      <c r="C15" s="4" t="s">
        <v>171</v>
      </c>
      <c r="D15" s="11" t="s">
        <v>163</v>
      </c>
      <c r="F15" s="6" t="str">
        <f>VLOOKUP(A15,Criteria[],7,FALSE)</f>
        <v>PLZ6 – Werbestopp-Kleberanteil (5c)</v>
      </c>
      <c r="G15" s="11" t="s">
        <v>277</v>
      </c>
      <c r="H15" s="6" t="str">
        <f t="shared" si="1"/>
        <v>[-1] niedrig</v>
      </c>
    </row>
    <row r="16" spans="1:9" x14ac:dyDescent="0.4">
      <c r="A16" s="11" t="str">
        <f>'Criteria'!A$6</f>
        <v>zipCode6AdvertisingStopStickerProportion5c</v>
      </c>
      <c r="B16" s="4" t="s">
        <v>173</v>
      </c>
      <c r="C16" s="4" t="s">
        <v>172</v>
      </c>
      <c r="D16" s="11" t="s">
        <v>163</v>
      </c>
      <c r="F16" s="6" t="str">
        <f>VLOOKUP(A16,Criteria[],7,FALSE)</f>
        <v>PLZ6 – Werbestopp-Kleberanteil (5c)</v>
      </c>
      <c r="G16" s="11" t="s">
        <v>273</v>
      </c>
      <c r="H16" s="6" t="str">
        <f t="shared" si="1"/>
        <v>[0] mittel</v>
      </c>
    </row>
    <row r="17" spans="1:8" x14ac:dyDescent="0.4">
      <c r="A17" s="11" t="str">
        <f>'Criteria'!A$6</f>
        <v>zipCode6AdvertisingStopStickerProportion5c</v>
      </c>
      <c r="B17" s="4" t="s">
        <v>270</v>
      </c>
      <c r="C17" s="4" t="s">
        <v>174</v>
      </c>
      <c r="D17" s="11" t="s">
        <v>163</v>
      </c>
      <c r="F17" s="6" t="str">
        <f>VLOOKUP(A17,Criteria[],7,FALSE)</f>
        <v>PLZ6 – Werbestopp-Kleberanteil (5c)</v>
      </c>
      <c r="G17" s="11" t="s">
        <v>274</v>
      </c>
      <c r="H17" s="6" t="str">
        <f t="shared" si="1"/>
        <v>[+1] hoch</v>
      </c>
    </row>
    <row r="18" spans="1:8" x14ac:dyDescent="0.4">
      <c r="A18" s="11" t="str">
        <f>'Criteria'!A$6</f>
        <v>zipCode6AdvertisingStopStickerProportion5c</v>
      </c>
      <c r="B18" s="4" t="s">
        <v>271</v>
      </c>
      <c r="C18" s="4" t="s">
        <v>175</v>
      </c>
      <c r="D18" s="11" t="s">
        <v>163</v>
      </c>
      <c r="F18" s="6" t="str">
        <f>VLOOKUP(A18,Criteria[],7,FALSE)</f>
        <v>PLZ6 – Werbestopp-Kleberanteil (5c)</v>
      </c>
      <c r="G18" s="11" t="s">
        <v>275</v>
      </c>
      <c r="H18" s="6" t="str">
        <f t="shared" si="1"/>
        <v>[+2] sehr hoch</v>
      </c>
    </row>
    <row r="19" spans="1:8" x14ac:dyDescent="0.4">
      <c r="A19" s="11" t="str">
        <f>'Criteria'!A$26</f>
        <v>postBuildingQuickmailActivityIndex9c</v>
      </c>
      <c r="B19" s="4" t="s">
        <v>170</v>
      </c>
      <c r="C19" s="4">
        <v>-100</v>
      </c>
      <c r="D19" s="11" t="s">
        <v>163</v>
      </c>
      <c r="F19" s="6" t="str">
        <f>VLOOKUP(A19,Criteria[],7,FALSE)</f>
        <v>GBD – Quickmail-Aktivitätsindex (9c)</v>
      </c>
      <c r="G19" s="11" t="s">
        <v>278</v>
      </c>
      <c r="H19" s="6" t="str">
        <f t="shared" ref="H19:H35" si="2">CONCATENATE("[",B19,"] ",G19)</f>
        <v>[1] Index -80% | -100%</v>
      </c>
    </row>
    <row r="20" spans="1:8" x14ac:dyDescent="0.4">
      <c r="A20" s="11" t="str">
        <f>'Criteria'!A$26</f>
        <v>postBuildingQuickmailActivityIndex9c</v>
      </c>
      <c r="B20" s="4" t="s">
        <v>170</v>
      </c>
      <c r="C20" s="4">
        <v>-80</v>
      </c>
      <c r="D20" s="11" t="s">
        <v>163</v>
      </c>
      <c r="F20" s="6" t="str">
        <f>VLOOKUP(A20,Criteria[],7,FALSE)</f>
        <v>GBD – Quickmail-Aktivitätsindex (9c)</v>
      </c>
      <c r="G20" s="11" t="s">
        <v>278</v>
      </c>
      <c r="H20" s="6" t="str">
        <f t="shared" si="2"/>
        <v>[1] Index -80% | -100%</v>
      </c>
    </row>
    <row r="21" spans="1:8" x14ac:dyDescent="0.4">
      <c r="A21" s="11" t="str">
        <f>'Criteria'!A$26</f>
        <v>postBuildingQuickmailActivityIndex9c</v>
      </c>
      <c r="B21" s="4" t="s">
        <v>171</v>
      </c>
      <c r="C21" s="4">
        <v>-60</v>
      </c>
      <c r="D21" s="11" t="s">
        <v>163</v>
      </c>
      <c r="F21" s="6" t="str">
        <f>VLOOKUP(A21,Criteria[],7,FALSE)</f>
        <v>GBD – Quickmail-Aktivitätsindex (9c)</v>
      </c>
      <c r="G21" s="11" t="s">
        <v>280</v>
      </c>
      <c r="H21" s="6" t="str">
        <f t="shared" si="2"/>
        <v>[2] Index -60%</v>
      </c>
    </row>
    <row r="22" spans="1:8" x14ac:dyDescent="0.4">
      <c r="A22" s="11" t="str">
        <f>'Criteria'!A$26</f>
        <v>postBuildingQuickmailActivityIndex9c</v>
      </c>
      <c r="B22" s="4" t="s">
        <v>172</v>
      </c>
      <c r="C22" s="4">
        <v>-40</v>
      </c>
      <c r="D22" s="11" t="s">
        <v>163</v>
      </c>
      <c r="F22" s="6" t="str">
        <f>VLOOKUP(A22,Criteria[],7,FALSE)</f>
        <v>GBD – Quickmail-Aktivitätsindex (9c)</v>
      </c>
      <c r="G22" s="11" t="s">
        <v>281</v>
      </c>
      <c r="H22" s="6" t="str">
        <f t="shared" si="2"/>
        <v>[3] Index -40%</v>
      </c>
    </row>
    <row r="23" spans="1:8" x14ac:dyDescent="0.4">
      <c r="A23" s="11" t="str">
        <f>'Criteria'!A$26</f>
        <v>postBuildingQuickmailActivityIndex9c</v>
      </c>
      <c r="B23" s="4" t="s">
        <v>174</v>
      </c>
      <c r="C23" s="4">
        <v>-20</v>
      </c>
      <c r="D23" s="11" t="s">
        <v>163</v>
      </c>
      <c r="F23" s="6" t="str">
        <f>VLOOKUP(A23,Criteria[],7,FALSE)</f>
        <v>GBD – Quickmail-Aktivitätsindex (9c)</v>
      </c>
      <c r="G23" s="11" t="s">
        <v>282</v>
      </c>
      <c r="H23" s="6" t="str">
        <f t="shared" si="2"/>
        <v>[4] Index -20%</v>
      </c>
    </row>
    <row r="24" spans="1:8" x14ac:dyDescent="0.4">
      <c r="A24" s="11" t="str">
        <f>'Criteria'!A$26</f>
        <v>postBuildingQuickmailActivityIndex9c</v>
      </c>
      <c r="B24" s="4" t="s">
        <v>165</v>
      </c>
      <c r="C24" s="4">
        <v>-1</v>
      </c>
      <c r="D24" s="11" t="s">
        <v>163</v>
      </c>
      <c r="F24" s="6" t="str">
        <f>VLOOKUP(A24,Criteria[],7,FALSE)</f>
        <v>GBD – Quickmail-Aktivitätsindex (9c)</v>
      </c>
      <c r="G24" s="11" t="s">
        <v>307</v>
      </c>
      <c r="H24" s="6" t="str">
        <f t="shared" si="2"/>
        <v>[u] unbekannt</v>
      </c>
    </row>
    <row r="25" spans="1:8" x14ac:dyDescent="0.4">
      <c r="A25" s="11" t="str">
        <f>'Criteria'!A$26</f>
        <v>postBuildingQuickmailActivityIndex9c</v>
      </c>
      <c r="B25" s="4" t="s">
        <v>175</v>
      </c>
      <c r="C25" s="4">
        <v>0</v>
      </c>
      <c r="D25" s="11" t="s">
        <v>163</v>
      </c>
      <c r="F25" s="6" t="str">
        <f>VLOOKUP(A25,Criteria[],7,FALSE)</f>
        <v>GBD – Quickmail-Aktivitätsindex (9c)</v>
      </c>
      <c r="G25" s="11" t="s">
        <v>279</v>
      </c>
      <c r="H25" s="6" t="str">
        <f t="shared" si="2"/>
        <v>[5] Index 0% (Ø)</v>
      </c>
    </row>
    <row r="26" spans="1:8" x14ac:dyDescent="0.4">
      <c r="A26" s="11" t="str">
        <f>'Criteria'!A$26</f>
        <v>postBuildingQuickmailActivityIndex9c</v>
      </c>
      <c r="B26" s="4" t="s">
        <v>287</v>
      </c>
      <c r="C26" s="4">
        <v>20</v>
      </c>
      <c r="D26" s="11" t="s">
        <v>163</v>
      </c>
      <c r="F26" s="6" t="str">
        <f>VLOOKUP(A26,Criteria[],7,FALSE)</f>
        <v>GBD – Quickmail-Aktivitätsindex (9c)</v>
      </c>
      <c r="G26" s="11" t="s">
        <v>283</v>
      </c>
      <c r="H26" s="6" t="str">
        <f t="shared" si="2"/>
        <v>[6] Index 20% | 40%</v>
      </c>
    </row>
    <row r="27" spans="1:8" x14ac:dyDescent="0.4">
      <c r="A27" s="11" t="str">
        <f>'Criteria'!A$26</f>
        <v>postBuildingQuickmailActivityIndex9c</v>
      </c>
      <c r="B27" s="4" t="s">
        <v>287</v>
      </c>
      <c r="C27" s="4">
        <v>40</v>
      </c>
      <c r="D27" s="11" t="s">
        <v>163</v>
      </c>
      <c r="F27" s="6" t="str">
        <f>VLOOKUP(A27,Criteria[],7,FALSE)</f>
        <v>GBD – Quickmail-Aktivitätsindex (9c)</v>
      </c>
      <c r="G27" s="11" t="s">
        <v>283</v>
      </c>
      <c r="H27" s="6" t="str">
        <f t="shared" si="2"/>
        <v>[6] Index 20% | 40%</v>
      </c>
    </row>
    <row r="28" spans="1:8" x14ac:dyDescent="0.4">
      <c r="A28" s="11" t="str">
        <f>'Criteria'!A$26</f>
        <v>postBuildingQuickmailActivityIndex9c</v>
      </c>
      <c r="B28" s="4" t="s">
        <v>288</v>
      </c>
      <c r="C28" s="4">
        <v>60</v>
      </c>
      <c r="D28" s="11" t="s">
        <v>163</v>
      </c>
      <c r="F28" s="6" t="str">
        <f>VLOOKUP(A28,Criteria[],7,FALSE)</f>
        <v>GBD – Quickmail-Aktivitätsindex (9c)</v>
      </c>
      <c r="G28" s="11" t="s">
        <v>284</v>
      </c>
      <c r="H28" s="6" t="str">
        <f t="shared" si="2"/>
        <v>[7] Index 60% | 80% | 100%</v>
      </c>
    </row>
    <row r="29" spans="1:8" x14ac:dyDescent="0.4">
      <c r="A29" s="11" t="str">
        <f>'Criteria'!A$26</f>
        <v>postBuildingQuickmailActivityIndex9c</v>
      </c>
      <c r="B29" s="4" t="s">
        <v>288</v>
      </c>
      <c r="C29" s="4">
        <v>80</v>
      </c>
      <c r="D29" s="11" t="s">
        <v>163</v>
      </c>
      <c r="F29" s="6" t="str">
        <f>VLOOKUP(A29,Criteria[],7,FALSE)</f>
        <v>GBD – Quickmail-Aktivitätsindex (9c)</v>
      </c>
      <c r="G29" s="11" t="s">
        <v>284</v>
      </c>
      <c r="H29" s="6" t="str">
        <f t="shared" si="2"/>
        <v>[7] Index 60% | 80% | 100%</v>
      </c>
    </row>
    <row r="30" spans="1:8" x14ac:dyDescent="0.4">
      <c r="A30" s="11" t="str">
        <f>'Criteria'!A$26</f>
        <v>postBuildingQuickmailActivityIndex9c</v>
      </c>
      <c r="B30" s="4" t="s">
        <v>288</v>
      </c>
      <c r="C30" s="4">
        <v>100</v>
      </c>
      <c r="D30" s="11" t="s">
        <v>163</v>
      </c>
      <c r="F30" s="6" t="str">
        <f>VLOOKUP(A30,Criteria[],7,FALSE)</f>
        <v>GBD – Quickmail-Aktivitätsindex (9c)</v>
      </c>
      <c r="G30" s="11" t="s">
        <v>284</v>
      </c>
      <c r="H30" s="6" t="str">
        <f t="shared" si="2"/>
        <v>[7] Index 60% | 80% | 100%</v>
      </c>
    </row>
    <row r="31" spans="1:8" x14ac:dyDescent="0.4">
      <c r="A31" s="11" t="str">
        <f>'Criteria'!A$26</f>
        <v>postBuildingQuickmailActivityIndex9c</v>
      </c>
      <c r="B31" s="4" t="s">
        <v>289</v>
      </c>
      <c r="C31" s="4">
        <v>120</v>
      </c>
      <c r="D31" s="11" t="s">
        <v>163</v>
      </c>
      <c r="F31" s="6" t="str">
        <f>VLOOKUP(A31,Criteria[],7,FALSE)</f>
        <v>GBD – Quickmail-Aktivitätsindex (9c)</v>
      </c>
      <c r="G31" s="11" t="s">
        <v>285</v>
      </c>
      <c r="H31" s="6" t="str">
        <f t="shared" si="2"/>
        <v>[8] Index 120% | 140% | 160%</v>
      </c>
    </row>
    <row r="32" spans="1:8" x14ac:dyDescent="0.4">
      <c r="A32" s="11" t="str">
        <f>'Criteria'!A$26</f>
        <v>postBuildingQuickmailActivityIndex9c</v>
      </c>
      <c r="B32" s="4" t="s">
        <v>289</v>
      </c>
      <c r="C32" s="4">
        <v>140</v>
      </c>
      <c r="D32" s="11" t="s">
        <v>163</v>
      </c>
      <c r="F32" s="6" t="str">
        <f>VLOOKUP(A32,Criteria[],7,FALSE)</f>
        <v>GBD – Quickmail-Aktivitätsindex (9c)</v>
      </c>
      <c r="G32" s="11" t="s">
        <v>285</v>
      </c>
      <c r="H32" s="6" t="str">
        <f t="shared" si="2"/>
        <v>[8] Index 120% | 140% | 160%</v>
      </c>
    </row>
    <row r="33" spans="1:8" x14ac:dyDescent="0.4">
      <c r="A33" s="11" t="str">
        <f>'Criteria'!A$26</f>
        <v>postBuildingQuickmailActivityIndex9c</v>
      </c>
      <c r="B33" s="4" t="s">
        <v>289</v>
      </c>
      <c r="C33" s="4">
        <v>160</v>
      </c>
      <c r="D33" s="11" t="s">
        <v>163</v>
      </c>
      <c r="F33" s="6" t="str">
        <f>VLOOKUP(A33,Criteria[],7,FALSE)</f>
        <v>GBD – Quickmail-Aktivitätsindex (9c)</v>
      </c>
      <c r="G33" s="11" t="s">
        <v>285</v>
      </c>
      <c r="H33" s="6" t="str">
        <f t="shared" si="2"/>
        <v>[8] Index 120% | 140% | 160%</v>
      </c>
    </row>
    <row r="34" spans="1:8" x14ac:dyDescent="0.4">
      <c r="A34" s="11" t="str">
        <f>'Criteria'!A$26</f>
        <v>postBuildingQuickmailActivityIndex9c</v>
      </c>
      <c r="B34" s="4" t="s">
        <v>290</v>
      </c>
      <c r="C34" s="4">
        <v>180</v>
      </c>
      <c r="D34" s="11" t="s">
        <v>163</v>
      </c>
      <c r="F34" s="6" t="str">
        <f>VLOOKUP(A34,Criteria[],7,FALSE)</f>
        <v>GBD – Quickmail-Aktivitätsindex (9c)</v>
      </c>
      <c r="G34" s="11" t="s">
        <v>286</v>
      </c>
      <c r="H34" s="6" t="str">
        <f t="shared" si="2"/>
        <v>[9] Index 180% | 200%</v>
      </c>
    </row>
    <row r="35" spans="1:8" x14ac:dyDescent="0.4">
      <c r="A35" s="11" t="str">
        <f>'Criteria'!A$26</f>
        <v>postBuildingQuickmailActivityIndex9c</v>
      </c>
      <c r="B35" s="4" t="s">
        <v>290</v>
      </c>
      <c r="C35" s="4">
        <v>200</v>
      </c>
      <c r="D35" s="11" t="s">
        <v>163</v>
      </c>
      <c r="F35" s="6" t="str">
        <f>VLOOKUP(A35,Criteria[],7,FALSE)</f>
        <v>GBD – Quickmail-Aktivitätsindex (9c)</v>
      </c>
      <c r="G35" s="11" t="s">
        <v>286</v>
      </c>
      <c r="H35" s="6" t="str">
        <f t="shared" si="2"/>
        <v>[9] Index 180% | 200%</v>
      </c>
    </row>
    <row r="36" spans="1:8" x14ac:dyDescent="0.4">
      <c r="A36" s="11" t="str">
        <f>'Criteria'!A$35</f>
        <v>kbHouseholdNoAdults5c</v>
      </c>
      <c r="B36" s="4" t="s">
        <v>170</v>
      </c>
      <c r="C36" s="4" t="s">
        <v>170</v>
      </c>
      <c r="D36" s="11" t="s">
        <v>163</v>
      </c>
      <c r="F36" s="6" t="str">
        <f>VLOOKUP(A36,Criteria[],7,FALSE)</f>
        <v>HH – Anz. erwachsene Pers. im HH (5c)</v>
      </c>
      <c r="G36" s="11" t="s">
        <v>292</v>
      </c>
      <c r="H36" s="6" t="str">
        <f t="shared" ref="H36:H40" si="3">CONCATENATE("[",B36,"] ",G36)</f>
        <v>[1] 1 erwachsene Person</v>
      </c>
    </row>
    <row r="37" spans="1:8" x14ac:dyDescent="0.4">
      <c r="A37" s="11" t="str">
        <f>'Criteria'!A$35</f>
        <v>kbHouseholdNoAdults5c</v>
      </c>
      <c r="B37" s="4" t="s">
        <v>172</v>
      </c>
      <c r="C37" s="4" t="s">
        <v>171</v>
      </c>
      <c r="D37" s="11" t="s">
        <v>163</v>
      </c>
      <c r="F37" s="6" t="str">
        <f>VLOOKUP(A37,Criteria[],7,FALSE)</f>
        <v>HH – Anz. erwachsene Pers. im HH (5c)</v>
      </c>
      <c r="G37" s="11" t="s">
        <v>293</v>
      </c>
      <c r="H37" s="6" t="str">
        <f t="shared" si="3"/>
        <v>[3] 2 erwachsene Personen</v>
      </c>
    </row>
    <row r="38" spans="1:8" x14ac:dyDescent="0.4">
      <c r="A38" s="11" t="str">
        <f>'Criteria'!A$35</f>
        <v>kbHouseholdNoAdults5c</v>
      </c>
      <c r="B38" s="4" t="s">
        <v>172</v>
      </c>
      <c r="C38" s="4" t="s">
        <v>172</v>
      </c>
      <c r="D38" s="11" t="s">
        <v>163</v>
      </c>
      <c r="F38" s="6" t="str">
        <f>VLOOKUP(A38,Criteria[],7,FALSE)</f>
        <v>HH – Anz. erwachsene Pers. im HH (5c)</v>
      </c>
      <c r="G38" s="11" t="s">
        <v>294</v>
      </c>
      <c r="H38" s="6" t="str">
        <f t="shared" si="3"/>
        <v>[3] 3 erwachsene Personen</v>
      </c>
    </row>
    <row r="39" spans="1:8" x14ac:dyDescent="0.4">
      <c r="A39" s="11" t="str">
        <f>'Criteria'!A$35</f>
        <v>kbHouseholdNoAdults5c</v>
      </c>
      <c r="B39" s="4" t="s">
        <v>174</v>
      </c>
      <c r="C39" s="4" t="s">
        <v>174</v>
      </c>
      <c r="D39" s="11" t="s">
        <v>163</v>
      </c>
      <c r="F39" s="6" t="str">
        <f>VLOOKUP(A39,Criteria[],7,FALSE)</f>
        <v>HH – Anz. erwachsene Pers. im HH (5c)</v>
      </c>
      <c r="G39" s="11" t="s">
        <v>295</v>
      </c>
      <c r="H39" s="6" t="str">
        <f t="shared" si="3"/>
        <v>[4] 4 erwachsene Personen</v>
      </c>
    </row>
    <row r="40" spans="1:8" x14ac:dyDescent="0.4">
      <c r="A40" s="11" t="str">
        <f>'Criteria'!A$35</f>
        <v>kbHouseholdNoAdults5c</v>
      </c>
      <c r="B40" s="4" t="s">
        <v>175</v>
      </c>
      <c r="C40" s="4" t="s">
        <v>175</v>
      </c>
      <c r="D40" s="11" t="s">
        <v>163</v>
      </c>
      <c r="F40" s="6" t="str">
        <f>VLOOKUP(A40,Criteria[],7,FALSE)</f>
        <v>HH – Anz. erwachsene Pers. im HH (5c)</v>
      </c>
      <c r="G40" s="11" t="s">
        <v>296</v>
      </c>
      <c r="H40" s="6" t="str">
        <f t="shared" si="3"/>
        <v>[5] 5+ erwachsene Personen</v>
      </c>
    </row>
    <row r="41" spans="1:8" x14ac:dyDescent="0.4">
      <c r="A41" s="11" t="str">
        <f>'Criteria'!A$36</f>
        <v>kbHouseholdNoChildren4c</v>
      </c>
      <c r="B41" s="4" t="s">
        <v>173</v>
      </c>
      <c r="C41" s="4" t="s">
        <v>173</v>
      </c>
      <c r="D41" s="11" t="s">
        <v>163</v>
      </c>
      <c r="F41" s="6" t="str">
        <f>VLOOKUP(A41,Criteria[],7,FALSE)</f>
        <v>HH – Anz. Kinder im HH (4c)</v>
      </c>
      <c r="G41" s="11" t="s">
        <v>318</v>
      </c>
      <c r="H41" s="6" t="str">
        <f>CONCATENATE("[",B41,"] ",G41)</f>
        <v>[0] 0 Kinder (oder unbekannt)</v>
      </c>
    </row>
    <row r="42" spans="1:8" x14ac:dyDescent="0.4">
      <c r="A42" s="11" t="str">
        <f>'Criteria'!A$36</f>
        <v>kbHouseholdNoChildren4c</v>
      </c>
      <c r="B42" s="4" t="s">
        <v>170</v>
      </c>
      <c r="C42" s="4" t="s">
        <v>170</v>
      </c>
      <c r="D42" s="11" t="s">
        <v>163</v>
      </c>
      <c r="F42" s="6" t="str">
        <f>VLOOKUP(A42,Criteria[],7,FALSE)</f>
        <v>HH – Anz. Kinder im HH (4c)</v>
      </c>
      <c r="G42" s="11" t="s">
        <v>297</v>
      </c>
      <c r="H42" s="6" t="str">
        <f t="shared" ref="H42:H45" si="4">CONCATENATE("[",B42,"] ",G42)</f>
        <v>[1] 1 Kind</v>
      </c>
    </row>
    <row r="43" spans="1:8" x14ac:dyDescent="0.4">
      <c r="A43" s="11" t="str">
        <f>'Criteria'!A$36</f>
        <v>kbHouseholdNoChildren4c</v>
      </c>
      <c r="B43" s="4" t="s">
        <v>171</v>
      </c>
      <c r="C43" s="4" t="s">
        <v>171</v>
      </c>
      <c r="D43" s="11" t="s">
        <v>163</v>
      </c>
      <c r="F43" s="6" t="str">
        <f>VLOOKUP(A43,Criteria[],7,FALSE)</f>
        <v>HH – Anz. Kinder im HH (4c)</v>
      </c>
      <c r="G43" s="11" t="s">
        <v>298</v>
      </c>
      <c r="H43" s="6" t="str">
        <f t="shared" si="4"/>
        <v>[2] 2 Kinder</v>
      </c>
    </row>
    <row r="44" spans="1:8" x14ac:dyDescent="0.4">
      <c r="A44" s="11" t="str">
        <f>'Criteria'!A$36</f>
        <v>kbHouseholdNoChildren4c</v>
      </c>
      <c r="B44" s="4" t="s">
        <v>172</v>
      </c>
      <c r="C44" s="4" t="s">
        <v>172</v>
      </c>
      <c r="D44" s="11" t="s">
        <v>163</v>
      </c>
      <c r="F44" s="6" t="str">
        <f>VLOOKUP(A44,Criteria[],7,FALSE)</f>
        <v>HH – Anz. Kinder im HH (4c)</v>
      </c>
      <c r="G44" s="11" t="s">
        <v>299</v>
      </c>
      <c r="H44" s="6" t="str">
        <f t="shared" si="4"/>
        <v>[3] 3 Kinder</v>
      </c>
    </row>
    <row r="45" spans="1:8" x14ac:dyDescent="0.4">
      <c r="A45" s="11" t="str">
        <f>'Criteria'!A$36</f>
        <v>kbHouseholdNoChildren4c</v>
      </c>
      <c r="B45" s="4" t="s">
        <v>174</v>
      </c>
      <c r="C45" s="4" t="s">
        <v>174</v>
      </c>
      <c r="D45" s="11" t="s">
        <v>163</v>
      </c>
      <c r="F45" s="6" t="str">
        <f>VLOOKUP(A45,Criteria[],7,FALSE)</f>
        <v>HH – Anz. Kinder im HH (4c)</v>
      </c>
      <c r="G45" s="11" t="s">
        <v>300</v>
      </c>
      <c r="H45" s="6" t="str">
        <f t="shared" si="4"/>
        <v>[4] 4+ Kinder</v>
      </c>
    </row>
    <row r="46" spans="1:8" x14ac:dyDescent="0.4">
      <c r="A46" s="11" t="str">
        <f>'Criteria'!A$57</f>
        <v>kbPersonAcademicJ|N</v>
      </c>
      <c r="B46" s="4" t="s">
        <v>301</v>
      </c>
      <c r="C46" s="4" t="s">
        <v>301</v>
      </c>
      <c r="D46" s="11" t="s">
        <v>163</v>
      </c>
      <c r="F46" s="6" t="str">
        <f>VLOOKUP(A46,Criteria[],7,FALSE)</f>
        <v>PRS – Akademiker (J|N)</v>
      </c>
      <c r="G46" s="11" t="s">
        <v>308</v>
      </c>
      <c r="H46" s="6" t="str">
        <f t="shared" ref="H46:H47" si="5">CONCATENATE("[",B46,"] ",G46)</f>
        <v>[N] Nein (oder unbekannt)</v>
      </c>
    </row>
    <row r="47" spans="1:8" x14ac:dyDescent="0.4">
      <c r="A47" s="11" t="str">
        <f>'Criteria'!A$57</f>
        <v>kbPersonAcademicJ|N</v>
      </c>
      <c r="B47" s="4" t="s">
        <v>302</v>
      </c>
      <c r="C47" s="4" t="s">
        <v>303</v>
      </c>
      <c r="D47" s="11" t="s">
        <v>163</v>
      </c>
      <c r="F47" s="6" t="str">
        <f>VLOOKUP(A47,Criteria[],7,FALSE)</f>
        <v>PRS – Akademiker (J|N)</v>
      </c>
      <c r="G47" s="11" t="s">
        <v>304</v>
      </c>
      <c r="H47" s="6" t="str">
        <f t="shared" si="5"/>
        <v>[J] Ja</v>
      </c>
    </row>
    <row r="48" spans="1:8" x14ac:dyDescent="0.4">
      <c r="A48" s="11" t="str">
        <f>'Criteria'!A$63</f>
        <v>kbPersonNoBoardMandates2c</v>
      </c>
      <c r="B48" s="4" t="s">
        <v>173</v>
      </c>
      <c r="C48" s="4" t="s">
        <v>268</v>
      </c>
      <c r="D48" s="11" t="s">
        <v>163</v>
      </c>
      <c r="F48" s="6" t="str">
        <f>VLOOKUP(A48,Criteria[],7,FALSE)</f>
        <v>PRS – Anz. Verwaltungsratsmandate (2c)</v>
      </c>
      <c r="G48" s="11" t="s">
        <v>317</v>
      </c>
      <c r="H48" s="6" t="str">
        <f>CONCATENATE("[",B48,"] ",G48)</f>
        <v>[0] 0 (oder unbekannt)</v>
      </c>
    </row>
    <row r="49" spans="1:8" x14ac:dyDescent="0.4">
      <c r="A49" s="11" t="str">
        <f>'Criteria'!A$63</f>
        <v>kbPersonNoBoardMandates2c</v>
      </c>
      <c r="B49" s="4" t="s">
        <v>170</v>
      </c>
      <c r="C49" s="4" t="s">
        <v>170</v>
      </c>
      <c r="D49" s="11" t="s">
        <v>163</v>
      </c>
      <c r="F49" s="6" t="str">
        <f>VLOOKUP(A49,Criteria[],7,FALSE)</f>
        <v>PRS – Anz. Verwaltungsratsmandate (2c)</v>
      </c>
      <c r="G49" s="11" t="s">
        <v>306</v>
      </c>
      <c r="H49" s="6" t="str">
        <f t="shared" ref="H49:H50" si="6">CONCATENATE("[",B49,"] ",G49)</f>
        <v>[1] 1 Mandat</v>
      </c>
    </row>
    <row r="50" spans="1:8" x14ac:dyDescent="0.4">
      <c r="A50" s="11" t="str">
        <f>'Criteria'!A$63</f>
        <v>kbPersonNoBoardMandates2c</v>
      </c>
      <c r="B50" s="4" t="s">
        <v>171</v>
      </c>
      <c r="C50" s="4" t="s">
        <v>171</v>
      </c>
      <c r="D50" s="11" t="s">
        <v>163</v>
      </c>
      <c r="F50" s="6" t="str">
        <f>VLOOKUP(A50,Criteria[],7,FALSE)</f>
        <v>PRS – Anz. Verwaltungsratsmandate (2c)</v>
      </c>
      <c r="G50" s="11" t="s">
        <v>305</v>
      </c>
      <c r="H50" s="6" t="str">
        <f t="shared" si="6"/>
        <v>[2] 2 oder mehr Mandate</v>
      </c>
    </row>
    <row r="51" spans="1:8" x14ac:dyDescent="0.4">
      <c r="A51" s="11" t="s">
        <v>319</v>
      </c>
      <c r="B51" s="4" t="s">
        <v>165</v>
      </c>
      <c r="C51" s="4" t="s">
        <v>320</v>
      </c>
      <c r="D51" s="11" t="s">
        <v>163</v>
      </c>
      <c r="F51" s="6" t="str">
        <f>VLOOKUP(A51,Criteria[],7,FALSE)</f>
        <v>PRS – Sinus-Milieu® (10c)</v>
      </c>
      <c r="G51" s="11" t="s">
        <v>307</v>
      </c>
      <c r="H51" s="6" t="str">
        <f t="shared" ref="H51:H61" si="7">CONCATENATE("[",B51,"] ",G51)</f>
        <v>[u] unbekannt</v>
      </c>
    </row>
    <row r="52" spans="1:8" x14ac:dyDescent="0.4">
      <c r="A52" s="11" t="s">
        <v>319</v>
      </c>
      <c r="B52" s="4" t="s">
        <v>321</v>
      </c>
      <c r="C52" s="4" t="s">
        <v>322</v>
      </c>
      <c r="D52" s="11" t="s">
        <v>163</v>
      </c>
      <c r="F52" s="6" t="str">
        <f>VLOOKUP(A52,Criteria[],7,FALSE)</f>
        <v>PRS – Sinus-Milieu® (10c)</v>
      </c>
      <c r="G52" s="11" t="s">
        <v>323</v>
      </c>
      <c r="H52" s="6" t="str">
        <f t="shared" si="7"/>
        <v>[11] Konservativ-Arrivierte</v>
      </c>
    </row>
    <row r="53" spans="1:8" x14ac:dyDescent="0.4">
      <c r="A53" s="11" t="s">
        <v>319</v>
      </c>
      <c r="B53" s="4" t="s">
        <v>324</v>
      </c>
      <c r="C53" s="4" t="s">
        <v>325</v>
      </c>
      <c r="D53" s="11" t="s">
        <v>163</v>
      </c>
      <c r="F53" s="6" t="str">
        <f>VLOOKUP(A53,Criteria[],7,FALSE)</f>
        <v>PRS – Sinus-Milieu® (10c)</v>
      </c>
      <c r="G53" s="11" t="s">
        <v>326</v>
      </c>
      <c r="H53" s="6" t="str">
        <f t="shared" si="7"/>
        <v>[12] Postmaterielle</v>
      </c>
    </row>
    <row r="54" spans="1:8" x14ac:dyDescent="0.4">
      <c r="A54" s="11" t="s">
        <v>319</v>
      </c>
      <c r="B54" s="4" t="s">
        <v>327</v>
      </c>
      <c r="C54" s="4" t="s">
        <v>328</v>
      </c>
      <c r="D54" s="11" t="s">
        <v>163</v>
      </c>
      <c r="F54" s="6" t="str">
        <f>VLOOKUP(A54,Criteria[],7,FALSE)</f>
        <v>PRS – Sinus-Milieu® (10c)</v>
      </c>
      <c r="G54" s="11" t="s">
        <v>329</v>
      </c>
      <c r="H54" s="6" t="str">
        <f t="shared" si="7"/>
        <v>[13] Performer</v>
      </c>
    </row>
    <row r="55" spans="1:8" x14ac:dyDescent="0.4">
      <c r="A55" s="11" t="s">
        <v>319</v>
      </c>
      <c r="B55" s="4" t="s">
        <v>330</v>
      </c>
      <c r="C55" s="4" t="s">
        <v>331</v>
      </c>
      <c r="D55" s="11" t="s">
        <v>163</v>
      </c>
      <c r="F55" s="6" t="str">
        <f>VLOOKUP(A55,Criteria[],7,FALSE)</f>
        <v>PRS – Sinus-Milieu® (10c)</v>
      </c>
      <c r="G55" s="11" t="s">
        <v>332</v>
      </c>
      <c r="H55" s="6" t="str">
        <f t="shared" si="7"/>
        <v>[41] Kosmopolitische Individualisten</v>
      </c>
    </row>
    <row r="56" spans="1:8" x14ac:dyDescent="0.4">
      <c r="A56" s="11" t="s">
        <v>319</v>
      </c>
      <c r="B56" s="4" t="s">
        <v>333</v>
      </c>
      <c r="C56" s="4" t="s">
        <v>334</v>
      </c>
      <c r="D56" s="11" t="s">
        <v>163</v>
      </c>
      <c r="F56" s="6" t="str">
        <f>VLOOKUP(A56,Criteria[],7,FALSE)</f>
        <v>PRS – Sinus-Milieu® (10c)</v>
      </c>
      <c r="G56" s="11" t="s">
        <v>335</v>
      </c>
      <c r="H56" s="6" t="str">
        <f t="shared" si="7"/>
        <v>[33] Adaptiv-Pragmatische Mitte</v>
      </c>
    </row>
    <row r="57" spans="1:8" x14ac:dyDescent="0.4">
      <c r="A57" s="11" t="s">
        <v>319</v>
      </c>
      <c r="B57" s="4" t="s">
        <v>336</v>
      </c>
      <c r="C57" s="4" t="s">
        <v>337</v>
      </c>
      <c r="D57" s="11" t="s">
        <v>163</v>
      </c>
      <c r="F57" s="6" t="str">
        <f>VLOOKUP(A57,Criteria[],7,FALSE)</f>
        <v>PRS – Sinus-Milieu® (10c)</v>
      </c>
      <c r="G57" s="11" t="s">
        <v>338</v>
      </c>
      <c r="H57" s="6" t="str">
        <f t="shared" si="7"/>
        <v>[32] Nostalgisch-Bürgerliche</v>
      </c>
    </row>
    <row r="58" spans="1:8" x14ac:dyDescent="0.4">
      <c r="A58" s="11" t="s">
        <v>319</v>
      </c>
      <c r="B58" s="4" t="s">
        <v>339</v>
      </c>
      <c r="C58" s="4" t="s">
        <v>340</v>
      </c>
      <c r="D58" s="11" t="s">
        <v>163</v>
      </c>
      <c r="F58" s="6" t="str">
        <f>VLOOKUP(A58,Criteria[],7,FALSE)</f>
        <v>PRS – Sinus-Milieu® (10c)</v>
      </c>
      <c r="G58" s="11" t="s">
        <v>341</v>
      </c>
      <c r="H58" s="6" t="str">
        <f t="shared" si="7"/>
        <v>[31] Traditionelle</v>
      </c>
    </row>
    <row r="59" spans="1:8" x14ac:dyDescent="0.4">
      <c r="A59" s="11" t="s">
        <v>319</v>
      </c>
      <c r="B59" s="4" t="s">
        <v>342</v>
      </c>
      <c r="C59" s="4" t="s">
        <v>343</v>
      </c>
      <c r="D59" s="11" t="s">
        <v>163</v>
      </c>
      <c r="F59" s="6" t="str">
        <f>VLOOKUP(A59,Criteria[],7,FALSE)</f>
        <v>PRS – Sinus-Milieu® (10c)</v>
      </c>
      <c r="G59" s="11" t="s">
        <v>344</v>
      </c>
      <c r="H59" s="6" t="str">
        <f t="shared" si="7"/>
        <v>[21] Konsumorientierte Basis</v>
      </c>
    </row>
    <row r="60" spans="1:8" x14ac:dyDescent="0.4">
      <c r="A60" s="11" t="s">
        <v>319</v>
      </c>
      <c r="B60" s="4" t="s">
        <v>345</v>
      </c>
      <c r="C60" s="4" t="s">
        <v>346</v>
      </c>
      <c r="D60" s="11" t="s">
        <v>163</v>
      </c>
      <c r="F60" s="6" t="str">
        <f>VLOOKUP(A60,Criteria[],7,FALSE)</f>
        <v>PRS – Sinus-Milieu® (10c)</v>
      </c>
      <c r="G60" s="11" t="s">
        <v>347</v>
      </c>
      <c r="H60" s="6" t="str">
        <f t="shared" si="7"/>
        <v>[42] Hedonisten</v>
      </c>
    </row>
    <row r="61" spans="1:8" x14ac:dyDescent="0.4">
      <c r="A61" s="11" t="s">
        <v>319</v>
      </c>
      <c r="B61" s="4" t="s">
        <v>348</v>
      </c>
      <c r="C61" s="4" t="s">
        <v>349</v>
      </c>
      <c r="D61" s="11" t="s">
        <v>163</v>
      </c>
      <c r="F61" s="6" t="str">
        <f>VLOOKUP(A61,Criteria[],7,FALSE)</f>
        <v>PRS – Sinus-Milieu® (10c)</v>
      </c>
      <c r="G61" s="11" t="s">
        <v>350</v>
      </c>
      <c r="H61" s="6" t="str">
        <f t="shared" si="7"/>
        <v>[22] Progressive Realisten</v>
      </c>
    </row>
  </sheetData>
  <pageMargins left="0.7" right="0.7" top="0.75" bottom="0.75" header="0.3" footer="0.3"/>
  <pageSetup paperSize="9" orientation="portrait" r:id="rId1"/>
  <ignoredErrors>
    <ignoredError sqref="A2:A6 A12:A18" calculatedColumn="1"/>
    <ignoredError sqref="C14:C18 B14:B16 B17:B18 B19:B35 B36:C40 B42:C45 B48:C50 B41:C41" numberStoredAsText="1"/>
  </ignoredError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34965-1212-4635-98AF-52D9D69A5664}">
  <dimension ref="A1"/>
  <sheetViews>
    <sheetView tabSelected="1" workbookViewId="0"/>
  </sheetViews>
  <sheetFormatPr baseColWidth="10" defaultRowHeight="14.6" x14ac:dyDescent="0.4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Entity</vt:lpstr>
      <vt:lpstr>Criteria</vt:lpstr>
      <vt:lpstr>Codes</vt:lpstr>
      <vt:lpstr>Test</vt:lpstr>
    </vt:vector>
  </TitlesOfParts>
  <Manager/>
  <Company>KünzlerBachmann Directmarketing AG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Dobler, Roger</dc:creator>
  <cp:keywords/>
  <dc:description/>
  <cp:lastModifiedBy>Dobler, Roger</cp:lastModifiedBy>
  <cp:revision/>
  <dcterms:created xsi:type="dcterms:W3CDTF">2023-03-06T08:00:59Z</dcterms:created>
  <dcterms:modified xsi:type="dcterms:W3CDTF">2024-08-19T07:07:48Z</dcterms:modified>
  <cp:category/>
  <cp:contentStatus/>
</cp:coreProperties>
</file>