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SSIS\OMOP\OMOP_SNOW\SQL\531_Snowflake\"/>
    </mc:Choice>
  </mc:AlternateContent>
  <xr:revisionPtr revIDLastSave="0" documentId="13_ncr:1_{4BDBD05B-B469-40B6-9E9B-1EA09BD6D308}" xr6:coauthVersionLast="47" xr6:coauthVersionMax="47" xr10:uidLastSave="{00000000-0000-0000-0000-000000000000}"/>
  <bookViews>
    <workbookView xWindow="1530" yWindow="-120" windowWidth="27390" windowHeight="16440" activeTab="3" xr2:uid="{2E2D86E6-0C20-4908-94AA-CB9B4C460E8C}"/>
  </bookViews>
  <sheets>
    <sheet name="Measurement" sheetId="1" r:id="rId1"/>
    <sheet name="Note" sheetId="2" r:id="rId2"/>
    <sheet name="procedure" sheetId="3" r:id="rId3"/>
    <sheet name="Compa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3" i="1"/>
  <c r="K6" i="1"/>
  <c r="K10" i="1"/>
  <c r="K14" i="1"/>
  <c r="K18" i="1"/>
  <c r="N11" i="4"/>
  <c r="O11" i="4" s="1"/>
  <c r="D17" i="3"/>
  <c r="D18" i="3"/>
  <c r="D19" i="3"/>
  <c r="D20" i="3"/>
  <c r="D3" i="3"/>
  <c r="D4" i="3"/>
  <c r="D5" i="3"/>
  <c r="D6" i="3"/>
  <c r="D7" i="3"/>
  <c r="D8" i="3"/>
  <c r="D9" i="3"/>
  <c r="D10" i="3"/>
  <c r="D11" i="3"/>
  <c r="D12" i="3"/>
  <c r="D13" i="3"/>
  <c r="O3" i="4"/>
  <c r="P7" i="4"/>
  <c r="O9" i="4"/>
  <c r="P15" i="4"/>
  <c r="P19" i="4"/>
  <c r="P21" i="4"/>
  <c r="P25" i="4"/>
  <c r="P27" i="4"/>
  <c r="P29" i="4"/>
  <c r="O31" i="4"/>
  <c r="O35" i="4"/>
  <c r="P37" i="4"/>
  <c r="P39" i="4"/>
  <c r="P41" i="4"/>
  <c r="P45" i="4"/>
  <c r="O47" i="4"/>
  <c r="P49" i="4"/>
  <c r="P51" i="4"/>
  <c r="O53" i="4"/>
  <c r="O57" i="4"/>
  <c r="P59" i="4"/>
  <c r="P5" i="4"/>
  <c r="O13" i="4"/>
  <c r="P23" i="4"/>
  <c r="P33" i="4"/>
  <c r="P43" i="4"/>
  <c r="P55" i="4"/>
  <c r="P17" i="4"/>
  <c r="O59" i="4"/>
  <c r="D25" i="3"/>
  <c r="D26" i="3"/>
  <c r="D27" i="3"/>
  <c r="D24" i="3"/>
  <c r="J3" i="1"/>
  <c r="K3" i="1" s="1"/>
  <c r="J4" i="1"/>
  <c r="K4" i="1" s="1"/>
  <c r="J5" i="1"/>
  <c r="K5" i="1" s="1"/>
  <c r="J6" i="1"/>
  <c r="J7" i="1"/>
  <c r="K7" i="1" s="1"/>
  <c r="J8" i="1"/>
  <c r="K8" i="1" s="1"/>
  <c r="J9" i="1"/>
  <c r="K9" i="1" s="1"/>
  <c r="J10" i="1"/>
  <c r="J11" i="1"/>
  <c r="K11" i="1" s="1"/>
  <c r="J12" i="1"/>
  <c r="K12" i="1" s="1"/>
  <c r="J13" i="1"/>
  <c r="K13" i="1" s="1"/>
  <c r="J14" i="1"/>
  <c r="J15" i="1"/>
  <c r="K15" i="1" s="1"/>
  <c r="J16" i="1"/>
  <c r="K16" i="1" s="1"/>
  <c r="J17" i="1"/>
  <c r="K17" i="1" s="1"/>
  <c r="J18" i="1"/>
  <c r="J19" i="1"/>
  <c r="K19" i="1" s="1"/>
  <c r="J20" i="1"/>
  <c r="K20" i="1" s="1"/>
  <c r="J21" i="1"/>
  <c r="K21" i="1" s="1"/>
  <c r="J2" i="1"/>
  <c r="K2" i="1" s="1"/>
  <c r="D4" i="1"/>
  <c r="D5" i="1"/>
  <c r="D6" i="1"/>
  <c r="D7" i="1"/>
  <c r="D8" i="1"/>
  <c r="D9" i="1"/>
  <c r="D10" i="1"/>
  <c r="D3" i="1"/>
  <c r="O4" i="4"/>
  <c r="P6" i="4"/>
  <c r="P8" i="4"/>
  <c r="P10" i="4"/>
  <c r="P12" i="4"/>
  <c r="P14" i="4"/>
  <c r="O16" i="4"/>
  <c r="P18" i="4"/>
  <c r="P20" i="4"/>
  <c r="P22" i="4"/>
  <c r="P24" i="4"/>
  <c r="P26" i="4"/>
  <c r="P28" i="4"/>
  <c r="P30" i="4"/>
  <c r="P32" i="4"/>
  <c r="O34" i="4"/>
  <c r="P36" i="4"/>
  <c r="P38" i="4"/>
  <c r="P40" i="4"/>
  <c r="P42" i="4"/>
  <c r="P46" i="4"/>
  <c r="P50" i="4"/>
  <c r="P52" i="4"/>
  <c r="P54" i="4"/>
  <c r="P56" i="4"/>
  <c r="O58" i="4"/>
  <c r="P60" i="4"/>
  <c r="P2" i="4"/>
  <c r="D2" i="2"/>
  <c r="D6" i="2" s="1"/>
  <c r="E6" i="2" s="1"/>
  <c r="E4" i="2"/>
  <c r="C6" i="2"/>
  <c r="B6" i="2"/>
  <c r="C11" i="1"/>
  <c r="D11" i="1"/>
  <c r="D12" i="1" s="1"/>
  <c r="B11" i="1"/>
  <c r="P44" i="4"/>
  <c r="P48" i="4"/>
  <c r="O44" i="4"/>
  <c r="O48" i="4"/>
  <c r="D3" i="2"/>
  <c r="E3" i="2" s="1"/>
  <c r="D4" i="2"/>
  <c r="D5" i="2"/>
  <c r="E5" i="2" s="1"/>
  <c r="D11" i="2"/>
  <c r="E11" i="2" s="1"/>
  <c r="D12" i="2"/>
  <c r="E12" i="2" s="1"/>
  <c r="D10" i="2"/>
  <c r="E10" i="2" s="1"/>
  <c r="D17" i="2"/>
  <c r="E17" i="2" s="1"/>
  <c r="D18" i="2"/>
  <c r="E18" i="2" s="1"/>
  <c r="D16" i="2"/>
  <c r="E16" i="2" s="1"/>
  <c r="I22" i="1"/>
  <c r="H22" i="1"/>
  <c r="D28" i="3" l="1"/>
  <c r="E2" i="2"/>
  <c r="O7" i="4"/>
  <c r="P11" i="4"/>
  <c r="O37" i="4"/>
  <c r="O21" i="4"/>
  <c r="O17" i="4"/>
  <c r="O43" i="4"/>
  <c r="P31" i="4"/>
  <c r="O45" i="4"/>
  <c r="P9" i="4"/>
  <c r="O23" i="4"/>
  <c r="O12" i="4"/>
  <c r="O41" i="4"/>
  <c r="P58" i="4"/>
  <c r="P57" i="4"/>
  <c r="P4" i="4"/>
  <c r="O29" i="4"/>
  <c r="O20" i="4"/>
  <c r="P53" i="4"/>
  <c r="P34" i="4"/>
  <c r="P16" i="4"/>
  <c r="P3" i="4"/>
  <c r="O30" i="4"/>
  <c r="O49" i="4"/>
  <c r="O33" i="4"/>
  <c r="O26" i="4"/>
  <c r="O19" i="4"/>
  <c r="O15" i="4"/>
  <c r="O8" i="4"/>
  <c r="O55" i="4"/>
  <c r="O39" i="4"/>
  <c r="O27" i="4"/>
  <c r="O5" i="4"/>
  <c r="O52" i="4"/>
  <c r="P47" i="4"/>
  <c r="P35" i="4"/>
  <c r="P13" i="4"/>
  <c r="O51" i="4"/>
  <c r="O40" i="4"/>
  <c r="O25" i="4"/>
  <c r="O60" i="4"/>
  <c r="O56" i="4"/>
  <c r="O54" i="4"/>
  <c r="O50" i="4"/>
  <c r="O46" i="4"/>
  <c r="O42" i="4"/>
  <c r="O38" i="4"/>
  <c r="O36" i="4"/>
  <c r="O32" i="4"/>
  <c r="O28" i="4"/>
  <c r="O24" i="4"/>
  <c r="O22" i="4"/>
  <c r="O18" i="4"/>
  <c r="O14" i="4"/>
  <c r="O10" i="4"/>
  <c r="O6" i="4"/>
  <c r="O2" i="4"/>
  <c r="J22" i="1"/>
  <c r="J23" i="1" l="1"/>
  <c r="K22" i="1"/>
</calcChain>
</file>

<file path=xl/sharedStrings.xml><?xml version="1.0" encoding="utf-8"?>
<sst xmlns="http://schemas.openxmlformats.org/spreadsheetml/2006/main" count="574" uniqueCount="196">
  <si>
    <t>F_AN_RECORD_SUMMARY</t>
  </si>
  <si>
    <t>AN_HSB_LINK_INFO</t>
  </si>
  <si>
    <t>PAT_ENC_HSP</t>
  </si>
  <si>
    <t>IP_DATA_STORE</t>
  </si>
  <si>
    <t>IP_FLWSHT_REC</t>
  </si>
  <si>
    <t>IP_FLWSHT_MEAS</t>
  </si>
  <si>
    <t>IP_FLO_GP_DATA</t>
  </si>
  <si>
    <t>ZC_VAL_TYPE</t>
  </si>
  <si>
    <t>Clarity Table</t>
  </si>
  <si>
    <t>EpicClarity</t>
  </si>
  <si>
    <t>EPIC_CLARITY_LZ</t>
  </si>
  <si>
    <t xml:space="preserve">difference </t>
  </si>
  <si>
    <t>ETL_MODULE</t>
  </si>
  <si>
    <t>MEASUREMENT--ClarityAMB--FlowSheet_bmi</t>
  </si>
  <si>
    <t>MEASUREMENT--ClarityAMB--FlowSheet_bpd</t>
  </si>
  <si>
    <t>MEASUREMENT--ClarityAMB--FlowSheet_bps</t>
  </si>
  <si>
    <t>MEASUREMENT--ClarityAMB--FlowSheet_Misc</t>
  </si>
  <si>
    <t>MEASUREMENT--ClarityAMB--FlowSheet_Temp</t>
  </si>
  <si>
    <t>MEASUREMENT--ClarityAMB--FlowSheet_Vitals</t>
  </si>
  <si>
    <t>MEASUREMENT--ClarityAMB--LOINC</t>
  </si>
  <si>
    <t>MEASUREMENT--ClarityANES--FlowSheet_bpd</t>
  </si>
  <si>
    <t>MEASUREMENT--ClarityANES--FlowSheet_bpm</t>
  </si>
  <si>
    <t>MEASUREMENT--ClarityANES--FlowSheet_bps</t>
  </si>
  <si>
    <t>MEASUREMENT--ClarityANES--FlowSheet_Misc</t>
  </si>
  <si>
    <t>MEASUREMENT--ClarityANES--FlowSheet_Temp</t>
  </si>
  <si>
    <t>MEASUREMENT--ClarityANES--FlowSheet_Vitals</t>
  </si>
  <si>
    <t>MEASUREMENT--ClarityHosp--FlowSheet_bmi</t>
  </si>
  <si>
    <t>MEASUREMENT--ClarityHosp--FlowSheet_bpd</t>
  </si>
  <si>
    <t>MEASUREMENT--ClarityHosp--FlowSheet_bps</t>
  </si>
  <si>
    <t>MEASUREMENT--ClarityHosp--FlowSheet_Misc</t>
  </si>
  <si>
    <t>MEASUREMENT--ClarityHosp--FlowSheet_Temp</t>
  </si>
  <si>
    <t>MEASUREMENT--ClarityHosp--FlowSheet_Vitals</t>
  </si>
  <si>
    <t>MEASUREMENT--ClarityHosp--LOINC</t>
  </si>
  <si>
    <t>difference</t>
  </si>
  <si>
    <t>NOTE--ClarityAMB--ALL</t>
  </si>
  <si>
    <t>NOTE--ClarityANES--ALL</t>
  </si>
  <si>
    <t>NOTE--ClarityHosp--ALL</t>
  </si>
  <si>
    <t>EpicCare</t>
  </si>
  <si>
    <t>SH_OMOP_DB_PROD</t>
  </si>
  <si>
    <t>NOTE_CLARITYAMB_ALL</t>
  </si>
  <si>
    <t>NOTE_CLARITYANES_ALL</t>
  </si>
  <si>
    <t>NOTE_CLARITYHOSP_ALL</t>
  </si>
  <si>
    <t>PULL</t>
  </si>
  <si>
    <t>HNO_INFO</t>
  </si>
  <si>
    <t>ZC_NOTE_TYPE_IP</t>
  </si>
  <si>
    <t>NOTE_ENC_INFO</t>
  </si>
  <si>
    <t>HNO_NOTE_TEXT</t>
  </si>
  <si>
    <t>CLARITY</t>
  </si>
  <si>
    <t>Diff</t>
  </si>
  <si>
    <t>PROCEDURE_OCCURRENCE--ClarityAMB--CPT</t>
  </si>
  <si>
    <t>PROCEDURE_OCCURRENCE--ClarityANES--SNOMED</t>
  </si>
  <si>
    <t>PROCEDURE_OCCURRENCE--ClarityHosp--CPT</t>
  </si>
  <si>
    <t>PROCEDURE_OCCURRENCE--ClaritySURG--CPT</t>
  </si>
  <si>
    <t>RUN_DATE</t>
  </si>
  <si>
    <t>STANDARD_DATA_TABLE</t>
  </si>
  <si>
    <t>METRIC_FIELD</t>
  </si>
  <si>
    <t>QA_METRIC</t>
  </si>
  <si>
    <t>errordiff</t>
  </si>
  <si>
    <t>totaldiff</t>
  </si>
  <si>
    <t>CARE_SITE</t>
  </si>
  <si>
    <t>LOCATION_ID</t>
  </si>
  <si>
    <t>NULL FK</t>
  </si>
  <si>
    <t>WARNING</t>
  </si>
  <si>
    <t>warning</t>
  </si>
  <si>
    <t>PLACE_OF_SERVICE_CONCEPT_ID</t>
  </si>
  <si>
    <t>ZERO CONCEPT</t>
  </si>
  <si>
    <t>CONDITION_OCCURRENCE</t>
  </si>
  <si>
    <t>CONDITION_START_DATE</t>
  </si>
  <si>
    <t>VISIT_DATE_DISPARITY</t>
  </si>
  <si>
    <t>Warning</t>
  </si>
  <si>
    <t>PROVIDER_ID</t>
  </si>
  <si>
    <t>DEATH</t>
  </si>
  <si>
    <t>CAUSE_SOURCE_CONCEPT_ID</t>
  </si>
  <si>
    <t>EXPECTED</t>
  </si>
  <si>
    <t>expected</t>
  </si>
  <si>
    <t>DEVICE_EXPOSURE</t>
  </si>
  <si>
    <t>DEVICE_CONCEPT_ID</t>
  </si>
  <si>
    <t>NON-STANDARD</t>
  </si>
  <si>
    <t>INVALID DATA</t>
  </si>
  <si>
    <t>Invalid data</t>
  </si>
  <si>
    <t>DEVICE_SOURCE_CONCEPT_ID</t>
  </si>
  <si>
    <t>RECORDS</t>
  </si>
  <si>
    <t>DUPLICATE</t>
  </si>
  <si>
    <t>FATAL</t>
  </si>
  <si>
    <t>fatal</t>
  </si>
  <si>
    <t>DRUG_EXPOSURE</t>
  </si>
  <si>
    <t>DRUG_EXPOSURE_START_DATE</t>
  </si>
  <si>
    <t>ROUTE_CONCEPT_ID</t>
  </si>
  <si>
    <t>MEASUREMENT</t>
  </si>
  <si>
    <t>MEASUREMENT_DATE</t>
  </si>
  <si>
    <t>MEASUREMENT_SOURCE_CONCEPT_ID</t>
  </si>
  <si>
    <t>UNIT_CONCEPT_ID</t>
  </si>
  <si>
    <t>VALUE_AS_CONCEPT_ID</t>
  </si>
  <si>
    <t>NOTE</t>
  </si>
  <si>
    <t>NOTE_CLASS_CONCEPT_ID</t>
  </si>
  <si>
    <t>OBSERVATION</t>
  </si>
  <si>
    <t>OBSERVATION_CONCEPT_ID</t>
  </si>
  <si>
    <t>OBSERVATION_SOURCE_CONCEPT_ID</t>
  </si>
  <si>
    <t>QUALIFIER_CONCEPT_ID</t>
  </si>
  <si>
    <t>VISIT_OCCURRENCE_ID</t>
  </si>
  <si>
    <t>NO VISIT</t>
  </si>
  <si>
    <t>PERSON</t>
  </si>
  <si>
    <t>CARE_SITE_ID</t>
  </si>
  <si>
    <t>ETHNICITY_CONCEPT_ID</t>
  </si>
  <si>
    <t>ETHNICITY_SOURCE_CONCEPT_ID</t>
  </si>
  <si>
    <t>GENDER_CONCEPT_ID</t>
  </si>
  <si>
    <t>GENDER_SOURCE_CONCEPT_ID</t>
  </si>
  <si>
    <t>RACE_CONCEPT_ID</t>
  </si>
  <si>
    <t>RACE_SOURCE_CONCEPT_ID</t>
  </si>
  <si>
    <t>PROCEDURE_OCCURRENCE</t>
  </si>
  <si>
    <t>MODIFIER_CONCEPT_ID</t>
  </si>
  <si>
    <t>PROCEDURE_DATE</t>
  </si>
  <si>
    <t>PROVIDER</t>
  </si>
  <si>
    <t>SPECIALTY_CONCEPT_ID</t>
  </si>
  <si>
    <t>SPECIALTY_SOURCE_CONCEPT_ID</t>
  </si>
  <si>
    <t>SPECIMEN</t>
  </si>
  <si>
    <t>ANATOMIC_SITE_CONCEPT_ID</t>
  </si>
  <si>
    <t>DISEASE_STATUS_CONCEPT_ID</t>
  </si>
  <si>
    <t>SPECIMEN_CONCEPT_ID</t>
  </si>
  <si>
    <t>VISIT_OCCURRENCE</t>
  </si>
  <si>
    <t>ADMITTING_SOURCE_CONCEPT_ID</t>
  </si>
  <si>
    <t>DISCHARGE_TO_CONCEPT_ID</t>
  </si>
  <si>
    <t>Expected</t>
  </si>
  <si>
    <t>PRECEDING_VISIT_OCCURRENCE_ID</t>
  </si>
  <si>
    <t>VISIT_SOURCE_CONCEPT_ID</t>
  </si>
  <si>
    <t>23</t>
  </si>
  <si>
    <t>267</t>
  </si>
  <si>
    <t>771</t>
  </si>
  <si>
    <t>2458</t>
  </si>
  <si>
    <t>87</t>
  </si>
  <si>
    <t>6</t>
  </si>
  <si>
    <t>27431</t>
  </si>
  <si>
    <t>91</t>
  </si>
  <si>
    <t>2</t>
  </si>
  <si>
    <t>35640</t>
  </si>
  <si>
    <t>246</t>
  </si>
  <si>
    <t>4165</t>
  </si>
  <si>
    <t>20592</t>
  </si>
  <si>
    <t>6886421</t>
  </si>
  <si>
    <t>418440</t>
  </si>
  <si>
    <t>775628</t>
  </si>
  <si>
    <t>60304</t>
  </si>
  <si>
    <t>795</t>
  </si>
  <si>
    <t>912</t>
  </si>
  <si>
    <t>7629</t>
  </si>
  <si>
    <t>7987</t>
  </si>
  <si>
    <t>303</t>
  </si>
  <si>
    <t>15060</t>
  </si>
  <si>
    <t>888</t>
  </si>
  <si>
    <t>1</t>
  </si>
  <si>
    <t>373</t>
  </si>
  <si>
    <t>7463</t>
  </si>
  <si>
    <t>85</t>
  </si>
  <si>
    <t>513</t>
  </si>
  <si>
    <t>239915</t>
  </si>
  <si>
    <t>5688</t>
  </si>
  <si>
    <t>41529</t>
  </si>
  <si>
    <t>80456</t>
  </si>
  <si>
    <t>10457</t>
  </si>
  <si>
    <t>33908</t>
  </si>
  <si>
    <t>11910</t>
  </si>
  <si>
    <t>5</t>
  </si>
  <si>
    <t>1681</t>
  </si>
  <si>
    <t>728784</t>
  </si>
  <si>
    <t>704306</t>
  </si>
  <si>
    <t>231</t>
  </si>
  <si>
    <t>761432</t>
  </si>
  <si>
    <t>2143</t>
  </si>
  <si>
    <t>705526</t>
  </si>
  <si>
    <t/>
  </si>
  <si>
    <t>Total_Records_SN</t>
  </si>
  <si>
    <t>QA_Errors_SN</t>
  </si>
  <si>
    <t>percent</t>
  </si>
  <si>
    <t>per 10,000</t>
  </si>
  <si>
    <t>SN_Error_type</t>
  </si>
  <si>
    <t>-</t>
  </si>
  <si>
    <t>--</t>
  </si>
  <si>
    <t>ORDER_PROC</t>
  </si>
  <si>
    <t>ORDER_INSTANTIATED</t>
  </si>
  <si>
    <t>ORDER_DX_PROC</t>
  </si>
  <si>
    <t>CLARITY_EAP</t>
  </si>
  <si>
    <t>LINKED_PERFORMABLE</t>
  </si>
  <si>
    <t>LINKED_CHARGEABLES</t>
  </si>
  <si>
    <t>CLARITY_MOD</t>
  </si>
  <si>
    <t>ZC_ORDER_STATUS</t>
  </si>
  <si>
    <t>ZC_LAB_STATUS</t>
  </si>
  <si>
    <t>ZC_ORDER_CLASS</t>
  </si>
  <si>
    <t>ZC_ORDER_TYPE</t>
  </si>
  <si>
    <t>EpicClarity P02</t>
  </si>
  <si>
    <t>PROCEDURE_OCCURRENCE_ClarityAMB_CPT</t>
  </si>
  <si>
    <t>PROCEDURE_OCCURRENCE_ClarityANES_SNOMED</t>
  </si>
  <si>
    <t>PROCEDURE_OCCURRENCE_ClarityHSP_CPT</t>
  </si>
  <si>
    <t>PROCEDURE_OCCURRENCE_ClaritySURG_CPT</t>
  </si>
  <si>
    <t>Total_Records_P02</t>
  </si>
  <si>
    <t>QA_Errors_P02</t>
  </si>
  <si>
    <t>P02_Error_type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</si>
</sst>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0.000%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trike/>
      <sz val="11"/>
      <color indexed="8"/>
      <name val="Calibri"/>
      <family val="2"/>
    </font>
    <font>
      <strike/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22"/>
        <bgColor indexed="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6" fillId="0" borderId="0"/>
  </cellStyleXfs>
  <cellXfs count="9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1" xfId="0" applyNumberFormat="1" applyBorder="1" applyAlignment="1">
      <alignment horizontal="right"/>
    </xf>
    <xf numFmtId="0" fontId="0" fillId="0" borderId="2" xfId="0" applyBorder="1"/>
    <xf numFmtId="0" fontId="0" fillId="9" borderId="2" xfId="0" applyFill="1" applyBorder="1"/>
    <xf numFmtId="0" fontId="4" fillId="8" borderId="2" xfId="0" applyFont="1" applyFill="1" applyBorder="1"/>
    <xf numFmtId="3" fontId="0" fillId="2" borderId="0" xfId="0" applyNumberFormat="1" applyFill="1"/>
    <xf numFmtId="0" fontId="0" fillId="2" borderId="0" xfId="0" applyFill="1"/>
    <xf numFmtId="10" fontId="0" fillId="0" borderId="0" xfId="0" applyNumberFormat="1"/>
    <xf numFmtId="10" fontId="0" fillId="0" borderId="0" xfId="0" applyNumberFormat="1" applyAlignment="1">
      <alignment horizontal="right"/>
    </xf>
    <xf numFmtId="3" fontId="0" fillId="0" borderId="1" xfId="0" applyNumberFormat="1" applyBorder="1"/>
    <xf numFmtId="0" fontId="0" fillId="10" borderId="0" xfId="0" applyFill="1"/>
    <xf numFmtId="0" fontId="5" fillId="6" borderId="2" xfId="4" applyFont="1" applyFill="1" applyBorder="1" applyAlignment="1">
      <alignment horizontal="center"/>
    </xf>
    <xf numFmtId="0" fontId="5" fillId="6" borderId="2" xfId="4" applyFont="1" applyFill="1" applyBorder="1" applyAlignment="1">
      <alignment horizontal="left"/>
    </xf>
    <xf numFmtId="1" fontId="5" fillId="6" borderId="2" xfId="4" applyNumberFormat="1" applyFont="1" applyFill="1" applyBorder="1" applyAlignment="1">
      <alignment horizontal="center"/>
    </xf>
    <xf numFmtId="164" fontId="5" fillId="0" borderId="2" xfId="4" applyNumberFormat="1" applyFont="1" applyFill="1" applyBorder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5" fillId="0" borderId="2" xfId="4" applyFont="1" applyFill="1" applyBorder="1" applyAlignment="1">
      <alignment horizontal="right" wrapText="1"/>
    </xf>
    <xf numFmtId="0" fontId="5" fillId="0" borderId="2" xfId="4" applyFont="1" applyFill="1" applyBorder="1" applyAlignment="1">
      <alignment horizontal="left" wrapText="1"/>
    </xf>
    <xf numFmtId="1" fontId="5" fillId="0" borderId="2" xfId="4" applyNumberFormat="1" applyFont="1" applyFill="1" applyBorder="1" applyAlignment="1">
      <alignment horizontal="center" wrapText="1"/>
    </xf>
    <xf numFmtId="166" fontId="0" fillId="0" borderId="2" xfId="0" applyNumberFormat="1" applyBorder="1"/>
    <xf numFmtId="165" fontId="0" fillId="10" borderId="2" xfId="0" applyNumberFormat="1" applyFill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10" borderId="2" xfId="0" applyFill="1" applyBorder="1"/>
    <xf numFmtId="164" fontId="5" fillId="10" borderId="2" xfId="4" applyNumberFormat="1" applyFont="1" applyFill="1" applyBorder="1" applyAlignment="1">
      <alignment horizontal="right" wrapText="1"/>
    </xf>
    <xf numFmtId="0" fontId="5" fillId="10" borderId="2" xfId="4" applyFont="1" applyFill="1" applyBorder="1" applyAlignment="1">
      <alignment wrapText="1"/>
    </xf>
    <xf numFmtId="0" fontId="5" fillId="10" borderId="2" xfId="4" applyFont="1" applyFill="1" applyBorder="1" applyAlignment="1">
      <alignment horizontal="right" wrapText="1"/>
    </xf>
    <xf numFmtId="0" fontId="5" fillId="10" borderId="2" xfId="4" applyFont="1" applyFill="1" applyBorder="1" applyAlignment="1">
      <alignment horizontal="left" wrapText="1"/>
    </xf>
    <xf numFmtId="1" fontId="5" fillId="10" borderId="2" xfId="4" applyNumberFormat="1" applyFont="1" applyFill="1" applyBorder="1" applyAlignment="1">
      <alignment horizontal="center" wrapText="1"/>
    </xf>
    <xf numFmtId="166" fontId="0" fillId="10" borderId="2" xfId="0" applyNumberFormat="1" applyFill="1" applyBorder="1"/>
    <xf numFmtId="164" fontId="7" fillId="8" borderId="2" xfId="4" applyNumberFormat="1" applyFont="1" applyFill="1" applyBorder="1" applyAlignment="1">
      <alignment horizontal="right" wrapText="1"/>
    </xf>
    <xf numFmtId="0" fontId="7" fillId="8" borderId="2" xfId="4" applyFont="1" applyFill="1" applyBorder="1" applyAlignment="1">
      <alignment wrapText="1"/>
    </xf>
    <xf numFmtId="0" fontId="7" fillId="8" borderId="2" xfId="4" applyFont="1" applyFill="1" applyBorder="1" applyAlignment="1">
      <alignment horizontal="right" wrapText="1"/>
    </xf>
    <xf numFmtId="0" fontId="7" fillId="8" borderId="2" xfId="4" applyFont="1" applyFill="1" applyBorder="1" applyAlignment="1">
      <alignment horizontal="left" wrapText="1"/>
    </xf>
    <xf numFmtId="1" fontId="7" fillId="8" borderId="2" xfId="4" applyNumberFormat="1" applyFont="1" applyFill="1" applyBorder="1" applyAlignment="1">
      <alignment horizontal="center" wrapText="1"/>
    </xf>
    <xf numFmtId="165" fontId="4" fillId="8" borderId="2" xfId="0" applyNumberFormat="1" applyFont="1" applyFill="1" applyBorder="1"/>
    <xf numFmtId="166" fontId="4" fillId="8" borderId="2" xfId="0" applyNumberFormat="1" applyFont="1" applyFill="1" applyBorder="1"/>
    <xf numFmtId="164" fontId="8" fillId="10" borderId="2" xfId="4" applyNumberFormat="1" applyFont="1" applyFill="1" applyBorder="1" applyAlignment="1">
      <alignment horizontal="right" wrapText="1"/>
    </xf>
    <xf numFmtId="0" fontId="8" fillId="10" borderId="2" xfId="4" applyFont="1" applyFill="1" applyBorder="1" applyAlignment="1">
      <alignment wrapText="1"/>
    </xf>
    <xf numFmtId="0" fontId="8" fillId="10" borderId="2" xfId="4" applyFont="1" applyFill="1" applyBorder="1" applyAlignment="1">
      <alignment horizontal="right" wrapText="1"/>
    </xf>
    <xf numFmtId="0" fontId="8" fillId="10" borderId="2" xfId="4" applyFont="1" applyFill="1" applyBorder="1" applyAlignment="1">
      <alignment horizontal="left" wrapText="1"/>
    </xf>
    <xf numFmtId="1" fontId="8" fillId="10" borderId="2" xfId="4" applyNumberFormat="1" applyFont="1" applyFill="1" applyBorder="1" applyAlignment="1">
      <alignment horizontal="center" wrapText="1"/>
    </xf>
    <xf numFmtId="0" fontId="9" fillId="10" borderId="2" xfId="0" applyFont="1" applyFill="1" applyBorder="1"/>
    <xf numFmtId="164" fontId="5" fillId="9" borderId="2" xfId="4" applyNumberFormat="1" applyFont="1" applyFill="1" applyBorder="1" applyAlignment="1">
      <alignment horizontal="right" wrapText="1"/>
    </xf>
    <xf numFmtId="0" fontId="5" fillId="9" borderId="2" xfId="4" applyFont="1" applyFill="1" applyBorder="1" applyAlignment="1">
      <alignment wrapText="1"/>
    </xf>
    <xf numFmtId="0" fontId="5" fillId="9" borderId="2" xfId="4" applyFont="1" applyFill="1" applyBorder="1" applyAlignment="1">
      <alignment horizontal="right" wrapText="1"/>
    </xf>
    <xf numFmtId="0" fontId="5" fillId="9" borderId="2" xfId="4" applyFont="1" applyFill="1" applyBorder="1" applyAlignment="1">
      <alignment horizontal="left" wrapText="1"/>
    </xf>
    <xf numFmtId="1" fontId="5" fillId="9" borderId="2" xfId="4" applyNumberFormat="1" applyFont="1" applyFill="1" applyBorder="1" applyAlignment="1">
      <alignment horizontal="center" wrapText="1"/>
    </xf>
    <xf numFmtId="165" fontId="9" fillId="9" borderId="2" xfId="0" applyNumberFormat="1" applyFont="1" applyFill="1" applyBorder="1"/>
    <xf numFmtId="166" fontId="0" fillId="9" borderId="2" xfId="0" applyNumberFormat="1" applyFill="1" applyBorder="1"/>
    <xf numFmtId="0" fontId="2" fillId="4" borderId="2" xfId="2" applyBorder="1" applyAlignment="1">
      <alignment horizontal="right" wrapText="1"/>
    </xf>
    <xf numFmtId="0" fontId="1" fillId="3" borderId="2" xfId="1" applyBorder="1" applyAlignment="1">
      <alignment horizontal="right" wrapText="1"/>
    </xf>
    <xf numFmtId="0" fontId="3" fillId="5" borderId="2" xfId="3" applyBorder="1" applyAlignment="1">
      <alignment horizontal="right" wrapText="1"/>
    </xf>
    <xf numFmtId="165" fontId="0" fillId="7" borderId="2" xfId="0" applyNumberFormat="1" applyFill="1" applyBorder="1"/>
    <xf numFmtId="166" fontId="0" fillId="7" borderId="2" xfId="0" applyNumberFormat="1" applyFill="1" applyBorder="1"/>
    <xf numFmtId="165" fontId="9" fillId="7" borderId="2" xfId="0" applyNumberFormat="1" applyFont="1" applyFill="1" applyBorder="1"/>
    <xf numFmtId="166" fontId="9" fillId="7" borderId="2" xfId="0" applyNumberFormat="1" applyFont="1" applyFill="1" applyBorder="1"/>
    <xf numFmtId="164" fontId="8" fillId="9" borderId="2" xfId="4" applyNumberFormat="1" applyFont="1" applyFill="1" applyBorder="1" applyAlignment="1">
      <alignment horizontal="right" wrapText="1"/>
    </xf>
    <xf numFmtId="0" fontId="8" fillId="9" borderId="2" xfId="4" applyFont="1" applyFill="1" applyBorder="1" applyAlignment="1">
      <alignment wrapText="1"/>
    </xf>
    <xf numFmtId="0" fontId="8" fillId="9" borderId="2" xfId="4" applyFont="1" applyFill="1" applyBorder="1" applyAlignment="1">
      <alignment horizontal="right" wrapText="1"/>
    </xf>
    <xf numFmtId="0" fontId="8" fillId="9" borderId="2" xfId="4" applyFont="1" applyFill="1" applyBorder="1" applyAlignment="1">
      <alignment horizontal="left" wrapText="1"/>
    </xf>
    <xf numFmtId="1" fontId="8" fillId="9" borderId="2" xfId="4" applyNumberFormat="1" applyFont="1" applyFill="1" applyBorder="1" applyAlignment="1">
      <alignment horizontal="center" wrapText="1"/>
    </xf>
    <xf numFmtId="166" fontId="9" fillId="9" borderId="2" xfId="0" applyNumberFormat="1" applyFont="1" applyFill="1" applyBorder="1"/>
    <xf numFmtId="0" fontId="9" fillId="9" borderId="2" xfId="0" applyFont="1" applyFill="1" applyBorder="1"/>
    <xf numFmtId="0" fontId="9" fillId="9" borderId="2" xfId="1" applyFont="1" applyFill="1" applyBorder="1" applyAlignment="1">
      <alignment horizontal="right" wrapText="1"/>
    </xf>
    <xf numFmtId="164" fontId="10" fillId="11" borderId="2" xfId="4" applyNumberFormat="1" applyFont="1" applyFill="1" applyBorder="1" applyAlignment="1">
      <alignment horizontal="right" wrapText="1"/>
    </xf>
    <xf numFmtId="0" fontId="10" fillId="11" borderId="2" xfId="4" applyFont="1" applyFill="1" applyBorder="1" applyAlignment="1">
      <alignment wrapText="1"/>
    </xf>
    <xf numFmtId="0" fontId="10" fillId="11" borderId="2" xfId="4" applyFont="1" applyFill="1" applyBorder="1" applyAlignment="1">
      <alignment horizontal="right" wrapText="1"/>
    </xf>
    <xf numFmtId="0" fontId="11" fillId="11" borderId="2" xfId="2" applyFont="1" applyFill="1" applyBorder="1" applyAlignment="1">
      <alignment horizontal="right" wrapText="1"/>
    </xf>
    <xf numFmtId="0" fontId="10" fillId="11" borderId="2" xfId="4" applyFont="1" applyFill="1" applyBorder="1" applyAlignment="1">
      <alignment horizontal="left" wrapText="1"/>
    </xf>
    <xf numFmtId="1" fontId="10" fillId="11" borderId="2" xfId="4" applyNumberFormat="1" applyFont="1" applyFill="1" applyBorder="1" applyAlignment="1">
      <alignment horizontal="center" wrapText="1"/>
    </xf>
    <xf numFmtId="165" fontId="12" fillId="11" borderId="2" xfId="0" applyNumberFormat="1" applyFont="1" applyFill="1" applyBorder="1"/>
    <xf numFmtId="166" fontId="12" fillId="11" borderId="2" xfId="0" applyNumberFormat="1" applyFont="1" applyFill="1" applyBorder="1"/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164" fontId="5" fillId="2" borderId="2" xfId="4" applyNumberFormat="1" applyFont="1" applyFill="1" applyBorder="1" applyAlignment="1">
      <alignment horizontal="right" wrapText="1"/>
    </xf>
    <xf numFmtId="0" fontId="5" fillId="2" borderId="2" xfId="4" applyFont="1" applyFill="1" applyBorder="1" applyAlignment="1">
      <alignment wrapText="1"/>
    </xf>
    <xf numFmtId="0" fontId="5" fillId="2" borderId="2" xfId="4" applyFont="1" applyFill="1" applyBorder="1" applyAlignment="1">
      <alignment horizontal="right" wrapText="1"/>
    </xf>
    <xf numFmtId="0" fontId="2" fillId="2" borderId="2" xfId="2" applyFill="1" applyBorder="1" applyAlignment="1">
      <alignment horizontal="right" wrapText="1"/>
    </xf>
    <xf numFmtId="0" fontId="5" fillId="2" borderId="2" xfId="4" applyFont="1" applyFill="1" applyBorder="1" applyAlignment="1">
      <alignment horizontal="left" wrapText="1"/>
    </xf>
    <xf numFmtId="1" fontId="5" fillId="2" borderId="2" xfId="4" applyNumberFormat="1" applyFont="1" applyFill="1" applyBorder="1" applyAlignment="1">
      <alignment horizontal="center" wrapText="1"/>
    </xf>
    <xf numFmtId="165" fontId="0" fillId="2" borderId="2" xfId="0" applyNumberFormat="1" applyFill="1" applyBorder="1"/>
    <xf numFmtId="166" fontId="0" fillId="2" borderId="2" xfId="0" applyNumberFormat="1" applyFill="1" applyBorder="1"/>
    <xf numFmtId="0" fontId="0" fillId="2" borderId="2" xfId="0" applyFill="1" applyBorder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_Compare" xfId="4" xr:uid="{72D901B0-E03F-4DDD-AF93-AB8047CEEB1E}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D639-B1AE-49C6-9B01-D577D5064283}">
  <dimension ref="A1:K23"/>
  <sheetViews>
    <sheetView workbookViewId="0">
      <selection activeCell="C1" sqref="C1"/>
    </sheetView>
  </sheetViews>
  <sheetFormatPr defaultRowHeight="15" x14ac:dyDescent="0.25"/>
  <cols>
    <col min="1" max="1" width="28.140625" customWidth="1"/>
    <col min="2" max="2" width="16.7109375" style="2" customWidth="1"/>
    <col min="3" max="3" width="15.85546875" style="2" bestFit="1" customWidth="1"/>
    <col min="4" max="5" width="13.42578125" style="2" customWidth="1"/>
    <col min="7" max="7" width="44.42578125" bestFit="1" customWidth="1"/>
    <col min="8" max="8" width="17.7109375" style="2" bestFit="1" customWidth="1"/>
    <col min="9" max="9" width="25.28515625" style="2" bestFit="1" customWidth="1"/>
    <col min="10" max="10" width="16.140625" style="2" customWidth="1"/>
    <col min="11" max="11" width="15.5703125" customWidth="1"/>
  </cols>
  <sheetData>
    <row r="1" spans="1:11" x14ac:dyDescent="0.25">
      <c r="A1" t="s">
        <v>8</v>
      </c>
      <c r="B1" s="2" t="s">
        <v>9</v>
      </c>
      <c r="C1" s="2" t="s">
        <v>10</v>
      </c>
      <c r="D1" s="2" t="s">
        <v>11</v>
      </c>
      <c r="G1" t="s">
        <v>12</v>
      </c>
      <c r="H1" s="2" t="s">
        <v>37</v>
      </c>
      <c r="I1" s="2" t="s">
        <v>38</v>
      </c>
      <c r="J1" s="2" t="s">
        <v>33</v>
      </c>
    </row>
    <row r="2" spans="1:11" x14ac:dyDescent="0.25">
      <c r="G2" t="s">
        <v>13</v>
      </c>
      <c r="H2" s="3">
        <v>93562</v>
      </c>
      <c r="I2" s="3">
        <v>93563</v>
      </c>
      <c r="J2" s="3">
        <f>I2-H2</f>
        <v>1</v>
      </c>
      <c r="K2" s="11">
        <f>J2/I2</f>
        <v>1.0687985635347307E-5</v>
      </c>
    </row>
    <row r="3" spans="1:11" x14ac:dyDescent="0.25">
      <c r="A3" t="s">
        <v>0</v>
      </c>
      <c r="B3" s="3">
        <v>397143</v>
      </c>
      <c r="C3" s="3">
        <v>397143</v>
      </c>
      <c r="D3" s="3">
        <f>C3-B3</f>
        <v>0</v>
      </c>
      <c r="E3" s="12">
        <f>D3/C3</f>
        <v>0</v>
      </c>
      <c r="G3" t="s">
        <v>14</v>
      </c>
      <c r="H3" s="3">
        <v>229888</v>
      </c>
      <c r="I3" s="3">
        <v>229890</v>
      </c>
      <c r="J3" s="3">
        <f t="shared" ref="J3:J21" si="0">I3-H3</f>
        <v>2</v>
      </c>
      <c r="K3" s="11">
        <f t="shared" ref="K3:K22" si="1">J3/I3</f>
        <v>8.6998129540214878E-6</v>
      </c>
    </row>
    <row r="4" spans="1:11" x14ac:dyDescent="0.25">
      <c r="A4" t="s">
        <v>1</v>
      </c>
      <c r="B4" s="3">
        <v>409020</v>
      </c>
      <c r="C4" s="3">
        <v>409020</v>
      </c>
      <c r="D4" s="3">
        <f t="shared" ref="D4:D10" si="2">C4-B4</f>
        <v>0</v>
      </c>
      <c r="E4" s="12">
        <f t="shared" ref="E4:E10" si="3">D4/C4</f>
        <v>0</v>
      </c>
      <c r="G4" t="s">
        <v>15</v>
      </c>
      <c r="H4" s="3">
        <v>229888</v>
      </c>
      <c r="I4" s="3">
        <v>229890</v>
      </c>
      <c r="J4" s="3">
        <f t="shared" si="0"/>
        <v>2</v>
      </c>
      <c r="K4" s="11">
        <f t="shared" si="1"/>
        <v>8.6998129540214878E-6</v>
      </c>
    </row>
    <row r="5" spans="1:11" x14ac:dyDescent="0.25">
      <c r="A5" t="s">
        <v>2</v>
      </c>
      <c r="B5" s="3">
        <v>4286948</v>
      </c>
      <c r="C5" s="3">
        <v>4282077</v>
      </c>
      <c r="D5" s="4">
        <f t="shared" si="2"/>
        <v>-4871</v>
      </c>
      <c r="E5" s="12">
        <f t="shared" si="3"/>
        <v>-1.1375320901515784E-3</v>
      </c>
      <c r="G5" t="s">
        <v>16</v>
      </c>
      <c r="H5" s="3">
        <v>112594</v>
      </c>
      <c r="I5" s="3">
        <v>112578</v>
      </c>
      <c r="J5" s="3">
        <f t="shared" si="0"/>
        <v>-16</v>
      </c>
      <c r="K5" s="11">
        <f t="shared" si="1"/>
        <v>-1.4212368313524845E-4</v>
      </c>
    </row>
    <row r="6" spans="1:11" x14ac:dyDescent="0.25">
      <c r="A6" t="s">
        <v>3</v>
      </c>
      <c r="B6" s="3">
        <v>97237341</v>
      </c>
      <c r="C6" s="3">
        <v>97149411</v>
      </c>
      <c r="D6" s="4">
        <f t="shared" si="2"/>
        <v>-87930</v>
      </c>
      <c r="E6" s="12">
        <f t="shared" si="3"/>
        <v>-9.051007010222635E-4</v>
      </c>
      <c r="G6" t="s">
        <v>17</v>
      </c>
      <c r="H6" s="3">
        <v>84389</v>
      </c>
      <c r="I6" s="3">
        <v>84412</v>
      </c>
      <c r="J6" s="3">
        <f t="shared" si="0"/>
        <v>23</v>
      </c>
      <c r="K6" s="11">
        <f t="shared" si="1"/>
        <v>2.7247310808889733E-4</v>
      </c>
    </row>
    <row r="7" spans="1:11" x14ac:dyDescent="0.25">
      <c r="A7" t="s">
        <v>4</v>
      </c>
      <c r="B7" s="3">
        <v>41459955</v>
      </c>
      <c r="C7" s="3">
        <v>41409535</v>
      </c>
      <c r="D7" s="4">
        <f t="shared" si="2"/>
        <v>-50420</v>
      </c>
      <c r="E7" s="12">
        <f t="shared" si="3"/>
        <v>-1.217593967186543E-3</v>
      </c>
      <c r="G7" t="s">
        <v>18</v>
      </c>
      <c r="H7" s="3">
        <v>831403</v>
      </c>
      <c r="I7" s="3">
        <v>831383</v>
      </c>
      <c r="J7" s="3">
        <f t="shared" si="0"/>
        <v>-20</v>
      </c>
      <c r="K7" s="11">
        <f t="shared" si="1"/>
        <v>-2.4056301367721016E-5</v>
      </c>
    </row>
    <row r="8" spans="1:11" x14ac:dyDescent="0.25">
      <c r="A8" t="s">
        <v>5</v>
      </c>
      <c r="B8" s="3">
        <v>2998248862</v>
      </c>
      <c r="C8" s="3">
        <v>2998248862</v>
      </c>
      <c r="D8" s="3">
        <f t="shared" si="2"/>
        <v>0</v>
      </c>
      <c r="E8" s="12">
        <f t="shared" si="3"/>
        <v>0</v>
      </c>
      <c r="G8" t="s">
        <v>19</v>
      </c>
      <c r="H8" s="3">
        <v>470590</v>
      </c>
      <c r="I8" s="3">
        <v>470628</v>
      </c>
      <c r="J8" s="3">
        <f t="shared" si="0"/>
        <v>38</v>
      </c>
      <c r="K8" s="11">
        <f t="shared" si="1"/>
        <v>8.0743177201526465E-5</v>
      </c>
    </row>
    <row r="9" spans="1:11" x14ac:dyDescent="0.25">
      <c r="A9" t="s">
        <v>6</v>
      </c>
      <c r="B9" s="3">
        <v>77100</v>
      </c>
      <c r="C9" s="3">
        <v>77100</v>
      </c>
      <c r="D9" s="3">
        <f t="shared" si="2"/>
        <v>0</v>
      </c>
      <c r="E9" s="12">
        <f t="shared" si="3"/>
        <v>0</v>
      </c>
      <c r="G9" t="s">
        <v>20</v>
      </c>
      <c r="H9" s="3">
        <v>187795</v>
      </c>
      <c r="I9" s="3">
        <v>188077</v>
      </c>
      <c r="J9" s="3">
        <f t="shared" si="0"/>
        <v>282</v>
      </c>
      <c r="K9" s="11">
        <f t="shared" si="1"/>
        <v>1.4993858898217219E-3</v>
      </c>
    </row>
    <row r="10" spans="1:11" x14ac:dyDescent="0.25">
      <c r="A10" t="s">
        <v>7</v>
      </c>
      <c r="B10" s="3">
        <v>20</v>
      </c>
      <c r="C10" s="3">
        <v>20</v>
      </c>
      <c r="D10" s="3">
        <f t="shared" si="2"/>
        <v>0</v>
      </c>
      <c r="E10" s="12">
        <f t="shared" si="3"/>
        <v>0</v>
      </c>
      <c r="G10" t="s">
        <v>21</v>
      </c>
      <c r="H10" s="3">
        <v>127474</v>
      </c>
      <c r="I10" s="3">
        <v>127045</v>
      </c>
      <c r="J10" s="3">
        <f t="shared" si="0"/>
        <v>-429</v>
      </c>
      <c r="K10" s="11">
        <f t="shared" si="1"/>
        <v>-3.3767562674642845E-3</v>
      </c>
    </row>
    <row r="11" spans="1:11" x14ac:dyDescent="0.25">
      <c r="B11" s="5">
        <f>SUM(B3:B10)</f>
        <v>3142116389</v>
      </c>
      <c r="C11" s="5">
        <f t="shared" ref="C11:D11" si="4">SUM(C3:C10)</f>
        <v>3141973168</v>
      </c>
      <c r="D11" s="5">
        <f t="shared" si="4"/>
        <v>-143221</v>
      </c>
      <c r="E11" s="80"/>
      <c r="G11" t="s">
        <v>22</v>
      </c>
      <c r="H11" s="3">
        <v>187795</v>
      </c>
      <c r="I11" s="3">
        <v>188077</v>
      </c>
      <c r="J11" s="3">
        <f t="shared" si="0"/>
        <v>282</v>
      </c>
      <c r="K11" s="11">
        <f t="shared" si="1"/>
        <v>1.4993858898217219E-3</v>
      </c>
    </row>
    <row r="12" spans="1:11" x14ac:dyDescent="0.25">
      <c r="D12" s="12">
        <f>D11/C11</f>
        <v>-4.5583139111008473E-5</v>
      </c>
      <c r="E12" s="12"/>
      <c r="G12" t="s">
        <v>23</v>
      </c>
      <c r="H12" s="3">
        <v>1529925</v>
      </c>
      <c r="I12" s="3">
        <v>1522302</v>
      </c>
      <c r="J12" s="4">
        <f t="shared" si="0"/>
        <v>-7623</v>
      </c>
      <c r="K12" s="11">
        <f t="shared" si="1"/>
        <v>-5.0075477796127183E-3</v>
      </c>
    </row>
    <row r="13" spans="1:11" x14ac:dyDescent="0.25">
      <c r="G13" t="s">
        <v>24</v>
      </c>
      <c r="H13" s="3">
        <v>122960</v>
      </c>
      <c r="I13" s="1">
        <v>122265</v>
      </c>
      <c r="J13" s="4">
        <f t="shared" si="0"/>
        <v>-695</v>
      </c>
      <c r="K13" s="11">
        <f t="shared" si="1"/>
        <v>-5.6843741054267366E-3</v>
      </c>
    </row>
    <row r="14" spans="1:11" x14ac:dyDescent="0.25">
      <c r="G14" t="s">
        <v>25</v>
      </c>
      <c r="H14" s="3">
        <v>1491555</v>
      </c>
      <c r="I14" s="3">
        <v>1482447</v>
      </c>
      <c r="J14" s="4">
        <f t="shared" si="0"/>
        <v>-9108</v>
      </c>
      <c r="K14" s="11">
        <f t="shared" si="1"/>
        <v>-6.1438958694644734E-3</v>
      </c>
    </row>
    <row r="15" spans="1:11" x14ac:dyDescent="0.25">
      <c r="G15" t="s">
        <v>26</v>
      </c>
      <c r="H15" s="3">
        <v>14534</v>
      </c>
      <c r="I15" s="3">
        <v>14538</v>
      </c>
      <c r="J15" s="3">
        <f t="shared" si="0"/>
        <v>4</v>
      </c>
      <c r="K15" s="11">
        <f t="shared" si="1"/>
        <v>2.7514100976750583E-4</v>
      </c>
    </row>
    <row r="16" spans="1:11" x14ac:dyDescent="0.25">
      <c r="G16" t="s">
        <v>27</v>
      </c>
      <c r="H16" s="3">
        <v>268932</v>
      </c>
      <c r="I16" s="3">
        <v>269200</v>
      </c>
      <c r="J16" s="3">
        <f t="shared" si="0"/>
        <v>268</v>
      </c>
      <c r="K16" s="11">
        <f t="shared" si="1"/>
        <v>9.9554234769687962E-4</v>
      </c>
    </row>
    <row r="17" spans="7:11" x14ac:dyDescent="0.25">
      <c r="G17" t="s">
        <v>28</v>
      </c>
      <c r="H17" s="3">
        <v>268932</v>
      </c>
      <c r="I17" s="3">
        <v>269200</v>
      </c>
      <c r="J17" s="3">
        <f t="shared" si="0"/>
        <v>268</v>
      </c>
      <c r="K17" s="11">
        <f t="shared" si="1"/>
        <v>9.9554234769687962E-4</v>
      </c>
    </row>
    <row r="18" spans="7:11" x14ac:dyDescent="0.25">
      <c r="G18" t="s">
        <v>29</v>
      </c>
      <c r="H18" s="3">
        <v>122454</v>
      </c>
      <c r="I18" s="3">
        <v>122051</v>
      </c>
      <c r="J18" s="3">
        <f t="shared" si="0"/>
        <v>-403</v>
      </c>
      <c r="K18" s="11">
        <f t="shared" si="1"/>
        <v>-3.3018983867399692E-3</v>
      </c>
    </row>
    <row r="19" spans="7:11" x14ac:dyDescent="0.25">
      <c r="G19" t="s">
        <v>30</v>
      </c>
      <c r="H19" s="3">
        <v>120564</v>
      </c>
      <c r="I19" s="3">
        <v>120647</v>
      </c>
      <c r="J19" s="3">
        <f t="shared" si="0"/>
        <v>83</v>
      </c>
      <c r="K19" s="11">
        <f t="shared" si="1"/>
        <v>6.8795742952580674E-4</v>
      </c>
    </row>
    <row r="20" spans="7:11" x14ac:dyDescent="0.25">
      <c r="G20" t="s">
        <v>31</v>
      </c>
      <c r="H20" s="3">
        <v>866281</v>
      </c>
      <c r="I20" s="3">
        <v>865175</v>
      </c>
      <c r="J20" s="4">
        <f t="shared" si="0"/>
        <v>-1106</v>
      </c>
      <c r="K20" s="11">
        <f t="shared" si="1"/>
        <v>-1.2783540902129627E-3</v>
      </c>
    </row>
    <row r="21" spans="7:11" x14ac:dyDescent="0.25">
      <c r="G21" t="s">
        <v>32</v>
      </c>
      <c r="H21" s="3">
        <v>879803</v>
      </c>
      <c r="I21" s="3">
        <v>880242</v>
      </c>
      <c r="J21" s="3">
        <f t="shared" si="0"/>
        <v>439</v>
      </c>
      <c r="K21" s="11">
        <f t="shared" si="1"/>
        <v>4.9872648657982689E-4</v>
      </c>
    </row>
    <row r="22" spans="7:11" x14ac:dyDescent="0.25">
      <c r="H22" s="5">
        <f>SUM(H2:H21)</f>
        <v>8241318</v>
      </c>
      <c r="I22" s="5">
        <f>SUM(I2:I21)</f>
        <v>8223610</v>
      </c>
      <c r="J22" s="5">
        <f>SUM(J2:J21)</f>
        <v>-17708</v>
      </c>
      <c r="K22" s="11">
        <f t="shared" si="1"/>
        <v>-2.1533122314895767E-3</v>
      </c>
    </row>
    <row r="23" spans="7:11" x14ac:dyDescent="0.25">
      <c r="J23" s="12">
        <f>J22/I22</f>
        <v>-2.1533122314895767E-3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40959-8FF3-4406-8FDE-EB339A44CF9B}">
  <dimension ref="A1:K37"/>
  <sheetViews>
    <sheetView workbookViewId="0">
      <selection activeCell="D2" sqref="D2:D5"/>
    </sheetView>
  </sheetViews>
  <sheetFormatPr defaultRowHeight="15" x14ac:dyDescent="0.25"/>
  <cols>
    <col min="1" max="1" width="22.5703125" bestFit="1" customWidth="1"/>
    <col min="2" max="2" width="17.7109375" bestFit="1" customWidth="1"/>
    <col min="3" max="3" width="22.28515625" customWidth="1"/>
    <col min="4" max="4" width="13.140625" customWidth="1"/>
    <col min="7" max="7" width="23.140625" bestFit="1" customWidth="1"/>
    <col min="8" max="8" width="16.7109375" customWidth="1"/>
    <col min="9" max="9" width="19.7109375" bestFit="1" customWidth="1"/>
  </cols>
  <sheetData>
    <row r="1" spans="1:11" x14ac:dyDescent="0.25">
      <c r="A1" t="s">
        <v>47</v>
      </c>
      <c r="B1" s="2" t="s">
        <v>9</v>
      </c>
      <c r="C1" s="2" t="s">
        <v>10</v>
      </c>
      <c r="D1" s="3" t="s">
        <v>48</v>
      </c>
    </row>
    <row r="2" spans="1:11" x14ac:dyDescent="0.25">
      <c r="A2" t="s">
        <v>43</v>
      </c>
      <c r="B2" s="1">
        <v>944181815</v>
      </c>
      <c r="C2" s="1">
        <v>917612485</v>
      </c>
      <c r="D2" s="9">
        <f>B2-C2</f>
        <v>26569330</v>
      </c>
      <c r="E2" s="11">
        <f>D2/C2</f>
        <v>2.895484797158138E-2</v>
      </c>
    </row>
    <row r="3" spans="1:11" x14ac:dyDescent="0.25">
      <c r="A3" t="s">
        <v>44</v>
      </c>
      <c r="B3" s="1">
        <v>190</v>
      </c>
      <c r="C3" s="1">
        <v>190</v>
      </c>
      <c r="D3" s="1">
        <f>B3-C3</f>
        <v>0</v>
      </c>
      <c r="E3" s="11">
        <f t="shared" ref="E3:E6" si="0">D3/C3</f>
        <v>0</v>
      </c>
    </row>
    <row r="4" spans="1:11" x14ac:dyDescent="0.25">
      <c r="A4" t="s">
        <v>45</v>
      </c>
      <c r="B4" s="1">
        <v>995964072</v>
      </c>
      <c r="C4" s="1">
        <v>995340806</v>
      </c>
      <c r="D4" s="9">
        <f>B4-C4</f>
        <v>623266</v>
      </c>
      <c r="E4" s="11">
        <f t="shared" si="0"/>
        <v>6.2618351045481003E-4</v>
      </c>
    </row>
    <row r="5" spans="1:11" x14ac:dyDescent="0.25">
      <c r="A5" t="s">
        <v>46</v>
      </c>
      <c r="B5" s="1">
        <v>496585877</v>
      </c>
      <c r="C5" s="1">
        <v>496285701</v>
      </c>
      <c r="D5" s="9">
        <f>B5-C5</f>
        <v>300176</v>
      </c>
      <c r="E5" s="11">
        <f t="shared" si="0"/>
        <v>6.0484515148261347E-4</v>
      </c>
      <c r="H5" s="1"/>
      <c r="I5" s="1"/>
      <c r="J5" s="1"/>
      <c r="K5" s="11"/>
    </row>
    <row r="6" spans="1:11" x14ac:dyDescent="0.25">
      <c r="B6" s="13">
        <f>SUM(B2:B5)</f>
        <v>2436731954</v>
      </c>
      <c r="C6" s="13">
        <f t="shared" ref="C6:D6" si="1">SUM(C2:C5)</f>
        <v>2409239182</v>
      </c>
      <c r="D6" s="13">
        <f t="shared" si="1"/>
        <v>27492772</v>
      </c>
      <c r="E6" s="11">
        <f t="shared" si="0"/>
        <v>1.141139169801199E-2</v>
      </c>
    </row>
    <row r="7" spans="1:11" x14ac:dyDescent="0.25">
      <c r="B7" s="79"/>
      <c r="C7" s="79"/>
      <c r="D7" s="79"/>
      <c r="E7" s="11"/>
    </row>
    <row r="8" spans="1:11" x14ac:dyDescent="0.25">
      <c r="D8" s="11"/>
    </row>
    <row r="9" spans="1:11" x14ac:dyDescent="0.25">
      <c r="A9" t="s">
        <v>42</v>
      </c>
      <c r="B9" s="2" t="s">
        <v>37</v>
      </c>
      <c r="C9" s="2" t="s">
        <v>38</v>
      </c>
      <c r="D9" s="1"/>
      <c r="E9" s="11"/>
    </row>
    <row r="10" spans="1:11" x14ac:dyDescent="0.25">
      <c r="A10" t="s">
        <v>39</v>
      </c>
      <c r="B10" s="1">
        <v>4472930</v>
      </c>
      <c r="C10" s="1">
        <v>3328066</v>
      </c>
      <c r="D10" s="9">
        <f>B10-C10</f>
        <v>1144864</v>
      </c>
      <c r="E10" s="11">
        <f>D10/C10</f>
        <v>0.34400279321383648</v>
      </c>
    </row>
    <row r="11" spans="1:11" x14ac:dyDescent="0.25">
      <c r="A11" t="s">
        <v>40</v>
      </c>
      <c r="B11" s="1">
        <v>37065</v>
      </c>
      <c r="C11" s="1">
        <v>43322</v>
      </c>
      <c r="D11" s="1">
        <f>B11-C11</f>
        <v>-6257</v>
      </c>
      <c r="E11" s="11">
        <f>D11/C11</f>
        <v>-0.14443008171367896</v>
      </c>
    </row>
    <row r="12" spans="1:11" x14ac:dyDescent="0.25">
      <c r="A12" t="s">
        <v>41</v>
      </c>
      <c r="B12" s="1">
        <v>540533</v>
      </c>
      <c r="C12" s="1">
        <v>1027392</v>
      </c>
      <c r="D12" s="9">
        <f>B12-C12</f>
        <v>-486859</v>
      </c>
      <c r="E12" s="11">
        <f>D12/C12</f>
        <v>-0.47387851959135363</v>
      </c>
    </row>
    <row r="15" spans="1:11" x14ac:dyDescent="0.25">
      <c r="A15" t="s">
        <v>12</v>
      </c>
      <c r="B15" s="2" t="s">
        <v>37</v>
      </c>
      <c r="C15" s="2" t="s">
        <v>38</v>
      </c>
    </row>
    <row r="16" spans="1:11" x14ac:dyDescent="0.25">
      <c r="A16" t="s">
        <v>34</v>
      </c>
      <c r="B16" s="1">
        <v>1335572</v>
      </c>
      <c r="C16" s="1">
        <v>1311923</v>
      </c>
      <c r="D16" s="9">
        <f>B16-C16</f>
        <v>23649</v>
      </c>
      <c r="E16" s="11">
        <f>D16/C16</f>
        <v>1.802621037972503E-2</v>
      </c>
    </row>
    <row r="17" spans="1:5" x14ac:dyDescent="0.25">
      <c r="A17" t="s">
        <v>35</v>
      </c>
      <c r="B17" s="1">
        <v>14916</v>
      </c>
      <c r="C17" s="1">
        <v>14414</v>
      </c>
      <c r="D17" s="1">
        <f>B17-C17</f>
        <v>502</v>
      </c>
      <c r="E17" s="11">
        <f>D17/C17</f>
        <v>3.48272512834744E-2</v>
      </c>
    </row>
    <row r="18" spans="1:5" x14ac:dyDescent="0.25">
      <c r="A18" t="s">
        <v>36</v>
      </c>
      <c r="B18" s="1">
        <v>209322</v>
      </c>
      <c r="C18" s="1">
        <v>203148</v>
      </c>
      <c r="D18" s="9">
        <f>B18-C18</f>
        <v>6174</v>
      </c>
      <c r="E18" s="11">
        <f>D18/C18</f>
        <v>3.0391635654793549E-2</v>
      </c>
    </row>
    <row r="37" spans="7:7" x14ac:dyDescent="0.25">
      <c r="G37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AFB9-EC97-44A8-92BE-3F5D4FAF5FA3}">
  <dimension ref="A1:D28"/>
  <sheetViews>
    <sheetView workbookViewId="0">
      <selection activeCell="I16" sqref="I16"/>
    </sheetView>
  </sheetViews>
  <sheetFormatPr defaultRowHeight="15" x14ac:dyDescent="0.25"/>
  <cols>
    <col min="1" max="1" width="46.85546875" bestFit="1" customWidth="1"/>
    <col min="2" max="2" width="17.7109375" bestFit="1" customWidth="1"/>
    <col min="3" max="3" width="19.7109375" bestFit="1" customWidth="1"/>
    <col min="4" max="4" width="11.42578125" customWidth="1"/>
    <col min="5" max="5" width="43.5703125" bestFit="1" customWidth="1"/>
  </cols>
  <sheetData>
    <row r="1" spans="1:4" x14ac:dyDescent="0.25">
      <c r="A1" t="s">
        <v>8</v>
      </c>
      <c r="B1" s="2" t="s">
        <v>188</v>
      </c>
      <c r="C1" s="2" t="s">
        <v>10</v>
      </c>
      <c r="D1" s="2" t="s">
        <v>11</v>
      </c>
    </row>
    <row r="3" spans="1:4" x14ac:dyDescent="0.25">
      <c r="A3" t="s">
        <v>177</v>
      </c>
      <c r="B3">
        <v>239082638</v>
      </c>
      <c r="C3">
        <v>238471113</v>
      </c>
      <c r="D3" s="10">
        <f t="shared" ref="D3:D20" si="0">C3-B3</f>
        <v>-611525</v>
      </c>
    </row>
    <row r="4" spans="1:4" x14ac:dyDescent="0.25">
      <c r="A4" t="s">
        <v>178</v>
      </c>
      <c r="B4">
        <v>72674400</v>
      </c>
      <c r="C4">
        <v>72452167</v>
      </c>
      <c r="D4" s="10">
        <f t="shared" si="0"/>
        <v>-222233</v>
      </c>
    </row>
    <row r="5" spans="1:4" x14ac:dyDescent="0.25">
      <c r="A5" t="s">
        <v>179</v>
      </c>
      <c r="B5">
        <v>119309131</v>
      </c>
      <c r="C5">
        <v>119056147</v>
      </c>
      <c r="D5" s="10">
        <f t="shared" si="0"/>
        <v>-252984</v>
      </c>
    </row>
    <row r="6" spans="1:4" x14ac:dyDescent="0.25">
      <c r="A6" t="s">
        <v>180</v>
      </c>
      <c r="B6">
        <v>49485</v>
      </c>
      <c r="C6">
        <v>49485</v>
      </c>
      <c r="D6">
        <f t="shared" si="0"/>
        <v>0</v>
      </c>
    </row>
    <row r="7" spans="1:4" x14ac:dyDescent="0.25">
      <c r="A7" t="s">
        <v>181</v>
      </c>
      <c r="B7">
        <v>4901</v>
      </c>
      <c r="C7">
        <v>4901</v>
      </c>
      <c r="D7">
        <f t="shared" si="0"/>
        <v>0</v>
      </c>
    </row>
    <row r="8" spans="1:4" x14ac:dyDescent="0.25">
      <c r="A8" t="s">
        <v>182</v>
      </c>
      <c r="B8">
        <v>815962</v>
      </c>
      <c r="C8">
        <v>815962</v>
      </c>
      <c r="D8">
        <f t="shared" si="0"/>
        <v>0</v>
      </c>
    </row>
    <row r="9" spans="1:4" x14ac:dyDescent="0.25">
      <c r="A9" t="s">
        <v>183</v>
      </c>
      <c r="B9">
        <v>1195</v>
      </c>
      <c r="C9">
        <v>1195</v>
      </c>
      <c r="D9">
        <f t="shared" si="0"/>
        <v>0</v>
      </c>
    </row>
    <row r="10" spans="1:4" x14ac:dyDescent="0.25">
      <c r="A10" t="s">
        <v>184</v>
      </c>
      <c r="B10">
        <v>12</v>
      </c>
      <c r="C10">
        <v>12</v>
      </c>
      <c r="D10">
        <f t="shared" si="0"/>
        <v>0</v>
      </c>
    </row>
    <row r="11" spans="1:4" x14ac:dyDescent="0.25">
      <c r="A11" t="s">
        <v>185</v>
      </c>
      <c r="B11">
        <v>5</v>
      </c>
      <c r="C11">
        <v>5</v>
      </c>
      <c r="D11">
        <f t="shared" si="0"/>
        <v>0</v>
      </c>
    </row>
    <row r="12" spans="1:4" x14ac:dyDescent="0.25">
      <c r="A12" t="s">
        <v>186</v>
      </c>
      <c r="B12">
        <v>59</v>
      </c>
      <c r="C12">
        <v>59</v>
      </c>
      <c r="D12">
        <f t="shared" si="0"/>
        <v>0</v>
      </c>
    </row>
    <row r="13" spans="1:4" x14ac:dyDescent="0.25">
      <c r="A13" t="s">
        <v>187</v>
      </c>
      <c r="B13">
        <v>113</v>
      </c>
      <c r="C13">
        <v>113</v>
      </c>
      <c r="D13">
        <f t="shared" si="0"/>
        <v>0</v>
      </c>
    </row>
    <row r="16" spans="1:4" x14ac:dyDescent="0.25">
      <c r="A16" t="s">
        <v>42</v>
      </c>
      <c r="B16" s="2" t="s">
        <v>37</v>
      </c>
      <c r="C16" s="2" t="s">
        <v>38</v>
      </c>
    </row>
    <row r="17" spans="1:4" x14ac:dyDescent="0.25">
      <c r="A17" t="s">
        <v>189</v>
      </c>
      <c r="B17" s="2">
        <v>27793009</v>
      </c>
      <c r="C17">
        <v>27778512</v>
      </c>
      <c r="D17" s="10">
        <f t="shared" si="0"/>
        <v>-14497</v>
      </c>
    </row>
    <row r="18" spans="1:4" x14ac:dyDescent="0.25">
      <c r="A18" t="s">
        <v>190</v>
      </c>
      <c r="B18">
        <v>4412</v>
      </c>
      <c r="C18">
        <v>4120</v>
      </c>
      <c r="D18" s="10">
        <f t="shared" si="0"/>
        <v>-292</v>
      </c>
    </row>
    <row r="19" spans="1:4" x14ac:dyDescent="0.25">
      <c r="A19" t="s">
        <v>191</v>
      </c>
      <c r="B19">
        <v>754608</v>
      </c>
      <c r="C19">
        <v>752501</v>
      </c>
      <c r="D19" s="10">
        <f t="shared" si="0"/>
        <v>-2107</v>
      </c>
    </row>
    <row r="20" spans="1:4" x14ac:dyDescent="0.25">
      <c r="A20" t="s">
        <v>192</v>
      </c>
      <c r="B20">
        <v>3697</v>
      </c>
      <c r="C20">
        <v>3692</v>
      </c>
      <c r="D20">
        <f t="shared" si="0"/>
        <v>-5</v>
      </c>
    </row>
    <row r="23" spans="1:4" x14ac:dyDescent="0.25">
      <c r="A23" t="s">
        <v>12</v>
      </c>
      <c r="B23" s="2" t="s">
        <v>37</v>
      </c>
      <c r="C23" s="2" t="s">
        <v>38</v>
      </c>
      <c r="D23" s="2" t="s">
        <v>11</v>
      </c>
    </row>
    <row r="24" spans="1:4" x14ac:dyDescent="0.25">
      <c r="A24" t="s">
        <v>49</v>
      </c>
      <c r="B24">
        <v>90729</v>
      </c>
      <c r="C24">
        <v>90760</v>
      </c>
      <c r="D24">
        <f>C24-B24</f>
        <v>31</v>
      </c>
    </row>
    <row r="25" spans="1:4" x14ac:dyDescent="0.25">
      <c r="A25" t="s">
        <v>50</v>
      </c>
      <c r="B25">
        <v>3752</v>
      </c>
      <c r="D25" s="10">
        <f t="shared" ref="D25:D27" si="1">C25-B25</f>
        <v>-3752</v>
      </c>
    </row>
    <row r="26" spans="1:4" x14ac:dyDescent="0.25">
      <c r="A26" t="s">
        <v>51</v>
      </c>
      <c r="B26">
        <v>154611</v>
      </c>
      <c r="C26">
        <v>154864</v>
      </c>
      <c r="D26">
        <f t="shared" si="1"/>
        <v>253</v>
      </c>
    </row>
    <row r="27" spans="1:4" x14ac:dyDescent="0.25">
      <c r="A27" t="s">
        <v>52</v>
      </c>
      <c r="B27">
        <v>3534</v>
      </c>
      <c r="C27">
        <v>3540</v>
      </c>
      <c r="D27">
        <f t="shared" si="1"/>
        <v>6</v>
      </c>
    </row>
    <row r="28" spans="1:4" x14ac:dyDescent="0.25">
      <c r="D28">
        <f>SUM(D24:D27)</f>
        <v>-3462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4ACC4-FBEA-449D-BC63-C940C005D2B4}">
  <dimension ref="A1:GH471"/>
  <sheetViews>
    <sheetView tabSelected="1" workbookViewId="0">
      <selection activeCell="C19" sqref="C19"/>
    </sheetView>
  </sheetViews>
  <sheetFormatPr defaultColWidth="10.28515625" defaultRowHeight="15" x14ac:dyDescent="0.25"/>
  <cols>
    <col min="1" max="1" width="10.42578125" style="6" bestFit="1" customWidth="1"/>
    <col min="2" max="2" width="24.85546875" style="6" bestFit="1" customWidth="1"/>
    <col min="3" max="3" width="35.5703125" style="6" bestFit="1" customWidth="1"/>
    <col min="4" max="4" width="21.140625" style="6" customWidth="1"/>
    <col min="5" max="5" width="18.7109375" style="6" bestFit="1" customWidth="1"/>
    <col min="6" max="6" width="22.28515625" style="6" bestFit="1" customWidth="1"/>
    <col min="7" max="7" width="18" style="25" bestFit="1" customWidth="1"/>
    <col min="8" max="8" width="2.5703125" style="6" customWidth="1"/>
    <col min="9" max="9" width="21.5703125" style="26" bestFit="1" customWidth="1"/>
    <col min="10" max="10" width="8.5703125" style="27" bestFit="1" customWidth="1"/>
    <col min="11" max="11" width="18" style="6" bestFit="1" customWidth="1"/>
    <col min="12" max="12" width="2.42578125" style="6" customWidth="1"/>
    <col min="13" max="13" width="17" style="26" bestFit="1" customWidth="1"/>
    <col min="14" max="14" width="8.28515625" style="28" bestFit="1" customWidth="1"/>
    <col min="15" max="15" width="7.85546875" style="29" bestFit="1" customWidth="1"/>
    <col min="16" max="16" width="10" style="6" bestFit="1" customWidth="1"/>
    <col min="191" max="16384" width="10.28515625" style="6"/>
  </cols>
  <sheetData>
    <row r="1" spans="1:190" x14ac:dyDescent="0.2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195</v>
      </c>
      <c r="F1" s="15" t="s">
        <v>174</v>
      </c>
      <c r="G1" s="15" t="s">
        <v>194</v>
      </c>
      <c r="H1" s="15" t="s">
        <v>175</v>
      </c>
      <c r="I1" s="15" t="s">
        <v>171</v>
      </c>
      <c r="J1" s="15" t="s">
        <v>57</v>
      </c>
      <c r="K1" s="15" t="s">
        <v>193</v>
      </c>
      <c r="L1" s="15" t="s">
        <v>176</v>
      </c>
      <c r="M1" s="16" t="s">
        <v>170</v>
      </c>
      <c r="N1" s="17" t="s">
        <v>58</v>
      </c>
      <c r="O1" s="15" t="s">
        <v>172</v>
      </c>
      <c r="P1" s="15" t="s">
        <v>173</v>
      </c>
    </row>
    <row r="2" spans="1:190" s="29" customFormat="1" x14ac:dyDescent="0.25">
      <c r="A2" s="36">
        <v>44487</v>
      </c>
      <c r="B2" s="37" t="s">
        <v>59</v>
      </c>
      <c r="C2" s="37" t="s">
        <v>60</v>
      </c>
      <c r="D2" s="37" t="s">
        <v>61</v>
      </c>
      <c r="E2" s="37" t="s">
        <v>63</v>
      </c>
      <c r="F2" s="37" t="s">
        <v>62</v>
      </c>
      <c r="G2" s="38">
        <v>22</v>
      </c>
      <c r="H2" s="38" t="s">
        <v>169</v>
      </c>
      <c r="I2" s="37" t="s">
        <v>125</v>
      </c>
      <c r="J2" s="38">
        <v>1</v>
      </c>
      <c r="K2" s="38">
        <v>713</v>
      </c>
      <c r="L2" s="38" t="s">
        <v>169</v>
      </c>
      <c r="M2" s="39">
        <v>713</v>
      </c>
      <c r="N2" s="40">
        <v>0</v>
      </c>
      <c r="O2" s="41">
        <f>N2/M2</f>
        <v>0</v>
      </c>
      <c r="P2" s="42">
        <f>N2/M2*10000</f>
        <v>0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</row>
    <row r="3" spans="1:190" s="29" customFormat="1" x14ac:dyDescent="0.25">
      <c r="A3" s="36">
        <v>44487</v>
      </c>
      <c r="B3" s="37" t="s">
        <v>59</v>
      </c>
      <c r="C3" s="37" t="s">
        <v>64</v>
      </c>
      <c r="D3" s="37" t="s">
        <v>65</v>
      </c>
      <c r="E3" s="37" t="s">
        <v>63</v>
      </c>
      <c r="F3" s="37" t="s">
        <v>62</v>
      </c>
      <c r="G3" s="38">
        <v>267</v>
      </c>
      <c r="H3" s="38" t="s">
        <v>169</v>
      </c>
      <c r="I3" s="37" t="s">
        <v>126</v>
      </c>
      <c r="J3" s="38">
        <v>0</v>
      </c>
      <c r="K3" s="38">
        <v>713</v>
      </c>
      <c r="L3" s="38" t="s">
        <v>169</v>
      </c>
      <c r="M3" s="39">
        <v>713</v>
      </c>
      <c r="N3" s="40">
        <v>0</v>
      </c>
      <c r="O3" s="41">
        <f t="shared" ref="O3:O54" si="0">N3/M3</f>
        <v>0</v>
      </c>
      <c r="P3" s="42">
        <f t="shared" ref="P3:P54" si="1">N3/M3*10000</f>
        <v>0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</row>
    <row r="4" spans="1:190" s="7" customFormat="1" ht="17.25" customHeight="1" x14ac:dyDescent="0.25">
      <c r="A4" s="49">
        <v>44487</v>
      </c>
      <c r="B4" s="50" t="s">
        <v>66</v>
      </c>
      <c r="C4" s="50" t="s">
        <v>67</v>
      </c>
      <c r="D4" s="50" t="s">
        <v>68</v>
      </c>
      <c r="E4" s="50" t="s">
        <v>69</v>
      </c>
      <c r="F4" s="50" t="s">
        <v>62</v>
      </c>
      <c r="G4" s="51">
        <v>771</v>
      </c>
      <c r="H4" s="51" t="s">
        <v>169</v>
      </c>
      <c r="I4" s="50" t="s">
        <v>127</v>
      </c>
      <c r="J4" s="51">
        <v>0</v>
      </c>
      <c r="K4" s="51">
        <v>945780</v>
      </c>
      <c r="L4" s="51" t="s">
        <v>169</v>
      </c>
      <c r="M4" s="52">
        <v>945018</v>
      </c>
      <c r="N4" s="53">
        <v>-762</v>
      </c>
      <c r="O4" s="54">
        <f t="shared" si="0"/>
        <v>-8.0633384760925189E-4</v>
      </c>
      <c r="P4" s="55">
        <f t="shared" si="1"/>
        <v>-8.0633384760925182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</row>
    <row r="5" spans="1:190" s="7" customFormat="1" x14ac:dyDescent="0.25">
      <c r="A5" s="49">
        <v>44487</v>
      </c>
      <c r="B5" s="50" t="s">
        <v>66</v>
      </c>
      <c r="C5" s="50" t="s">
        <v>70</v>
      </c>
      <c r="D5" s="50" t="s">
        <v>61</v>
      </c>
      <c r="E5" s="50" t="s">
        <v>63</v>
      </c>
      <c r="F5" s="50" t="s">
        <v>62</v>
      </c>
      <c r="G5" s="51">
        <v>2468</v>
      </c>
      <c r="H5" s="51" t="s">
        <v>169</v>
      </c>
      <c r="I5" s="50" t="s">
        <v>128</v>
      </c>
      <c r="J5" s="51">
        <v>-10</v>
      </c>
      <c r="K5" s="51">
        <v>945780</v>
      </c>
      <c r="L5" s="51" t="s">
        <v>169</v>
      </c>
      <c r="M5" s="52">
        <v>945018</v>
      </c>
      <c r="N5" s="53">
        <v>-762</v>
      </c>
      <c r="O5" s="54">
        <f t="shared" si="0"/>
        <v>-8.0633384760925189E-4</v>
      </c>
      <c r="P5" s="55">
        <f t="shared" si="1"/>
        <v>-8.0633384760925182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</row>
    <row r="6" spans="1:190" s="8" customFormat="1" x14ac:dyDescent="0.25">
      <c r="A6" s="36">
        <v>44487</v>
      </c>
      <c r="B6" s="37" t="s">
        <v>71</v>
      </c>
      <c r="C6" s="37" t="s">
        <v>72</v>
      </c>
      <c r="D6" s="37" t="s">
        <v>65</v>
      </c>
      <c r="E6" s="37" t="s">
        <v>74</v>
      </c>
      <c r="F6" s="37" t="s">
        <v>73</v>
      </c>
      <c r="G6" s="38">
        <v>87</v>
      </c>
      <c r="H6" s="38" t="s">
        <v>169</v>
      </c>
      <c r="I6" s="37" t="s">
        <v>129</v>
      </c>
      <c r="J6" s="38">
        <v>0</v>
      </c>
      <c r="K6" s="38">
        <v>87</v>
      </c>
      <c r="L6" s="38" t="s">
        <v>169</v>
      </c>
      <c r="M6" s="39">
        <v>87</v>
      </c>
      <c r="N6" s="40">
        <v>0</v>
      </c>
      <c r="O6" s="41">
        <f t="shared" si="0"/>
        <v>0</v>
      </c>
      <c r="P6" s="42">
        <f t="shared" si="1"/>
        <v>0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</row>
    <row r="7" spans="1:190" s="8" customFormat="1" x14ac:dyDescent="0.25">
      <c r="A7" s="36">
        <v>44487</v>
      </c>
      <c r="B7" s="37" t="s">
        <v>75</v>
      </c>
      <c r="C7" s="37" t="s">
        <v>76</v>
      </c>
      <c r="D7" s="37" t="s">
        <v>77</v>
      </c>
      <c r="E7" s="37" t="s">
        <v>79</v>
      </c>
      <c r="F7" s="37" t="s">
        <v>78</v>
      </c>
      <c r="G7" s="38">
        <v>6</v>
      </c>
      <c r="H7" s="38" t="s">
        <v>169</v>
      </c>
      <c r="I7" s="37" t="s">
        <v>130</v>
      </c>
      <c r="J7" s="38">
        <v>0</v>
      </c>
      <c r="K7" s="38">
        <v>27439</v>
      </c>
      <c r="L7" s="38" t="s">
        <v>169</v>
      </c>
      <c r="M7" s="39">
        <v>27431</v>
      </c>
      <c r="N7" s="40">
        <v>-8</v>
      </c>
      <c r="O7" s="41">
        <f t="shared" si="0"/>
        <v>-2.9164084430024427E-4</v>
      </c>
      <c r="P7" s="42">
        <f t="shared" si="1"/>
        <v>-2.9164084430024428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</row>
    <row r="8" spans="1:190" s="8" customFormat="1" x14ac:dyDescent="0.25">
      <c r="A8" s="36">
        <v>44487</v>
      </c>
      <c r="B8" s="37" t="s">
        <v>75</v>
      </c>
      <c r="C8" s="37" t="s">
        <v>80</v>
      </c>
      <c r="D8" s="37" t="s">
        <v>65</v>
      </c>
      <c r="E8" s="37" t="s">
        <v>74</v>
      </c>
      <c r="F8" s="37" t="s">
        <v>73</v>
      </c>
      <c r="G8" s="38">
        <v>27439</v>
      </c>
      <c r="H8" s="38" t="s">
        <v>169</v>
      </c>
      <c r="I8" s="37" t="s">
        <v>131</v>
      </c>
      <c r="J8" s="38">
        <v>-8</v>
      </c>
      <c r="K8" s="38">
        <v>27439</v>
      </c>
      <c r="L8" s="38" t="s">
        <v>169</v>
      </c>
      <c r="M8" s="39">
        <v>27431</v>
      </c>
      <c r="N8" s="40">
        <v>-8</v>
      </c>
      <c r="O8" s="41">
        <f t="shared" si="0"/>
        <v>-2.9164084430024427E-4</v>
      </c>
      <c r="P8" s="42">
        <f t="shared" si="1"/>
        <v>-2.9164084430024428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</row>
    <row r="9" spans="1:190" s="8" customFormat="1" x14ac:dyDescent="0.25">
      <c r="A9" s="36">
        <v>44487</v>
      </c>
      <c r="B9" s="37" t="s">
        <v>75</v>
      </c>
      <c r="C9" s="37" t="s">
        <v>70</v>
      </c>
      <c r="D9" s="37" t="s">
        <v>61</v>
      </c>
      <c r="E9" s="37" t="s">
        <v>63</v>
      </c>
      <c r="F9" s="37" t="s">
        <v>62</v>
      </c>
      <c r="G9" s="38">
        <v>90</v>
      </c>
      <c r="H9" s="38" t="s">
        <v>169</v>
      </c>
      <c r="I9" s="37" t="s">
        <v>132</v>
      </c>
      <c r="J9" s="38">
        <v>1</v>
      </c>
      <c r="K9" s="38">
        <v>27439</v>
      </c>
      <c r="L9" s="38" t="s">
        <v>169</v>
      </c>
      <c r="M9" s="39">
        <v>27431</v>
      </c>
      <c r="N9" s="40">
        <v>-8</v>
      </c>
      <c r="O9" s="41">
        <f t="shared" si="0"/>
        <v>-2.9164084430024427E-4</v>
      </c>
      <c r="P9" s="42">
        <f t="shared" si="1"/>
        <v>-2.9164084430024428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</row>
    <row r="10" spans="1:190" s="8" customFormat="1" x14ac:dyDescent="0.25">
      <c r="A10" s="36">
        <v>44487</v>
      </c>
      <c r="B10" s="37" t="s">
        <v>75</v>
      </c>
      <c r="C10" s="37" t="s">
        <v>81</v>
      </c>
      <c r="D10" s="37" t="s">
        <v>82</v>
      </c>
      <c r="E10" s="37" t="s">
        <v>84</v>
      </c>
      <c r="F10" s="37" t="s">
        <v>83</v>
      </c>
      <c r="G10" s="38">
        <v>2</v>
      </c>
      <c r="H10" s="38" t="s">
        <v>169</v>
      </c>
      <c r="I10" s="37" t="s">
        <v>133</v>
      </c>
      <c r="J10" s="38">
        <v>0</v>
      </c>
      <c r="K10" s="38">
        <v>27439</v>
      </c>
      <c r="L10" s="38" t="s">
        <v>169</v>
      </c>
      <c r="M10" s="39">
        <v>27431</v>
      </c>
      <c r="N10" s="40">
        <v>-8</v>
      </c>
      <c r="O10" s="41">
        <f t="shared" si="0"/>
        <v>-2.9164084430024427E-4</v>
      </c>
      <c r="P10" s="42">
        <f t="shared" si="1"/>
        <v>-2.9164084430024428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</row>
    <row r="11" spans="1:190" ht="15" customHeight="1" x14ac:dyDescent="0.25">
      <c r="A11" s="18">
        <v>44487</v>
      </c>
      <c r="B11" s="19" t="s">
        <v>85</v>
      </c>
      <c r="C11" s="19" t="s">
        <v>86</v>
      </c>
      <c r="D11" s="19" t="s">
        <v>68</v>
      </c>
      <c r="E11" s="19" t="s">
        <v>69</v>
      </c>
      <c r="F11" s="19" t="s">
        <v>62</v>
      </c>
      <c r="G11" s="20">
        <v>35689</v>
      </c>
      <c r="H11" s="20" t="s">
        <v>169</v>
      </c>
      <c r="I11" s="19" t="s">
        <v>134</v>
      </c>
      <c r="J11" s="57">
        <v>-49</v>
      </c>
      <c r="K11" s="20">
        <v>395528</v>
      </c>
      <c r="L11" s="20" t="s">
        <v>169</v>
      </c>
      <c r="M11" s="21">
        <v>394331</v>
      </c>
      <c r="N11" s="22">
        <f>M11-K11</f>
        <v>-1197</v>
      </c>
      <c r="O11" s="59">
        <f t="shared" si="0"/>
        <v>-3.0355209202421315E-3</v>
      </c>
      <c r="P11" s="60">
        <f t="shared" si="1"/>
        <v>-30.355209202421314</v>
      </c>
    </row>
    <row r="12" spans="1:190" x14ac:dyDescent="0.25">
      <c r="A12" s="18">
        <v>44487</v>
      </c>
      <c r="B12" s="19" t="s">
        <v>85</v>
      </c>
      <c r="C12" s="19" t="s">
        <v>70</v>
      </c>
      <c r="D12" s="19" t="s">
        <v>61</v>
      </c>
      <c r="E12" s="19" t="s">
        <v>63</v>
      </c>
      <c r="F12" s="19" t="s">
        <v>62</v>
      </c>
      <c r="G12" s="20">
        <v>246</v>
      </c>
      <c r="H12" s="20" t="s">
        <v>169</v>
      </c>
      <c r="I12" s="19" t="s">
        <v>135</v>
      </c>
      <c r="J12" s="57">
        <v>0</v>
      </c>
      <c r="K12" s="20">
        <v>395528</v>
      </c>
      <c r="L12" s="20" t="s">
        <v>169</v>
      </c>
      <c r="M12" s="21">
        <v>394331</v>
      </c>
      <c r="N12" s="22">
        <v>-1197</v>
      </c>
      <c r="O12" s="59">
        <f t="shared" si="0"/>
        <v>-3.0355209202421315E-3</v>
      </c>
      <c r="P12" s="60">
        <f t="shared" si="1"/>
        <v>-30.355209202421314</v>
      </c>
    </row>
    <row r="13" spans="1:190" x14ac:dyDescent="0.25">
      <c r="A13" s="18">
        <v>44487</v>
      </c>
      <c r="B13" s="19" t="s">
        <v>85</v>
      </c>
      <c r="C13" s="19" t="s">
        <v>87</v>
      </c>
      <c r="D13" s="19" t="s">
        <v>65</v>
      </c>
      <c r="E13" s="19" t="s">
        <v>63</v>
      </c>
      <c r="F13" s="19" t="s">
        <v>62</v>
      </c>
      <c r="G13" s="20">
        <v>4171</v>
      </c>
      <c r="H13" s="20" t="s">
        <v>169</v>
      </c>
      <c r="I13" s="19" t="s">
        <v>136</v>
      </c>
      <c r="J13" s="57">
        <v>-6</v>
      </c>
      <c r="K13" s="20">
        <v>395528</v>
      </c>
      <c r="L13" s="20" t="s">
        <v>169</v>
      </c>
      <c r="M13" s="21">
        <v>394331</v>
      </c>
      <c r="N13" s="22">
        <v>-1197</v>
      </c>
      <c r="O13" s="59">
        <f t="shared" si="0"/>
        <v>-3.0355209202421315E-3</v>
      </c>
      <c r="P13" s="60">
        <f t="shared" si="1"/>
        <v>-30.355209202421314</v>
      </c>
    </row>
    <row r="14" spans="1:190" ht="15.75" customHeight="1" x14ac:dyDescent="0.25">
      <c r="A14" s="18">
        <v>44487</v>
      </c>
      <c r="B14" s="19" t="s">
        <v>88</v>
      </c>
      <c r="C14" s="19" t="s">
        <v>89</v>
      </c>
      <c r="D14" s="19" t="s">
        <v>68</v>
      </c>
      <c r="E14" s="19" t="s">
        <v>69</v>
      </c>
      <c r="F14" s="19" t="s">
        <v>62</v>
      </c>
      <c r="G14" s="20">
        <v>20603</v>
      </c>
      <c r="H14" s="20" t="s">
        <v>169</v>
      </c>
      <c r="I14" s="19" t="s">
        <v>137</v>
      </c>
      <c r="J14" s="57">
        <v>-11</v>
      </c>
      <c r="K14" s="20">
        <v>8271959</v>
      </c>
      <c r="L14" s="20" t="s">
        <v>169</v>
      </c>
      <c r="M14" s="21">
        <v>8239629</v>
      </c>
      <c r="N14" s="22">
        <v>-32330</v>
      </c>
      <c r="O14" s="59">
        <f t="shared" si="0"/>
        <v>-3.9237203519721583E-3</v>
      </c>
      <c r="P14" s="60">
        <f t="shared" si="1"/>
        <v>-39.237203519721582</v>
      </c>
    </row>
    <row r="15" spans="1:190" x14ac:dyDescent="0.25">
      <c r="A15" s="18">
        <v>44487</v>
      </c>
      <c r="B15" s="19" t="s">
        <v>88</v>
      </c>
      <c r="C15" s="19" t="s">
        <v>90</v>
      </c>
      <c r="D15" s="19" t="s">
        <v>65</v>
      </c>
      <c r="E15" s="19" t="s">
        <v>74</v>
      </c>
      <c r="F15" s="19" t="s">
        <v>73</v>
      </c>
      <c r="G15" s="20">
        <v>6917149</v>
      </c>
      <c r="H15" s="20" t="s">
        <v>169</v>
      </c>
      <c r="I15" s="19" t="s">
        <v>138</v>
      </c>
      <c r="J15" s="58">
        <v>-30728</v>
      </c>
      <c r="K15" s="20">
        <v>8271959</v>
      </c>
      <c r="L15" s="20" t="s">
        <v>169</v>
      </c>
      <c r="M15" s="21">
        <v>8239629</v>
      </c>
      <c r="N15" s="22">
        <v>-32330</v>
      </c>
      <c r="O15" s="59">
        <f t="shared" si="0"/>
        <v>-3.9237203519721583E-3</v>
      </c>
      <c r="P15" s="60">
        <f t="shared" si="1"/>
        <v>-39.237203519721582</v>
      </c>
    </row>
    <row r="16" spans="1:190" x14ac:dyDescent="0.25">
      <c r="A16" s="18">
        <v>44487</v>
      </c>
      <c r="B16" s="19" t="s">
        <v>88</v>
      </c>
      <c r="C16" s="19" t="s">
        <v>91</v>
      </c>
      <c r="D16" s="19" t="s">
        <v>65</v>
      </c>
      <c r="E16" s="19" t="s">
        <v>74</v>
      </c>
      <c r="F16" s="19" t="s">
        <v>73</v>
      </c>
      <c r="G16" s="20">
        <v>420263</v>
      </c>
      <c r="H16" s="20" t="s">
        <v>169</v>
      </c>
      <c r="I16" s="19" t="s">
        <v>139</v>
      </c>
      <c r="J16" s="58">
        <v>-1823</v>
      </c>
      <c r="K16" s="20">
        <v>8271959</v>
      </c>
      <c r="L16" s="20" t="s">
        <v>169</v>
      </c>
      <c r="M16" s="21">
        <v>8239629</v>
      </c>
      <c r="N16" s="22">
        <v>-32330</v>
      </c>
      <c r="O16" s="59">
        <f t="shared" si="0"/>
        <v>-3.9237203519721583E-3</v>
      </c>
      <c r="P16" s="60">
        <f t="shared" si="1"/>
        <v>-39.237203519721582</v>
      </c>
    </row>
    <row r="17" spans="1:190" x14ac:dyDescent="0.25">
      <c r="A17" s="71">
        <v>44487</v>
      </c>
      <c r="B17" s="72" t="s">
        <v>88</v>
      </c>
      <c r="C17" s="72" t="s">
        <v>91</v>
      </c>
      <c r="D17" s="72" t="s">
        <v>65</v>
      </c>
      <c r="E17" s="72" t="s">
        <v>74</v>
      </c>
      <c r="F17" s="72" t="s">
        <v>62</v>
      </c>
      <c r="G17" s="73">
        <v>420263</v>
      </c>
      <c r="H17" s="73" t="s">
        <v>169</v>
      </c>
      <c r="I17" s="72" t="s">
        <v>140</v>
      </c>
      <c r="J17" s="74">
        <v>355365</v>
      </c>
      <c r="K17" s="73">
        <v>8271959</v>
      </c>
      <c r="L17" s="73" t="s">
        <v>169</v>
      </c>
      <c r="M17" s="75">
        <v>8239629</v>
      </c>
      <c r="N17" s="76">
        <v>-32330</v>
      </c>
      <c r="O17" s="77">
        <f t="shared" si="0"/>
        <v>-3.9237203519721583E-3</v>
      </c>
      <c r="P17" s="78">
        <f t="shared" si="1"/>
        <v>-39.237203519721582</v>
      </c>
    </row>
    <row r="18" spans="1:190" x14ac:dyDescent="0.25">
      <c r="A18" s="71">
        <v>44487</v>
      </c>
      <c r="B18" s="72" t="s">
        <v>88</v>
      </c>
      <c r="C18" s="72" t="s">
        <v>91</v>
      </c>
      <c r="D18" s="72" t="s">
        <v>65</v>
      </c>
      <c r="E18" s="72" t="s">
        <v>63</v>
      </c>
      <c r="F18" s="72" t="s">
        <v>73</v>
      </c>
      <c r="G18" s="73">
        <v>263</v>
      </c>
      <c r="H18" s="73" t="s">
        <v>169</v>
      </c>
      <c r="I18" s="72" t="s">
        <v>139</v>
      </c>
      <c r="J18" s="74">
        <v>418177</v>
      </c>
      <c r="K18" s="73">
        <v>8271959</v>
      </c>
      <c r="L18" s="73" t="s">
        <v>169</v>
      </c>
      <c r="M18" s="75">
        <v>8239629</v>
      </c>
      <c r="N18" s="76">
        <v>-32330</v>
      </c>
      <c r="O18" s="77">
        <f t="shared" si="0"/>
        <v>-3.9237203519721583E-3</v>
      </c>
      <c r="P18" s="78">
        <f t="shared" si="1"/>
        <v>-39.237203519721582</v>
      </c>
    </row>
    <row r="19" spans="1:190" x14ac:dyDescent="0.25">
      <c r="A19" s="18">
        <v>44487</v>
      </c>
      <c r="B19" s="19" t="s">
        <v>88</v>
      </c>
      <c r="C19" s="19" t="s">
        <v>91</v>
      </c>
      <c r="D19" s="19" t="s">
        <v>65</v>
      </c>
      <c r="E19" s="19" t="s">
        <v>63</v>
      </c>
      <c r="F19" s="19" t="s">
        <v>62</v>
      </c>
      <c r="G19" s="20">
        <v>263</v>
      </c>
      <c r="H19" s="20" t="s">
        <v>169</v>
      </c>
      <c r="I19" s="19" t="s">
        <v>140</v>
      </c>
      <c r="J19" s="56">
        <v>775365</v>
      </c>
      <c r="K19" s="20">
        <v>8271959</v>
      </c>
      <c r="L19" s="20" t="s">
        <v>169</v>
      </c>
      <c r="M19" s="21">
        <v>8239629</v>
      </c>
      <c r="N19" s="22">
        <v>-32330</v>
      </c>
      <c r="O19" s="59">
        <f t="shared" si="0"/>
        <v>-3.9237203519721583E-3</v>
      </c>
      <c r="P19" s="60">
        <f t="shared" si="1"/>
        <v>-39.237203519721582</v>
      </c>
    </row>
    <row r="20" spans="1:190" x14ac:dyDescent="0.25">
      <c r="A20" s="18">
        <v>44487</v>
      </c>
      <c r="B20" s="19" t="s">
        <v>88</v>
      </c>
      <c r="C20" s="19" t="s">
        <v>92</v>
      </c>
      <c r="D20" s="19" t="s">
        <v>65</v>
      </c>
      <c r="E20" s="19" t="s">
        <v>74</v>
      </c>
      <c r="F20" s="19" t="s">
        <v>73</v>
      </c>
      <c r="G20" s="20">
        <v>44794</v>
      </c>
      <c r="H20" s="20" t="s">
        <v>169</v>
      </c>
      <c r="I20" s="19" t="s">
        <v>141</v>
      </c>
      <c r="J20" s="58">
        <v>15510</v>
      </c>
      <c r="K20" s="20">
        <v>8271959</v>
      </c>
      <c r="L20" s="20" t="s">
        <v>169</v>
      </c>
      <c r="M20" s="21">
        <v>8239629</v>
      </c>
      <c r="N20" s="22">
        <v>-32330</v>
      </c>
      <c r="O20" s="59">
        <f t="shared" si="0"/>
        <v>-3.9237203519721583E-3</v>
      </c>
      <c r="P20" s="60">
        <f t="shared" si="1"/>
        <v>-39.237203519721582</v>
      </c>
    </row>
    <row r="21" spans="1:190" x14ac:dyDescent="0.25">
      <c r="A21" s="18">
        <v>44487</v>
      </c>
      <c r="B21" s="19" t="s">
        <v>93</v>
      </c>
      <c r="C21" s="19" t="s">
        <v>94</v>
      </c>
      <c r="D21" s="19" t="s">
        <v>65</v>
      </c>
      <c r="E21" s="19" t="s">
        <v>63</v>
      </c>
      <c r="F21" s="19" t="s">
        <v>62</v>
      </c>
      <c r="G21" s="20">
        <v>1112</v>
      </c>
      <c r="H21" s="20" t="s">
        <v>169</v>
      </c>
      <c r="I21" s="19" t="s">
        <v>142</v>
      </c>
      <c r="J21" s="58">
        <v>-317</v>
      </c>
      <c r="K21" s="20">
        <v>1564533</v>
      </c>
      <c r="L21" s="20" t="s">
        <v>169</v>
      </c>
      <c r="M21" s="21">
        <v>1532281</v>
      </c>
      <c r="N21" s="22">
        <v>-32252</v>
      </c>
      <c r="O21" s="59">
        <f t="shared" si="0"/>
        <v>-2.1048358623516183E-2</v>
      </c>
      <c r="P21" s="60">
        <f t="shared" si="1"/>
        <v>-210.48358623516182</v>
      </c>
    </row>
    <row r="22" spans="1:190" x14ac:dyDescent="0.25">
      <c r="A22" s="18">
        <v>44487</v>
      </c>
      <c r="B22" s="19" t="s">
        <v>93</v>
      </c>
      <c r="C22" s="19" t="s">
        <v>70</v>
      </c>
      <c r="D22" s="19" t="s">
        <v>61</v>
      </c>
      <c r="E22" s="19" t="s">
        <v>63</v>
      </c>
      <c r="F22" s="19" t="s">
        <v>62</v>
      </c>
      <c r="G22" s="20">
        <v>913</v>
      </c>
      <c r="H22" s="20" t="s">
        <v>169</v>
      </c>
      <c r="I22" s="19" t="s">
        <v>143</v>
      </c>
      <c r="J22" s="57">
        <v>-1</v>
      </c>
      <c r="K22" s="20">
        <v>1564533</v>
      </c>
      <c r="L22" s="20" t="s">
        <v>169</v>
      </c>
      <c r="M22" s="21">
        <v>1532281</v>
      </c>
      <c r="N22" s="22">
        <v>-32252</v>
      </c>
      <c r="O22" s="59">
        <f t="shared" si="0"/>
        <v>-2.1048358623516183E-2</v>
      </c>
      <c r="P22" s="60">
        <f t="shared" si="1"/>
        <v>-210.48358623516182</v>
      </c>
    </row>
    <row r="23" spans="1:190" x14ac:dyDescent="0.25">
      <c r="A23" s="18">
        <v>44487</v>
      </c>
      <c r="B23" s="19" t="s">
        <v>95</v>
      </c>
      <c r="C23" s="19" t="s">
        <v>96</v>
      </c>
      <c r="D23" s="19" t="s">
        <v>65</v>
      </c>
      <c r="E23" s="19" t="s">
        <v>63</v>
      </c>
      <c r="F23" s="19" t="s">
        <v>62</v>
      </c>
      <c r="G23" s="20">
        <v>4443</v>
      </c>
      <c r="H23" s="20" t="s">
        <v>169</v>
      </c>
      <c r="I23" s="19" t="s">
        <v>144</v>
      </c>
      <c r="J23" s="56">
        <v>3186</v>
      </c>
      <c r="K23" s="20">
        <v>15071</v>
      </c>
      <c r="L23" s="20" t="s">
        <v>169</v>
      </c>
      <c r="M23" s="21">
        <v>15060</v>
      </c>
      <c r="N23" s="22">
        <v>-11</v>
      </c>
      <c r="O23" s="24">
        <f t="shared" si="0"/>
        <v>-7.3041168658698544E-4</v>
      </c>
      <c r="P23" s="23">
        <f t="shared" si="1"/>
        <v>-7.3041168658698545</v>
      </c>
    </row>
    <row r="24" spans="1:190" x14ac:dyDescent="0.25">
      <c r="A24" s="36">
        <v>44487</v>
      </c>
      <c r="B24" s="37" t="s">
        <v>95</v>
      </c>
      <c r="C24" s="37" t="s">
        <v>97</v>
      </c>
      <c r="D24" s="37" t="s">
        <v>65</v>
      </c>
      <c r="E24" s="37" t="s">
        <v>63</v>
      </c>
      <c r="F24" s="37" t="s">
        <v>62</v>
      </c>
      <c r="G24" s="38">
        <v>7987</v>
      </c>
      <c r="H24" s="38" t="s">
        <v>169</v>
      </c>
      <c r="I24" s="37" t="s">
        <v>145</v>
      </c>
      <c r="J24" s="38">
        <v>0</v>
      </c>
      <c r="K24" s="38">
        <v>15071</v>
      </c>
      <c r="L24" s="38" t="s">
        <v>169</v>
      </c>
      <c r="M24" s="39">
        <v>15060</v>
      </c>
      <c r="N24" s="40">
        <v>-11</v>
      </c>
      <c r="O24" s="41">
        <f t="shared" si="0"/>
        <v>-7.3041168658698544E-4</v>
      </c>
      <c r="P24" s="42">
        <f t="shared" si="1"/>
        <v>-7.3041168658698545</v>
      </c>
    </row>
    <row r="25" spans="1:190" x14ac:dyDescent="0.25">
      <c r="A25" s="36">
        <v>44487</v>
      </c>
      <c r="B25" s="37" t="s">
        <v>95</v>
      </c>
      <c r="C25" s="37" t="s">
        <v>70</v>
      </c>
      <c r="D25" s="37" t="s">
        <v>61</v>
      </c>
      <c r="E25" s="37" t="s">
        <v>63</v>
      </c>
      <c r="F25" s="37" t="s">
        <v>62</v>
      </c>
      <c r="G25" s="38">
        <v>302</v>
      </c>
      <c r="H25" s="38" t="s">
        <v>169</v>
      </c>
      <c r="I25" s="37" t="s">
        <v>146</v>
      </c>
      <c r="J25" s="38">
        <v>1</v>
      </c>
      <c r="K25" s="38">
        <v>15071</v>
      </c>
      <c r="L25" s="38" t="s">
        <v>169</v>
      </c>
      <c r="M25" s="39">
        <v>15060</v>
      </c>
      <c r="N25" s="40">
        <v>-11</v>
      </c>
      <c r="O25" s="41">
        <f t="shared" si="0"/>
        <v>-7.3041168658698544E-4</v>
      </c>
      <c r="P25" s="42">
        <f t="shared" si="1"/>
        <v>-7.3041168658698545</v>
      </c>
    </row>
    <row r="26" spans="1:190" x14ac:dyDescent="0.25">
      <c r="A26" s="36">
        <v>44487</v>
      </c>
      <c r="B26" s="37" t="s">
        <v>95</v>
      </c>
      <c r="C26" s="37" t="s">
        <v>98</v>
      </c>
      <c r="D26" s="37" t="s">
        <v>65</v>
      </c>
      <c r="E26" s="37" t="s">
        <v>74</v>
      </c>
      <c r="F26" s="37" t="s">
        <v>73</v>
      </c>
      <c r="G26" s="38">
        <v>15071</v>
      </c>
      <c r="H26" s="38" t="s">
        <v>169</v>
      </c>
      <c r="I26" s="37" t="s">
        <v>147</v>
      </c>
      <c r="J26" s="38">
        <v>-11</v>
      </c>
      <c r="K26" s="38">
        <v>15071</v>
      </c>
      <c r="L26" s="38" t="s">
        <v>169</v>
      </c>
      <c r="M26" s="39">
        <v>15060</v>
      </c>
      <c r="N26" s="40">
        <v>-11</v>
      </c>
      <c r="O26" s="41">
        <f t="shared" si="0"/>
        <v>-7.3041168658698544E-4</v>
      </c>
      <c r="P26" s="42">
        <f t="shared" si="1"/>
        <v>-7.3041168658698545</v>
      </c>
    </row>
    <row r="27" spans="1:190" x14ac:dyDescent="0.25">
      <c r="A27" s="36">
        <v>44487</v>
      </c>
      <c r="B27" s="37" t="s">
        <v>95</v>
      </c>
      <c r="C27" s="37" t="s">
        <v>91</v>
      </c>
      <c r="D27" s="37" t="s">
        <v>65</v>
      </c>
      <c r="E27" s="37" t="s">
        <v>74</v>
      </c>
      <c r="F27" s="37" t="s">
        <v>73</v>
      </c>
      <c r="G27" s="38">
        <v>15071</v>
      </c>
      <c r="H27" s="38" t="s">
        <v>169</v>
      </c>
      <c r="I27" s="37" t="s">
        <v>147</v>
      </c>
      <c r="J27" s="38">
        <v>-11</v>
      </c>
      <c r="K27" s="38">
        <v>15071</v>
      </c>
      <c r="L27" s="38" t="s">
        <v>169</v>
      </c>
      <c r="M27" s="39">
        <v>15060</v>
      </c>
      <c r="N27" s="40">
        <v>-11</v>
      </c>
      <c r="O27" s="41">
        <f t="shared" si="0"/>
        <v>-7.3041168658698544E-4</v>
      </c>
      <c r="P27" s="42">
        <f t="shared" si="1"/>
        <v>-7.3041168658698545</v>
      </c>
    </row>
    <row r="28" spans="1:190" x14ac:dyDescent="0.25">
      <c r="A28" s="36">
        <v>44487</v>
      </c>
      <c r="B28" s="37" t="s">
        <v>95</v>
      </c>
      <c r="C28" s="37" t="s">
        <v>92</v>
      </c>
      <c r="D28" s="37" t="s">
        <v>65</v>
      </c>
      <c r="E28" s="37" t="s">
        <v>74</v>
      </c>
      <c r="F28" s="37" t="s">
        <v>73</v>
      </c>
      <c r="G28" s="38">
        <v>7987</v>
      </c>
      <c r="H28" s="38" t="s">
        <v>169</v>
      </c>
      <c r="I28" s="37" t="s">
        <v>145</v>
      </c>
      <c r="J28" s="38">
        <v>0</v>
      </c>
      <c r="K28" s="38">
        <v>15071</v>
      </c>
      <c r="L28" s="38" t="s">
        <v>169</v>
      </c>
      <c r="M28" s="39">
        <v>15060</v>
      </c>
      <c r="N28" s="40">
        <v>-11</v>
      </c>
      <c r="O28" s="41">
        <f t="shared" si="0"/>
        <v>-7.3041168658698544E-4</v>
      </c>
      <c r="P28" s="42">
        <f t="shared" si="1"/>
        <v>-7.3041168658698545</v>
      </c>
    </row>
    <row r="29" spans="1:190" x14ac:dyDescent="0.25">
      <c r="A29" s="36">
        <v>44487</v>
      </c>
      <c r="B29" s="37" t="s">
        <v>95</v>
      </c>
      <c r="C29" s="37" t="s">
        <v>99</v>
      </c>
      <c r="D29" s="37" t="s">
        <v>100</v>
      </c>
      <c r="E29" s="37" t="s">
        <v>69</v>
      </c>
      <c r="F29" s="37" t="s">
        <v>62</v>
      </c>
      <c r="G29" s="38">
        <v>889</v>
      </c>
      <c r="H29" s="38" t="s">
        <v>169</v>
      </c>
      <c r="I29" s="37" t="s">
        <v>148</v>
      </c>
      <c r="J29" s="38">
        <v>-1</v>
      </c>
      <c r="K29" s="38">
        <v>15071</v>
      </c>
      <c r="L29" s="38" t="s">
        <v>169</v>
      </c>
      <c r="M29" s="39">
        <v>15060</v>
      </c>
      <c r="N29" s="40">
        <v>-11</v>
      </c>
      <c r="O29" s="41">
        <f t="shared" si="0"/>
        <v>-7.3041168658698544E-4</v>
      </c>
      <c r="P29" s="42">
        <f t="shared" si="1"/>
        <v>-7.3041168658698545</v>
      </c>
    </row>
    <row r="30" spans="1:190" x14ac:dyDescent="0.25">
      <c r="A30" s="36">
        <v>44487</v>
      </c>
      <c r="B30" s="37" t="s">
        <v>95</v>
      </c>
      <c r="C30" s="37" t="s">
        <v>99</v>
      </c>
      <c r="D30" s="37" t="s">
        <v>61</v>
      </c>
      <c r="E30" s="37" t="s">
        <v>63</v>
      </c>
      <c r="F30" s="37" t="s">
        <v>62</v>
      </c>
      <c r="G30" s="38">
        <v>889</v>
      </c>
      <c r="H30" s="38" t="s">
        <v>169</v>
      </c>
      <c r="I30" s="37" t="s">
        <v>148</v>
      </c>
      <c r="J30" s="38">
        <v>-1</v>
      </c>
      <c r="K30" s="38">
        <v>15071</v>
      </c>
      <c r="L30" s="38" t="s">
        <v>169</v>
      </c>
      <c r="M30" s="39">
        <v>15060</v>
      </c>
      <c r="N30" s="40">
        <v>-11</v>
      </c>
      <c r="O30" s="41">
        <f t="shared" si="0"/>
        <v>-7.3041168658698544E-4</v>
      </c>
      <c r="P30" s="42">
        <f t="shared" si="1"/>
        <v>-7.3041168658698545</v>
      </c>
    </row>
    <row r="31" spans="1:190" s="48" customFormat="1" x14ac:dyDescent="0.25">
      <c r="A31" s="36">
        <v>44487</v>
      </c>
      <c r="B31" s="37" t="s">
        <v>101</v>
      </c>
      <c r="C31" s="37" t="s">
        <v>102</v>
      </c>
      <c r="D31" s="37" t="s">
        <v>61</v>
      </c>
      <c r="E31" s="37" t="s">
        <v>63</v>
      </c>
      <c r="F31" s="37" t="s">
        <v>62</v>
      </c>
      <c r="G31" s="38">
        <v>1</v>
      </c>
      <c r="H31" s="38" t="s">
        <v>169</v>
      </c>
      <c r="I31" s="37" t="s">
        <v>149</v>
      </c>
      <c r="J31" s="38">
        <v>0</v>
      </c>
      <c r="K31" s="38">
        <v>7463</v>
      </c>
      <c r="L31" s="38" t="s">
        <v>169</v>
      </c>
      <c r="M31" s="39">
        <v>7463</v>
      </c>
      <c r="N31" s="40">
        <v>0</v>
      </c>
      <c r="O31" s="41">
        <f t="shared" si="0"/>
        <v>0</v>
      </c>
      <c r="P31" s="42">
        <f t="shared" si="1"/>
        <v>0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</row>
    <row r="32" spans="1:190" s="48" customFormat="1" x14ac:dyDescent="0.25">
      <c r="A32" s="36">
        <v>44487</v>
      </c>
      <c r="B32" s="37" t="s">
        <v>101</v>
      </c>
      <c r="C32" s="37" t="s">
        <v>103</v>
      </c>
      <c r="D32" s="37" t="s">
        <v>65</v>
      </c>
      <c r="E32" s="37" t="s">
        <v>63</v>
      </c>
      <c r="F32" s="37" t="s">
        <v>62</v>
      </c>
      <c r="G32" s="38">
        <v>370</v>
      </c>
      <c r="H32" s="38" t="s">
        <v>169</v>
      </c>
      <c r="I32" s="37" t="s">
        <v>150</v>
      </c>
      <c r="J32" s="38">
        <v>3</v>
      </c>
      <c r="K32" s="38">
        <v>7463</v>
      </c>
      <c r="L32" s="38" t="s">
        <v>169</v>
      </c>
      <c r="M32" s="39">
        <v>7463</v>
      </c>
      <c r="N32" s="40">
        <v>0</v>
      </c>
      <c r="O32" s="41">
        <f t="shared" si="0"/>
        <v>0</v>
      </c>
      <c r="P32" s="42">
        <f t="shared" si="1"/>
        <v>0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</row>
    <row r="33" spans="1:190" s="48" customFormat="1" x14ac:dyDescent="0.25">
      <c r="A33" s="36">
        <v>44487</v>
      </c>
      <c r="B33" s="37" t="s">
        <v>101</v>
      </c>
      <c r="C33" s="37" t="s">
        <v>104</v>
      </c>
      <c r="D33" s="37" t="s">
        <v>65</v>
      </c>
      <c r="E33" s="37" t="s">
        <v>74</v>
      </c>
      <c r="F33" s="37" t="s">
        <v>73</v>
      </c>
      <c r="G33" s="38">
        <v>7463</v>
      </c>
      <c r="H33" s="38" t="s">
        <v>169</v>
      </c>
      <c r="I33" s="37" t="s">
        <v>151</v>
      </c>
      <c r="J33" s="38">
        <v>0</v>
      </c>
      <c r="K33" s="38">
        <v>7463</v>
      </c>
      <c r="L33" s="38" t="s">
        <v>169</v>
      </c>
      <c r="M33" s="39">
        <v>7463</v>
      </c>
      <c r="N33" s="40">
        <v>0</v>
      </c>
      <c r="O33" s="41">
        <f t="shared" si="0"/>
        <v>0</v>
      </c>
      <c r="P33" s="42">
        <f t="shared" si="1"/>
        <v>0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</row>
    <row r="34" spans="1:190" s="48" customFormat="1" x14ac:dyDescent="0.25">
      <c r="A34" s="36">
        <v>44487</v>
      </c>
      <c r="B34" s="37" t="s">
        <v>101</v>
      </c>
      <c r="C34" s="37" t="s">
        <v>105</v>
      </c>
      <c r="D34" s="37" t="s">
        <v>65</v>
      </c>
      <c r="E34" s="37" t="s">
        <v>63</v>
      </c>
      <c r="F34" s="37" t="s">
        <v>62</v>
      </c>
      <c r="G34" s="38">
        <v>1</v>
      </c>
      <c r="H34" s="38" t="s">
        <v>169</v>
      </c>
      <c r="I34" s="37" t="s">
        <v>149</v>
      </c>
      <c r="J34" s="38">
        <v>0</v>
      </c>
      <c r="K34" s="38">
        <v>7463</v>
      </c>
      <c r="L34" s="38" t="s">
        <v>169</v>
      </c>
      <c r="M34" s="39">
        <v>7463</v>
      </c>
      <c r="N34" s="40">
        <v>0</v>
      </c>
      <c r="O34" s="41">
        <f t="shared" si="0"/>
        <v>0</v>
      </c>
      <c r="P34" s="42">
        <f t="shared" si="1"/>
        <v>0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</row>
    <row r="35" spans="1:190" s="48" customFormat="1" x14ac:dyDescent="0.25">
      <c r="A35" s="36">
        <v>44487</v>
      </c>
      <c r="B35" s="37" t="s">
        <v>101</v>
      </c>
      <c r="C35" s="37" t="s">
        <v>106</v>
      </c>
      <c r="D35" s="37" t="s">
        <v>65</v>
      </c>
      <c r="E35" s="37" t="s">
        <v>74</v>
      </c>
      <c r="F35" s="37" t="s">
        <v>73</v>
      </c>
      <c r="G35" s="38">
        <v>7463</v>
      </c>
      <c r="H35" s="38" t="s">
        <v>169</v>
      </c>
      <c r="I35" s="37" t="s">
        <v>151</v>
      </c>
      <c r="J35" s="38">
        <v>0</v>
      </c>
      <c r="K35" s="38">
        <v>7463</v>
      </c>
      <c r="L35" s="38" t="s">
        <v>169</v>
      </c>
      <c r="M35" s="39">
        <v>7463</v>
      </c>
      <c r="N35" s="40">
        <v>0</v>
      </c>
      <c r="O35" s="41">
        <f t="shared" si="0"/>
        <v>0</v>
      </c>
      <c r="P35" s="42">
        <f t="shared" si="1"/>
        <v>0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</row>
    <row r="36" spans="1:190" s="48" customFormat="1" x14ac:dyDescent="0.25">
      <c r="A36" s="36">
        <v>44487</v>
      </c>
      <c r="B36" s="37" t="s">
        <v>101</v>
      </c>
      <c r="C36" s="37" t="s">
        <v>70</v>
      </c>
      <c r="D36" s="37" t="s">
        <v>61</v>
      </c>
      <c r="E36" s="37" t="s">
        <v>63</v>
      </c>
      <c r="F36" s="37" t="s">
        <v>62</v>
      </c>
      <c r="G36" s="38">
        <v>84</v>
      </c>
      <c r="H36" s="38" t="s">
        <v>169</v>
      </c>
      <c r="I36" s="37" t="s">
        <v>152</v>
      </c>
      <c r="J36" s="38">
        <v>1</v>
      </c>
      <c r="K36" s="38">
        <v>7463</v>
      </c>
      <c r="L36" s="38" t="s">
        <v>169</v>
      </c>
      <c r="M36" s="39">
        <v>7463</v>
      </c>
      <c r="N36" s="40">
        <v>0</v>
      </c>
      <c r="O36" s="41">
        <f t="shared" si="0"/>
        <v>0</v>
      </c>
      <c r="P36" s="42">
        <f t="shared" si="1"/>
        <v>0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</row>
    <row r="37" spans="1:190" s="48" customFormat="1" x14ac:dyDescent="0.25">
      <c r="A37" s="36">
        <v>44487</v>
      </c>
      <c r="B37" s="37" t="s">
        <v>101</v>
      </c>
      <c r="C37" s="37" t="s">
        <v>107</v>
      </c>
      <c r="D37" s="37" t="s">
        <v>65</v>
      </c>
      <c r="E37" s="37" t="s">
        <v>63</v>
      </c>
      <c r="F37" s="37" t="s">
        <v>62</v>
      </c>
      <c r="G37" s="38">
        <v>511</v>
      </c>
      <c r="H37" s="38" t="s">
        <v>169</v>
      </c>
      <c r="I37" s="37" t="s">
        <v>153</v>
      </c>
      <c r="J37" s="38">
        <v>2</v>
      </c>
      <c r="K37" s="38">
        <v>7463</v>
      </c>
      <c r="L37" s="38" t="s">
        <v>169</v>
      </c>
      <c r="M37" s="39">
        <v>7463</v>
      </c>
      <c r="N37" s="40">
        <v>0</v>
      </c>
      <c r="O37" s="41">
        <f t="shared" si="0"/>
        <v>0</v>
      </c>
      <c r="P37" s="42">
        <f t="shared" si="1"/>
        <v>0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</row>
    <row r="38" spans="1:190" s="48" customFormat="1" x14ac:dyDescent="0.25">
      <c r="A38" s="36">
        <v>44487</v>
      </c>
      <c r="B38" s="37" t="s">
        <v>101</v>
      </c>
      <c r="C38" s="37" t="s">
        <v>108</v>
      </c>
      <c r="D38" s="37" t="s">
        <v>65</v>
      </c>
      <c r="E38" s="37" t="s">
        <v>74</v>
      </c>
      <c r="F38" s="37" t="s">
        <v>73</v>
      </c>
      <c r="G38" s="38">
        <v>7463</v>
      </c>
      <c r="H38" s="38" t="s">
        <v>169</v>
      </c>
      <c r="I38" s="37" t="s">
        <v>151</v>
      </c>
      <c r="J38" s="38">
        <v>0</v>
      </c>
      <c r="K38" s="38">
        <v>7463</v>
      </c>
      <c r="L38" s="38" t="s">
        <v>169</v>
      </c>
      <c r="M38" s="39">
        <v>7463</v>
      </c>
      <c r="N38" s="40">
        <v>0</v>
      </c>
      <c r="O38" s="41">
        <f t="shared" si="0"/>
        <v>0</v>
      </c>
      <c r="P38" s="42">
        <f t="shared" si="1"/>
        <v>0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</row>
    <row r="39" spans="1:190" s="48" customFormat="1" ht="18" customHeight="1" x14ac:dyDescent="0.25">
      <c r="A39" s="43">
        <v>44487</v>
      </c>
      <c r="B39" s="44" t="s">
        <v>109</v>
      </c>
      <c r="C39" s="44" t="s">
        <v>110</v>
      </c>
      <c r="D39" s="44" t="s">
        <v>65</v>
      </c>
      <c r="E39" s="44" t="s">
        <v>74</v>
      </c>
      <c r="F39" s="44" t="s">
        <v>73</v>
      </c>
      <c r="G39" s="45">
        <v>244034</v>
      </c>
      <c r="H39" s="45" t="s">
        <v>169</v>
      </c>
      <c r="I39" s="44" t="s">
        <v>154</v>
      </c>
      <c r="J39" s="58">
        <v>-4119</v>
      </c>
      <c r="K39" s="45">
        <v>254056</v>
      </c>
      <c r="L39" s="45" t="s">
        <v>169</v>
      </c>
      <c r="M39" s="46">
        <v>249953</v>
      </c>
      <c r="N39" s="47">
        <v>-4103</v>
      </c>
      <c r="O39" s="61">
        <f t="shared" si="0"/>
        <v>-1.6415086036174802E-2</v>
      </c>
      <c r="P39" s="62">
        <f t="shared" si="1"/>
        <v>-164.15086036174802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</row>
    <row r="40" spans="1:190" x14ac:dyDescent="0.25">
      <c r="A40" s="71">
        <v>44487</v>
      </c>
      <c r="B40" s="72" t="s">
        <v>109</v>
      </c>
      <c r="C40" s="72" t="s">
        <v>110</v>
      </c>
      <c r="D40" s="72" t="s">
        <v>65</v>
      </c>
      <c r="E40" s="72" t="s">
        <v>74</v>
      </c>
      <c r="F40" s="72" t="s">
        <v>62</v>
      </c>
      <c r="G40" s="73">
        <v>244034</v>
      </c>
      <c r="H40" s="73" t="s">
        <v>169</v>
      </c>
      <c r="I40" s="72" t="s">
        <v>133</v>
      </c>
      <c r="J40" s="74">
        <v>-244032</v>
      </c>
      <c r="K40" s="73">
        <v>254056</v>
      </c>
      <c r="L40" s="73" t="s">
        <v>169</v>
      </c>
      <c r="M40" s="75">
        <v>249953</v>
      </c>
      <c r="N40" s="76">
        <v>-4103</v>
      </c>
      <c r="O40" s="77">
        <f t="shared" si="0"/>
        <v>-1.6415086036174802E-2</v>
      </c>
      <c r="P40" s="78">
        <f t="shared" si="1"/>
        <v>-164.15086036174802</v>
      </c>
    </row>
    <row r="41" spans="1:190" x14ac:dyDescent="0.25">
      <c r="A41" s="71">
        <v>44487</v>
      </c>
      <c r="B41" s="72" t="s">
        <v>109</v>
      </c>
      <c r="C41" s="72" t="s">
        <v>110</v>
      </c>
      <c r="D41" s="72" t="s">
        <v>65</v>
      </c>
      <c r="E41" s="72" t="s">
        <v>63</v>
      </c>
      <c r="F41" s="72" t="s">
        <v>73</v>
      </c>
      <c r="G41" s="73">
        <v>2</v>
      </c>
      <c r="H41" s="73" t="s">
        <v>169</v>
      </c>
      <c r="I41" s="72" t="s">
        <v>154</v>
      </c>
      <c r="J41" s="74">
        <v>239913</v>
      </c>
      <c r="K41" s="73">
        <v>254056</v>
      </c>
      <c r="L41" s="73" t="s">
        <v>169</v>
      </c>
      <c r="M41" s="75">
        <v>249953</v>
      </c>
      <c r="N41" s="76">
        <v>-4103</v>
      </c>
      <c r="O41" s="77">
        <f t="shared" si="0"/>
        <v>-1.6415086036174802E-2</v>
      </c>
      <c r="P41" s="78">
        <f t="shared" si="1"/>
        <v>-164.15086036174802</v>
      </c>
    </row>
    <row r="42" spans="1:190" x14ac:dyDescent="0.25">
      <c r="A42" s="18">
        <v>44487</v>
      </c>
      <c r="B42" s="19" t="s">
        <v>109</v>
      </c>
      <c r="C42" s="19" t="s">
        <v>110</v>
      </c>
      <c r="D42" s="19" t="s">
        <v>65</v>
      </c>
      <c r="E42" s="19" t="s">
        <v>63</v>
      </c>
      <c r="F42" s="19" t="s">
        <v>62</v>
      </c>
      <c r="G42" s="20">
        <v>2</v>
      </c>
      <c r="H42" s="20" t="s">
        <v>169</v>
      </c>
      <c r="I42" s="19" t="s">
        <v>133</v>
      </c>
      <c r="J42" s="57">
        <v>0</v>
      </c>
      <c r="K42" s="20">
        <v>254056</v>
      </c>
      <c r="L42" s="20" t="s">
        <v>169</v>
      </c>
      <c r="M42" s="21">
        <v>249953</v>
      </c>
      <c r="N42" s="22">
        <v>-4103</v>
      </c>
      <c r="O42" s="59">
        <f t="shared" si="0"/>
        <v>-1.6415086036174802E-2</v>
      </c>
      <c r="P42" s="60">
        <f t="shared" si="1"/>
        <v>-164.15086036174802</v>
      </c>
    </row>
    <row r="43" spans="1:190" ht="15.75" customHeight="1" x14ac:dyDescent="0.25">
      <c r="A43" s="18">
        <v>44487</v>
      </c>
      <c r="B43" s="19" t="s">
        <v>109</v>
      </c>
      <c r="C43" s="19" t="s">
        <v>111</v>
      </c>
      <c r="D43" s="19" t="s">
        <v>68</v>
      </c>
      <c r="E43" s="19" t="s">
        <v>69</v>
      </c>
      <c r="F43" s="19" t="s">
        <v>62</v>
      </c>
      <c r="G43" s="20">
        <v>5689</v>
      </c>
      <c r="H43" s="20" t="s">
        <v>169</v>
      </c>
      <c r="I43" s="19" t="s">
        <v>155</v>
      </c>
      <c r="J43" s="57">
        <v>-1</v>
      </c>
      <c r="K43" s="20">
        <v>254056</v>
      </c>
      <c r="L43" s="20" t="s">
        <v>169</v>
      </c>
      <c r="M43" s="21">
        <v>249953</v>
      </c>
      <c r="N43" s="22">
        <v>-4103</v>
      </c>
      <c r="O43" s="59">
        <f t="shared" si="0"/>
        <v>-1.6415086036174802E-2</v>
      </c>
      <c r="P43" s="60">
        <f t="shared" si="1"/>
        <v>-164.15086036174802</v>
      </c>
    </row>
    <row r="44" spans="1:190" x14ac:dyDescent="0.25">
      <c r="A44" s="36">
        <v>44487</v>
      </c>
      <c r="B44" s="37" t="s">
        <v>112</v>
      </c>
      <c r="C44" s="37" t="s">
        <v>105</v>
      </c>
      <c r="D44" s="37" t="s">
        <v>65</v>
      </c>
      <c r="E44" s="37" t="s">
        <v>63</v>
      </c>
      <c r="F44" s="37" t="s">
        <v>62</v>
      </c>
      <c r="G44" s="38">
        <v>41552</v>
      </c>
      <c r="H44" s="38" t="s">
        <v>169</v>
      </c>
      <c r="I44" s="37" t="s">
        <v>156</v>
      </c>
      <c r="J44" s="38">
        <v>-23</v>
      </c>
      <c r="K44" s="38">
        <v>80494</v>
      </c>
      <c r="L44" s="38" t="s">
        <v>169</v>
      </c>
      <c r="M44" s="39">
        <v>80456</v>
      </c>
      <c r="N44" s="40">
        <v>-38</v>
      </c>
      <c r="O44" s="41">
        <f t="shared" si="0"/>
        <v>-4.7230784528189319E-4</v>
      </c>
      <c r="P44" s="42">
        <f t="shared" si="1"/>
        <v>-4.7230784528189318</v>
      </c>
    </row>
    <row r="45" spans="1:190" x14ac:dyDescent="0.25">
      <c r="A45" s="36">
        <v>44487</v>
      </c>
      <c r="B45" s="37" t="s">
        <v>112</v>
      </c>
      <c r="C45" s="37" t="s">
        <v>106</v>
      </c>
      <c r="D45" s="37" t="s">
        <v>65</v>
      </c>
      <c r="E45" s="37" t="s">
        <v>74</v>
      </c>
      <c r="F45" s="37" t="s">
        <v>73</v>
      </c>
      <c r="G45" s="38">
        <v>80494</v>
      </c>
      <c r="H45" s="38" t="s">
        <v>169</v>
      </c>
      <c r="I45" s="37" t="s">
        <v>157</v>
      </c>
      <c r="J45" s="38">
        <v>-38</v>
      </c>
      <c r="K45" s="38">
        <v>80494</v>
      </c>
      <c r="L45" s="38" t="s">
        <v>169</v>
      </c>
      <c r="M45" s="39">
        <v>80456</v>
      </c>
      <c r="N45" s="40">
        <v>-38</v>
      </c>
      <c r="O45" s="41">
        <f t="shared" si="0"/>
        <v>-4.7230784528189319E-4</v>
      </c>
      <c r="P45" s="42">
        <f t="shared" si="1"/>
        <v>-4.7230784528189318</v>
      </c>
    </row>
    <row r="46" spans="1:190" x14ac:dyDescent="0.25">
      <c r="A46" s="36">
        <v>44487</v>
      </c>
      <c r="B46" s="37" t="s">
        <v>112</v>
      </c>
      <c r="C46" s="37" t="s">
        <v>113</v>
      </c>
      <c r="D46" s="37" t="s">
        <v>77</v>
      </c>
      <c r="E46" s="37" t="s">
        <v>79</v>
      </c>
      <c r="F46" s="37" t="s">
        <v>78</v>
      </c>
      <c r="G46" s="38">
        <v>10461</v>
      </c>
      <c r="H46" s="38" t="s">
        <v>169</v>
      </c>
      <c r="I46" s="37" t="s">
        <v>158</v>
      </c>
      <c r="J46" s="38">
        <v>-4</v>
      </c>
      <c r="K46" s="38">
        <v>80494</v>
      </c>
      <c r="L46" s="38" t="s">
        <v>169</v>
      </c>
      <c r="M46" s="39">
        <v>80456</v>
      </c>
      <c r="N46" s="40">
        <v>-38</v>
      </c>
      <c r="O46" s="41">
        <f t="shared" si="0"/>
        <v>-4.7230784528189319E-4</v>
      </c>
      <c r="P46" s="42">
        <f t="shared" si="1"/>
        <v>-4.7230784528189318</v>
      </c>
    </row>
    <row r="47" spans="1:190" x14ac:dyDescent="0.25">
      <c r="A47" s="36">
        <v>44487</v>
      </c>
      <c r="B47" s="37" t="s">
        <v>112</v>
      </c>
      <c r="C47" s="37" t="s">
        <v>113</v>
      </c>
      <c r="D47" s="37" t="s">
        <v>65</v>
      </c>
      <c r="E47" s="37" t="s">
        <v>63</v>
      </c>
      <c r="F47" s="37" t="s">
        <v>62</v>
      </c>
      <c r="G47" s="38">
        <v>33929</v>
      </c>
      <c r="H47" s="38" t="s">
        <v>169</v>
      </c>
      <c r="I47" s="37" t="s">
        <v>159</v>
      </c>
      <c r="J47" s="38">
        <v>-21</v>
      </c>
      <c r="K47" s="38">
        <v>80494</v>
      </c>
      <c r="L47" s="38" t="s">
        <v>169</v>
      </c>
      <c r="M47" s="39">
        <v>80456</v>
      </c>
      <c r="N47" s="40">
        <v>-38</v>
      </c>
      <c r="O47" s="41">
        <f t="shared" si="0"/>
        <v>-4.7230784528189319E-4</v>
      </c>
      <c r="P47" s="42">
        <f t="shared" si="1"/>
        <v>-4.7230784528189318</v>
      </c>
    </row>
    <row r="48" spans="1:190" x14ac:dyDescent="0.25">
      <c r="A48" s="36">
        <v>44487</v>
      </c>
      <c r="B48" s="37" t="s">
        <v>112</v>
      </c>
      <c r="C48" s="37" t="s">
        <v>114</v>
      </c>
      <c r="D48" s="37" t="s">
        <v>65</v>
      </c>
      <c r="E48" s="37" t="s">
        <v>74</v>
      </c>
      <c r="F48" s="37" t="s">
        <v>73</v>
      </c>
      <c r="G48" s="38">
        <v>80494</v>
      </c>
      <c r="H48" s="38" t="s">
        <v>169</v>
      </c>
      <c r="I48" s="37" t="s">
        <v>157</v>
      </c>
      <c r="J48" s="38">
        <v>-38</v>
      </c>
      <c r="K48" s="38">
        <v>80494</v>
      </c>
      <c r="L48" s="38" t="s">
        <v>169</v>
      </c>
      <c r="M48" s="39">
        <v>80456</v>
      </c>
      <c r="N48" s="40">
        <v>-38</v>
      </c>
      <c r="O48" s="41">
        <f t="shared" si="0"/>
        <v>-4.7230784528189319E-4</v>
      </c>
      <c r="P48" s="42">
        <f t="shared" si="1"/>
        <v>-4.7230784528189318</v>
      </c>
    </row>
    <row r="49" spans="1:190" s="89" customFormat="1" x14ac:dyDescent="0.25">
      <c r="A49" s="81">
        <v>44487</v>
      </c>
      <c r="B49" s="82" t="s">
        <v>115</v>
      </c>
      <c r="C49" s="82" t="s">
        <v>116</v>
      </c>
      <c r="D49" s="82" t="s">
        <v>65</v>
      </c>
      <c r="E49" s="82" t="s">
        <v>63</v>
      </c>
      <c r="F49" s="82" t="s">
        <v>62</v>
      </c>
      <c r="G49" s="83">
        <v>1699</v>
      </c>
      <c r="H49" s="83" t="s">
        <v>169</v>
      </c>
      <c r="I49" s="82" t="s">
        <v>160</v>
      </c>
      <c r="J49" s="84">
        <v>10211</v>
      </c>
      <c r="K49" s="83">
        <v>11940</v>
      </c>
      <c r="L49" s="83" t="s">
        <v>169</v>
      </c>
      <c r="M49" s="85">
        <v>11910</v>
      </c>
      <c r="N49" s="86">
        <v>-30</v>
      </c>
      <c r="O49" s="87">
        <f t="shared" si="0"/>
        <v>-2.5188916876574307E-3</v>
      </c>
      <c r="P49" s="88">
        <f t="shared" si="1"/>
        <v>-25.188916876574307</v>
      </c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  <c r="DT49" s="10"/>
      <c r="DU49" s="10"/>
      <c r="DV49" s="10"/>
      <c r="DW49" s="10"/>
      <c r="DX49" s="10"/>
      <c r="DY49" s="10"/>
      <c r="DZ49" s="10"/>
      <c r="EA49" s="10"/>
      <c r="EB49" s="10"/>
      <c r="EC49" s="10"/>
      <c r="ED49" s="10"/>
      <c r="EE49" s="10"/>
      <c r="EF49" s="10"/>
      <c r="EG49" s="10"/>
      <c r="EH49" s="10"/>
      <c r="EI49" s="10"/>
      <c r="EJ49" s="10"/>
      <c r="EK49" s="10"/>
      <c r="EL49" s="10"/>
      <c r="EM49" s="10"/>
      <c r="EN49" s="10"/>
      <c r="EO49" s="10"/>
      <c r="EP49" s="10"/>
      <c r="EQ49" s="10"/>
      <c r="ER49" s="10"/>
      <c r="ES49" s="10"/>
      <c r="ET49" s="10"/>
      <c r="EU49" s="10"/>
      <c r="EV49" s="10"/>
      <c r="EW49" s="10"/>
      <c r="EX49" s="10"/>
      <c r="EY49" s="10"/>
      <c r="EZ49" s="10"/>
      <c r="FA49" s="10"/>
      <c r="FB49" s="10"/>
      <c r="FC49" s="10"/>
      <c r="FD49" s="10"/>
      <c r="FE49" s="10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</row>
    <row r="50" spans="1:190" s="8" customFormat="1" x14ac:dyDescent="0.25">
      <c r="A50" s="36">
        <v>44487</v>
      </c>
      <c r="B50" s="37" t="s">
        <v>115</v>
      </c>
      <c r="C50" s="37" t="s">
        <v>117</v>
      </c>
      <c r="D50" s="37" t="s">
        <v>65</v>
      </c>
      <c r="E50" s="37" t="s">
        <v>63</v>
      </c>
      <c r="F50" s="37" t="s">
        <v>62</v>
      </c>
      <c r="G50" s="38">
        <v>11940</v>
      </c>
      <c r="H50" s="38" t="s">
        <v>169</v>
      </c>
      <c r="I50" s="37" t="s">
        <v>160</v>
      </c>
      <c r="J50" s="38">
        <v>-30</v>
      </c>
      <c r="K50" s="38">
        <v>11940</v>
      </c>
      <c r="L50" s="38" t="s">
        <v>169</v>
      </c>
      <c r="M50" s="39">
        <v>11910</v>
      </c>
      <c r="N50" s="40">
        <v>-30</v>
      </c>
      <c r="O50" s="41">
        <f t="shared" si="0"/>
        <v>-2.5188916876574307E-3</v>
      </c>
      <c r="P50" s="42">
        <f t="shared" si="1"/>
        <v>-25.188916876574307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</row>
    <row r="51" spans="1:190" s="8" customFormat="1" x14ac:dyDescent="0.25">
      <c r="A51" s="36">
        <v>44487</v>
      </c>
      <c r="B51" s="37" t="s">
        <v>115</v>
      </c>
      <c r="C51" s="37" t="s">
        <v>118</v>
      </c>
      <c r="D51" s="37" t="s">
        <v>65</v>
      </c>
      <c r="E51" s="37" t="s">
        <v>63</v>
      </c>
      <c r="F51" s="37" t="s">
        <v>62</v>
      </c>
      <c r="G51" s="38">
        <v>5</v>
      </c>
      <c r="H51" s="38" t="s">
        <v>169</v>
      </c>
      <c r="I51" s="37" t="s">
        <v>161</v>
      </c>
      <c r="J51" s="38">
        <v>0</v>
      </c>
      <c r="K51" s="38">
        <v>11940</v>
      </c>
      <c r="L51" s="38" t="s">
        <v>169</v>
      </c>
      <c r="M51" s="39">
        <v>11910</v>
      </c>
      <c r="N51" s="40">
        <v>-30</v>
      </c>
      <c r="O51" s="41">
        <f t="shared" si="0"/>
        <v>-2.5188916876574307E-3</v>
      </c>
      <c r="P51" s="42">
        <f t="shared" si="1"/>
        <v>-25.188916876574307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</row>
    <row r="52" spans="1:190" s="89" customFormat="1" x14ac:dyDescent="0.25">
      <c r="A52" s="81">
        <v>44487</v>
      </c>
      <c r="B52" s="82" t="s">
        <v>115</v>
      </c>
      <c r="C52" s="82" t="s">
        <v>91</v>
      </c>
      <c r="D52" s="82" t="s">
        <v>65</v>
      </c>
      <c r="E52" s="82" t="s">
        <v>63</v>
      </c>
      <c r="F52" s="82" t="s">
        <v>62</v>
      </c>
      <c r="G52" s="83">
        <v>11940</v>
      </c>
      <c r="H52" s="83" t="s">
        <v>169</v>
      </c>
      <c r="I52" s="82" t="s">
        <v>162</v>
      </c>
      <c r="J52" s="84">
        <v>-10259</v>
      </c>
      <c r="K52" s="83">
        <v>11940</v>
      </c>
      <c r="L52" s="83" t="s">
        <v>169</v>
      </c>
      <c r="M52" s="85">
        <v>11910</v>
      </c>
      <c r="N52" s="86">
        <v>-30</v>
      </c>
      <c r="O52" s="87">
        <f t="shared" si="0"/>
        <v>-2.5188916876574307E-3</v>
      </c>
      <c r="P52" s="88">
        <f t="shared" si="1"/>
        <v>-25.188916876574307</v>
      </c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  <c r="DT52" s="10"/>
      <c r="DU52" s="10"/>
      <c r="DV52" s="10"/>
      <c r="DW52" s="10"/>
      <c r="DX52" s="10"/>
      <c r="DY52" s="10"/>
      <c r="DZ52" s="10"/>
      <c r="EA52" s="10"/>
      <c r="EB52" s="10"/>
      <c r="EC52" s="10"/>
      <c r="ED52" s="10"/>
      <c r="EE52" s="10"/>
      <c r="EF52" s="10"/>
      <c r="EG52" s="10"/>
      <c r="EH52" s="10"/>
      <c r="EI52" s="10"/>
      <c r="EJ52" s="10"/>
      <c r="EK52" s="10"/>
      <c r="EL52" s="10"/>
      <c r="EM52" s="10"/>
      <c r="EN52" s="10"/>
      <c r="EO52" s="10"/>
      <c r="EP52" s="10"/>
      <c r="EQ52" s="10"/>
      <c r="ER52" s="10"/>
      <c r="ES52" s="10"/>
      <c r="ET52" s="10"/>
      <c r="EU52" s="10"/>
      <c r="EV52" s="10"/>
      <c r="EW52" s="10"/>
      <c r="EX52" s="10"/>
      <c r="EY52" s="10"/>
      <c r="EZ52" s="10"/>
      <c r="FA52" s="10"/>
      <c r="FB52" s="10"/>
      <c r="FC52" s="10"/>
      <c r="FD52" s="10"/>
      <c r="FE52" s="10"/>
      <c r="FF52" s="10"/>
      <c r="FG52" s="10"/>
      <c r="FH52" s="10"/>
      <c r="FI52" s="10"/>
      <c r="FJ52" s="10"/>
      <c r="FK52" s="10"/>
      <c r="FL52" s="10"/>
      <c r="FM52" s="10"/>
      <c r="FN52" s="10"/>
      <c r="FO52" s="10"/>
      <c r="FP52" s="10"/>
      <c r="FQ52" s="10"/>
      <c r="FR52" s="10"/>
      <c r="FS52" s="10"/>
      <c r="FT52" s="10"/>
      <c r="FU52" s="10"/>
      <c r="FV52" s="10"/>
      <c r="FW52" s="10"/>
      <c r="FX52" s="10"/>
      <c r="FY52" s="10"/>
      <c r="FZ52" s="10"/>
      <c r="GA52" s="10"/>
      <c r="GB52" s="10"/>
      <c r="GC52" s="10"/>
      <c r="GD52" s="10"/>
      <c r="GE52" s="10"/>
      <c r="GF52" s="10"/>
      <c r="GG52" s="10"/>
      <c r="GH52" s="10"/>
    </row>
    <row r="53" spans="1:190" s="69" customFormat="1" x14ac:dyDescent="0.25">
      <c r="A53" s="63">
        <v>44487</v>
      </c>
      <c r="B53" s="64" t="s">
        <v>119</v>
      </c>
      <c r="C53" s="64" t="s">
        <v>120</v>
      </c>
      <c r="D53" s="64" t="s">
        <v>65</v>
      </c>
      <c r="E53" s="64" t="s">
        <v>74</v>
      </c>
      <c r="F53" s="64" t="s">
        <v>73</v>
      </c>
      <c r="G53" s="65">
        <v>728874</v>
      </c>
      <c r="H53" s="65" t="s">
        <v>169</v>
      </c>
      <c r="I53" s="64" t="s">
        <v>163</v>
      </c>
      <c r="J53" s="65">
        <v>-90</v>
      </c>
      <c r="K53" s="65">
        <v>761536</v>
      </c>
      <c r="L53" s="65" t="s">
        <v>169</v>
      </c>
      <c r="M53" s="66">
        <v>761432</v>
      </c>
      <c r="N53" s="67">
        <v>-104</v>
      </c>
      <c r="O53" s="54">
        <f t="shared" si="0"/>
        <v>-1.365847508378949E-4</v>
      </c>
      <c r="P53" s="68">
        <f t="shared" si="1"/>
        <v>-1.365847508378949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</row>
    <row r="54" spans="1:190" x14ac:dyDescent="0.25">
      <c r="A54" s="30">
        <v>44487</v>
      </c>
      <c r="B54" s="31" t="s">
        <v>119</v>
      </c>
      <c r="C54" s="31" t="s">
        <v>121</v>
      </c>
      <c r="D54" s="31" t="s">
        <v>65</v>
      </c>
      <c r="E54" s="31" t="s">
        <v>122</v>
      </c>
      <c r="F54" s="31" t="s">
        <v>73</v>
      </c>
      <c r="G54" s="32">
        <v>704975</v>
      </c>
      <c r="H54" s="32" t="s">
        <v>169</v>
      </c>
      <c r="I54" s="31" t="s">
        <v>164</v>
      </c>
      <c r="J54" s="56">
        <v>-669</v>
      </c>
      <c r="K54" s="32">
        <v>761536</v>
      </c>
      <c r="L54" s="32" t="s">
        <v>169</v>
      </c>
      <c r="M54" s="33">
        <v>761432</v>
      </c>
      <c r="N54" s="34">
        <v>-104</v>
      </c>
      <c r="O54" s="24">
        <f t="shared" si="0"/>
        <v>-1.365847508378949E-4</v>
      </c>
      <c r="P54" s="35">
        <f t="shared" si="1"/>
        <v>-1.365847508378949</v>
      </c>
    </row>
    <row r="55" spans="1:190" x14ac:dyDescent="0.25">
      <c r="A55" s="71">
        <v>44487</v>
      </c>
      <c r="B55" s="72" t="s">
        <v>119</v>
      </c>
      <c r="C55" s="72" t="s">
        <v>121</v>
      </c>
      <c r="D55" s="72" t="s">
        <v>65</v>
      </c>
      <c r="E55" s="72" t="s">
        <v>122</v>
      </c>
      <c r="F55" s="72" t="s">
        <v>62</v>
      </c>
      <c r="G55" s="73">
        <v>704975</v>
      </c>
      <c r="H55" s="73" t="s">
        <v>169</v>
      </c>
      <c r="I55" s="72" t="s">
        <v>165</v>
      </c>
      <c r="J55" s="74">
        <v>-704744</v>
      </c>
      <c r="K55" s="73">
        <v>761536</v>
      </c>
      <c r="L55" s="73" t="s">
        <v>169</v>
      </c>
      <c r="M55" s="75">
        <v>761432</v>
      </c>
      <c r="N55" s="76">
        <v>-104</v>
      </c>
      <c r="O55" s="77">
        <f t="shared" ref="O55:O60" si="2">N55/M55</f>
        <v>-1.365847508378949E-4</v>
      </c>
      <c r="P55" s="78">
        <f t="shared" ref="P55:P60" si="3">N55/M55*10000</f>
        <v>-1.365847508378949</v>
      </c>
    </row>
    <row r="56" spans="1:190" x14ac:dyDescent="0.25">
      <c r="A56" s="71">
        <v>44487</v>
      </c>
      <c r="B56" s="72" t="s">
        <v>119</v>
      </c>
      <c r="C56" s="72" t="s">
        <v>121</v>
      </c>
      <c r="D56" s="72" t="s">
        <v>65</v>
      </c>
      <c r="E56" s="72" t="s">
        <v>69</v>
      </c>
      <c r="F56" s="72" t="s">
        <v>73</v>
      </c>
      <c r="G56" s="73">
        <v>225</v>
      </c>
      <c r="H56" s="73" t="s">
        <v>169</v>
      </c>
      <c r="I56" s="72" t="s">
        <v>164</v>
      </c>
      <c r="J56" s="74">
        <v>704081</v>
      </c>
      <c r="K56" s="73">
        <v>761536</v>
      </c>
      <c r="L56" s="73" t="s">
        <v>169</v>
      </c>
      <c r="M56" s="75">
        <v>761432</v>
      </c>
      <c r="N56" s="76">
        <v>-104</v>
      </c>
      <c r="O56" s="77">
        <f t="shared" si="2"/>
        <v>-1.365847508378949E-4</v>
      </c>
      <c r="P56" s="78">
        <f t="shared" si="3"/>
        <v>-1.365847508378949</v>
      </c>
    </row>
    <row r="57" spans="1:190" s="69" customFormat="1" x14ac:dyDescent="0.25">
      <c r="A57" s="63">
        <v>44487</v>
      </c>
      <c r="B57" s="64" t="s">
        <v>119</v>
      </c>
      <c r="C57" s="64" t="s">
        <v>121</v>
      </c>
      <c r="D57" s="64" t="s">
        <v>65</v>
      </c>
      <c r="E57" s="64" t="s">
        <v>69</v>
      </c>
      <c r="F57" s="64" t="s">
        <v>62</v>
      </c>
      <c r="G57" s="65">
        <v>225</v>
      </c>
      <c r="H57" s="65" t="s">
        <v>169</v>
      </c>
      <c r="I57" s="64" t="s">
        <v>165</v>
      </c>
      <c r="J57" s="65">
        <v>6</v>
      </c>
      <c r="K57" s="65">
        <v>761536</v>
      </c>
      <c r="L57" s="65" t="s">
        <v>169</v>
      </c>
      <c r="M57" s="66">
        <v>761432</v>
      </c>
      <c r="N57" s="67">
        <v>-104</v>
      </c>
      <c r="O57" s="54">
        <f t="shared" si="2"/>
        <v>-1.365847508378949E-4</v>
      </c>
      <c r="P57" s="68">
        <f t="shared" si="3"/>
        <v>-1.365847508378949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</row>
    <row r="58" spans="1:190" s="69" customFormat="1" x14ac:dyDescent="0.25">
      <c r="A58" s="63">
        <v>44487</v>
      </c>
      <c r="B58" s="64" t="s">
        <v>119</v>
      </c>
      <c r="C58" s="64" t="s">
        <v>123</v>
      </c>
      <c r="D58" s="64" t="s">
        <v>61</v>
      </c>
      <c r="E58" s="64" t="s">
        <v>74</v>
      </c>
      <c r="F58" s="64" t="s">
        <v>73</v>
      </c>
      <c r="G58" s="65">
        <v>761536</v>
      </c>
      <c r="H58" s="65" t="s">
        <v>169</v>
      </c>
      <c r="I58" s="64" t="s">
        <v>166</v>
      </c>
      <c r="J58" s="70">
        <v>-104</v>
      </c>
      <c r="K58" s="65">
        <v>761536</v>
      </c>
      <c r="L58" s="65" t="s">
        <v>169</v>
      </c>
      <c r="M58" s="66">
        <v>761432</v>
      </c>
      <c r="N58" s="67">
        <v>-104</v>
      </c>
      <c r="O58" s="54">
        <f t="shared" si="2"/>
        <v>-1.365847508378949E-4</v>
      </c>
      <c r="P58" s="68">
        <f t="shared" si="3"/>
        <v>-1.365847508378949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</row>
    <row r="59" spans="1:190" s="69" customFormat="1" x14ac:dyDescent="0.25">
      <c r="A59" s="63">
        <v>44487</v>
      </c>
      <c r="B59" s="64" t="s">
        <v>119</v>
      </c>
      <c r="C59" s="64" t="s">
        <v>70</v>
      </c>
      <c r="D59" s="64" t="s">
        <v>61</v>
      </c>
      <c r="E59" s="64" t="s">
        <v>63</v>
      </c>
      <c r="F59" s="64" t="s">
        <v>62</v>
      </c>
      <c r="G59" s="65">
        <v>2154</v>
      </c>
      <c r="H59" s="65" t="s">
        <v>169</v>
      </c>
      <c r="I59" s="64" t="s">
        <v>167</v>
      </c>
      <c r="J59" s="65">
        <v>-11</v>
      </c>
      <c r="K59" s="65">
        <v>761536</v>
      </c>
      <c r="L59" s="65" t="s">
        <v>169</v>
      </c>
      <c r="M59" s="66">
        <v>761432</v>
      </c>
      <c r="N59" s="67">
        <v>-104</v>
      </c>
      <c r="O59" s="54">
        <f t="shared" si="2"/>
        <v>-1.365847508378949E-4</v>
      </c>
      <c r="P59" s="68">
        <f t="shared" si="3"/>
        <v>-1.365847508378949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</row>
    <row r="60" spans="1:190" x14ac:dyDescent="0.25">
      <c r="A60" s="30">
        <v>44487</v>
      </c>
      <c r="B60" s="31" t="s">
        <v>119</v>
      </c>
      <c r="C60" s="31" t="s">
        <v>124</v>
      </c>
      <c r="D60" s="31" t="s">
        <v>65</v>
      </c>
      <c r="E60" s="31" t="s">
        <v>74</v>
      </c>
      <c r="F60" s="31" t="s">
        <v>73</v>
      </c>
      <c r="G60" s="32">
        <v>704975</v>
      </c>
      <c r="H60" s="32" t="s">
        <v>169</v>
      </c>
      <c r="I60" s="31" t="s">
        <v>168</v>
      </c>
      <c r="J60" s="56">
        <v>551</v>
      </c>
      <c r="K60" s="32">
        <v>761536</v>
      </c>
      <c r="L60" s="32" t="s">
        <v>169</v>
      </c>
      <c r="M60" s="33">
        <v>761432</v>
      </c>
      <c r="N60" s="34">
        <v>-104</v>
      </c>
      <c r="O60" s="24">
        <f t="shared" si="2"/>
        <v>-1.365847508378949E-4</v>
      </c>
      <c r="P60" s="35">
        <f t="shared" si="3"/>
        <v>-1.365847508378949</v>
      </c>
    </row>
    <row r="61" spans="1:190" customFormat="1" x14ac:dyDescent="0.25"/>
    <row r="62" spans="1:190" customFormat="1" x14ac:dyDescent="0.25"/>
    <row r="63" spans="1:190" customFormat="1" x14ac:dyDescent="0.25"/>
    <row r="64" spans="1:190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Measurement</vt:lpstr>
      <vt:lpstr>Note</vt:lpstr>
      <vt:lpstr>procedure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Carlson, Roger J.</dc:creator>
  <cp:lastModifiedBy>Carlson, Roger J.</cp:lastModifiedBy>
  <dcterms:created xsi:type="dcterms:W3CDTF">2021-10-14T16:39:08Z</dcterms:created>
  <dcterms:modified xsi:type="dcterms:W3CDTF">2021-10-28T19:55:32Z</dcterms:modified>
</cp:coreProperties>
</file>