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r\Downloads\"/>
    </mc:Choice>
  </mc:AlternateContent>
  <xr:revisionPtr revIDLastSave="0" documentId="13_ncr:1_{BF236EFD-52D2-4A40-AFBB-E03B63A92170}" xr6:coauthVersionLast="47" xr6:coauthVersionMax="47" xr10:uidLastSave="{00000000-0000-0000-0000-000000000000}"/>
  <bookViews>
    <workbookView xWindow="-108" yWindow="-108" windowWidth="23256" windowHeight="12456" xr2:uid="{AE7A1A70-011B-EC4E-BF10-20A3E0684F31}"/>
  </bookViews>
  <sheets>
    <sheet name="Complete Data" sheetId="4" r:id="rId1"/>
    <sheet name="Legend" sheetId="6" r:id="rId2"/>
    <sheet name="Sheet2" sheetId="2" r:id="rId3"/>
    <sheet name="Sheet1" sheetId="1" r:id="rId4"/>
    <sheet name="Combined Data" sheetId="3" r:id="rId5"/>
    <sheet name="Success vs Failure" sheetId="5" r:id="rId6"/>
    <sheet name="Demographic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" i="5" l="1"/>
  <c r="K121" i="5"/>
  <c r="K120" i="5"/>
  <c r="K119" i="5"/>
  <c r="K117" i="5"/>
  <c r="K116" i="5"/>
  <c r="K115" i="5"/>
  <c r="K112" i="5"/>
  <c r="K111" i="5"/>
  <c r="K109" i="5"/>
  <c r="K108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2" i="5"/>
  <c r="K11" i="5"/>
  <c r="K10" i="5"/>
  <c r="K9" i="5"/>
  <c r="K8" i="5"/>
  <c r="K7" i="5"/>
  <c r="K6" i="5"/>
  <c r="K5" i="5"/>
  <c r="K3" i="5"/>
  <c r="K2" i="5"/>
  <c r="B20" i="7"/>
  <c r="B19" i="7"/>
  <c r="AS121" i="4"/>
  <c r="AS120" i="4"/>
  <c r="AS119" i="4"/>
  <c r="AS117" i="4"/>
  <c r="AS116" i="4"/>
  <c r="AS115" i="4"/>
  <c r="AS112" i="4"/>
  <c r="AS111" i="4"/>
  <c r="AS110" i="4"/>
  <c r="AS109" i="4"/>
  <c r="AS108" i="4"/>
  <c r="AS107" i="4"/>
  <c r="AS106" i="4"/>
  <c r="AS105" i="4"/>
  <c r="AS104" i="4"/>
  <c r="AS103" i="4"/>
  <c r="AS102" i="4"/>
  <c r="AS101" i="4"/>
  <c r="AS100" i="4"/>
  <c r="AS99" i="4"/>
  <c r="AS98" i="4"/>
  <c r="AS97" i="4"/>
  <c r="AS96" i="4"/>
  <c r="AS95" i="4"/>
  <c r="AS94" i="4"/>
  <c r="AS93" i="4"/>
  <c r="AS92" i="4"/>
  <c r="AS91" i="4"/>
  <c r="AS90" i="4"/>
  <c r="AS89" i="4"/>
  <c r="AS88" i="4"/>
  <c r="AS87" i="4"/>
  <c r="AS86" i="4"/>
  <c r="AS85" i="4"/>
  <c r="AS84" i="4"/>
  <c r="AS83" i="4"/>
  <c r="AS82" i="4"/>
  <c r="AS81" i="4"/>
  <c r="AS80" i="4"/>
  <c r="AS79" i="4"/>
  <c r="AS78" i="4"/>
  <c r="AS77" i="4"/>
  <c r="AS76" i="4"/>
  <c r="AS75" i="4"/>
  <c r="AS74" i="4"/>
  <c r="AS73" i="4"/>
  <c r="AS72" i="4"/>
  <c r="AS71" i="4"/>
  <c r="AS70" i="4"/>
  <c r="AS69" i="4"/>
  <c r="AS68" i="4"/>
  <c r="AS67" i="4"/>
  <c r="AS66" i="4"/>
  <c r="AS65" i="4"/>
  <c r="AS64" i="4"/>
  <c r="AS63" i="4"/>
  <c r="AS62" i="4"/>
  <c r="AS61" i="4"/>
  <c r="AS60" i="4"/>
  <c r="AS59" i="4"/>
  <c r="AS58" i="4"/>
  <c r="AS57" i="4"/>
  <c r="AS56" i="4"/>
  <c r="AS55" i="4"/>
  <c r="AS54" i="4"/>
  <c r="AS53" i="4"/>
  <c r="AS52" i="4"/>
  <c r="AS51" i="4"/>
  <c r="AS50" i="4"/>
  <c r="AS49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S4" i="4"/>
  <c r="AS3" i="4"/>
  <c r="AS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5" i="5"/>
  <c r="J116" i="5"/>
  <c r="J117" i="5"/>
  <c r="J119" i="5"/>
  <c r="J120" i="5"/>
  <c r="J121" i="5"/>
  <c r="J2" i="5"/>
  <c r="J126" i="5"/>
  <c r="I126" i="5"/>
  <c r="I125" i="5"/>
  <c r="H119" i="5"/>
  <c r="H120" i="5"/>
  <c r="H121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" i="5" l="1"/>
  <c r="C21" i="2"/>
  <c r="A12" i="2"/>
  <c r="A5" i="2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3" i="4"/>
  <c r="F2" i="4"/>
  <c r="AL2" i="4"/>
  <c r="D2" i="4" s="1"/>
  <c r="AL3" i="4"/>
  <c r="D3" i="4" s="1"/>
  <c r="AL4" i="4"/>
  <c r="D4" i="4" s="1"/>
  <c r="AL5" i="4"/>
  <c r="D5" i="4" s="1"/>
  <c r="AL6" i="4"/>
  <c r="D6" i="4" s="1"/>
  <c r="AL7" i="4"/>
  <c r="D7" i="4" s="1"/>
  <c r="AL8" i="4"/>
  <c r="D8" i="4" s="1"/>
  <c r="AL9" i="4"/>
  <c r="D9" i="4" s="1"/>
  <c r="AL10" i="4"/>
  <c r="D10" i="4" s="1"/>
  <c r="AL11" i="4"/>
  <c r="D11" i="4" s="1"/>
  <c r="AL12" i="4"/>
  <c r="D12" i="4" s="1"/>
  <c r="AL13" i="4"/>
  <c r="D13" i="4" s="1"/>
  <c r="AL14" i="4"/>
  <c r="D14" i="4" s="1"/>
  <c r="AL15" i="4"/>
  <c r="D15" i="4" s="1"/>
  <c r="AL16" i="4"/>
  <c r="D16" i="4" s="1"/>
  <c r="AL17" i="4"/>
  <c r="D17" i="4" s="1"/>
  <c r="AL18" i="4"/>
  <c r="D18" i="4" s="1"/>
  <c r="AL19" i="4"/>
  <c r="D19" i="4" s="1"/>
  <c r="AL20" i="4"/>
  <c r="D20" i="4" s="1"/>
  <c r="AL21" i="4"/>
  <c r="D21" i="4" s="1"/>
  <c r="AL22" i="4"/>
  <c r="D22" i="4" s="1"/>
  <c r="AL23" i="4"/>
  <c r="D23" i="4" s="1"/>
  <c r="AL24" i="4"/>
  <c r="D24" i="4" s="1"/>
  <c r="AL25" i="4"/>
  <c r="D25" i="4" s="1"/>
  <c r="AL26" i="4"/>
  <c r="D26" i="4" s="1"/>
  <c r="AL27" i="4"/>
  <c r="D27" i="4" s="1"/>
  <c r="AL28" i="4"/>
  <c r="D28" i="4" s="1"/>
  <c r="AL29" i="4"/>
  <c r="D29" i="4" s="1"/>
  <c r="AL30" i="4"/>
  <c r="D30" i="4" s="1"/>
  <c r="AL31" i="4"/>
  <c r="D31" i="4" s="1"/>
  <c r="AL32" i="4"/>
  <c r="D32" i="4" s="1"/>
  <c r="AL33" i="4"/>
  <c r="D33" i="4" s="1"/>
  <c r="AL34" i="4"/>
  <c r="D34" i="4" s="1"/>
  <c r="AL35" i="4"/>
  <c r="D35" i="4" s="1"/>
  <c r="AL36" i="4"/>
  <c r="D36" i="4" s="1"/>
  <c r="AL37" i="4"/>
  <c r="D37" i="4" s="1"/>
  <c r="AL38" i="4"/>
  <c r="D38" i="4" s="1"/>
  <c r="AL39" i="4"/>
  <c r="D39" i="4" s="1"/>
  <c r="AL40" i="4"/>
  <c r="D40" i="4" s="1"/>
  <c r="AL41" i="4"/>
  <c r="D41" i="4" s="1"/>
  <c r="AL42" i="4"/>
  <c r="D42" i="4" s="1"/>
  <c r="AL43" i="4"/>
  <c r="D43" i="4" s="1"/>
  <c r="AL44" i="4"/>
  <c r="D44" i="4" s="1"/>
  <c r="AL45" i="4"/>
  <c r="D45" i="4" s="1"/>
  <c r="AL46" i="4"/>
  <c r="D46" i="4" s="1"/>
  <c r="AL47" i="4"/>
  <c r="D47" i="4" s="1"/>
  <c r="AL48" i="4"/>
  <c r="D48" i="4" s="1"/>
  <c r="AL49" i="4"/>
  <c r="D49" i="4" s="1"/>
  <c r="AL50" i="4"/>
  <c r="D50" i="4" s="1"/>
  <c r="AL51" i="4"/>
  <c r="D51" i="4" s="1"/>
  <c r="AL52" i="4"/>
  <c r="D52" i="4" s="1"/>
  <c r="AL53" i="4"/>
  <c r="D53" i="4" s="1"/>
  <c r="AL54" i="4"/>
  <c r="D54" i="4" s="1"/>
  <c r="AL55" i="4"/>
  <c r="D55" i="4" s="1"/>
  <c r="AL56" i="4"/>
  <c r="D56" i="4" s="1"/>
  <c r="AL57" i="4"/>
  <c r="D57" i="4" s="1"/>
  <c r="AL58" i="4"/>
  <c r="D58" i="4" s="1"/>
  <c r="AL59" i="4"/>
  <c r="D59" i="4" s="1"/>
  <c r="AL60" i="4"/>
  <c r="D60" i="4" s="1"/>
  <c r="AL61" i="4"/>
  <c r="D61" i="4" s="1"/>
  <c r="AL62" i="4"/>
  <c r="D62" i="4" s="1"/>
  <c r="AL63" i="4"/>
  <c r="D63" i="4" s="1"/>
  <c r="AL64" i="4"/>
  <c r="D64" i="4" s="1"/>
  <c r="AL65" i="4"/>
  <c r="D65" i="4" s="1"/>
  <c r="AL66" i="4"/>
  <c r="D66" i="4" s="1"/>
  <c r="AL67" i="4"/>
  <c r="D67" i="4" s="1"/>
  <c r="AL68" i="4"/>
  <c r="D68" i="4" s="1"/>
  <c r="AL69" i="4"/>
  <c r="D69" i="4" s="1"/>
  <c r="AL70" i="4"/>
  <c r="D70" i="4" s="1"/>
  <c r="AL71" i="4"/>
  <c r="D71" i="4" s="1"/>
  <c r="AL72" i="4"/>
  <c r="D72" i="4" s="1"/>
  <c r="AL73" i="4"/>
  <c r="D73" i="4" s="1"/>
  <c r="AL74" i="4"/>
  <c r="D74" i="4" s="1"/>
  <c r="AL75" i="4"/>
  <c r="D75" i="4" s="1"/>
  <c r="AL76" i="4"/>
  <c r="D76" i="4" s="1"/>
  <c r="AL77" i="4"/>
  <c r="D77" i="4" s="1"/>
  <c r="AL78" i="4"/>
  <c r="D78" i="4" s="1"/>
  <c r="AL79" i="4"/>
  <c r="D79" i="4" s="1"/>
  <c r="AL80" i="4"/>
  <c r="D80" i="4" s="1"/>
  <c r="AL81" i="4"/>
  <c r="D81" i="4" s="1"/>
  <c r="AL82" i="4"/>
  <c r="D82" i="4" s="1"/>
  <c r="AL83" i="4"/>
  <c r="D83" i="4" s="1"/>
  <c r="AL84" i="4"/>
  <c r="D84" i="4" s="1"/>
  <c r="AL85" i="4"/>
  <c r="D85" i="4" s="1"/>
  <c r="AL86" i="4"/>
  <c r="D86" i="4" s="1"/>
  <c r="AL87" i="4"/>
  <c r="D87" i="4" s="1"/>
  <c r="AL88" i="4"/>
  <c r="D88" i="4" s="1"/>
  <c r="AL89" i="4"/>
  <c r="D89" i="4" s="1"/>
  <c r="AL90" i="4"/>
  <c r="D90" i="4" s="1"/>
  <c r="AL91" i="4"/>
  <c r="D91" i="4" s="1"/>
  <c r="AL92" i="4"/>
  <c r="D92" i="4" s="1"/>
  <c r="AL93" i="4"/>
  <c r="D93" i="4" s="1"/>
  <c r="AL94" i="4"/>
  <c r="D94" i="4" s="1"/>
  <c r="AL95" i="4"/>
  <c r="D95" i="4" s="1"/>
  <c r="AL96" i="4"/>
  <c r="D96" i="4" s="1"/>
  <c r="AL97" i="4"/>
  <c r="D97" i="4" s="1"/>
  <c r="AL98" i="4"/>
  <c r="D98" i="4" s="1"/>
  <c r="AL99" i="4"/>
  <c r="D99" i="4" s="1"/>
  <c r="AL100" i="4"/>
  <c r="D100" i="4" s="1"/>
  <c r="AL101" i="4"/>
  <c r="D101" i="4" s="1"/>
  <c r="AL102" i="4"/>
  <c r="D102" i="4" s="1"/>
  <c r="AL103" i="4"/>
  <c r="D103" i="4" s="1"/>
  <c r="AL104" i="4"/>
  <c r="D104" i="4" s="1"/>
  <c r="AL105" i="4"/>
  <c r="D105" i="4" s="1"/>
  <c r="AL106" i="4"/>
  <c r="D106" i="4" s="1"/>
  <c r="AL107" i="4"/>
  <c r="D107" i="4" s="1"/>
  <c r="AL108" i="4"/>
  <c r="D108" i="4" s="1"/>
  <c r="AL109" i="4"/>
  <c r="D109" i="4" s="1"/>
  <c r="AL110" i="4"/>
  <c r="D110" i="4" s="1"/>
  <c r="AL111" i="4"/>
  <c r="D111" i="4" s="1"/>
  <c r="AL112" i="4"/>
  <c r="D112" i="4" s="1"/>
  <c r="AL113" i="4"/>
  <c r="D113" i="4" s="1"/>
  <c r="AL114" i="4"/>
  <c r="D114" i="4" s="1"/>
  <c r="AL115" i="4"/>
  <c r="D115" i="4" s="1"/>
  <c r="AL116" i="4"/>
  <c r="D116" i="4" s="1"/>
  <c r="AL117" i="4"/>
  <c r="D117" i="4" s="1"/>
  <c r="AL118" i="4"/>
  <c r="D118" i="4" s="1"/>
  <c r="AL119" i="4"/>
  <c r="D119" i="4" s="1"/>
  <c r="AL120" i="4"/>
  <c r="D120" i="4" s="1"/>
  <c r="AL121" i="4"/>
  <c r="D121" i="4" s="1"/>
  <c r="L34" i="2"/>
  <c r="L32" i="2"/>
  <c r="C8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tc={9DAB49F7-3F9C-784F-A950-B32CE06BF429}</author>
    <author>tc={95B5CD1C-49DD-E541-A516-11052D238394}</author>
    <author>tc={9AAC01C3-1570-6D4A-A3EB-F9754FE2F07E}</author>
    <author>tc={C9FE156B-5E9E-8443-A52F-CAD29D26DC2B}</author>
  </authors>
  <commentList>
    <comment ref="M2" authorId="0" shapeId="0" xr:uid="{9DAB49F7-3F9C-784F-A950-B32CE06BF429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to have been prepped for a post, but never had the post done</t>
      </text>
    </comment>
    <comment ref="M46" authorId="1" shapeId="0" xr:uid="{95B5CD1C-49DD-E541-A516-11052D238394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of a void</t>
      </text>
    </comment>
    <comment ref="N54" authorId="2" shapeId="0" xr:uid="{9AAC01C3-1570-6D4A-A3EB-F9754FE2F07E}">
      <text>
        <t>[Threaded comment]
Your version of Excel allows you to read this threaded comment; however, any edits to it will get removed if the file is opened in a newer version of Excel. Learn more: https://go.microsoft.com/fwlink/?linkid=870924
Comment:
    P canal seems short??</t>
      </text>
    </comment>
    <comment ref="R54" authorId="3" shapeId="0" xr:uid="{C9FE156B-5E9E-8443-A52F-CAD29D26DC2B}">
      <text>
        <t>[Threaded comment]
Your version of Excel allows you to read this threaded comment; however, any edits to it will get removed if the file is opened in a newer version of Excel. Learn more: https://go.microsoft.com/fwlink/?linkid=870924
Comment:
    xray is foreshortened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tc={F7A2BFA0-EB57-E642-946D-EC4DB02C7C02}</author>
    <author>tc={785A3BA5-7D12-3741-A3E4-08D1546D2830}</author>
    <author>tc={839F7BE8-3737-5E48-861E-B72EC87B9581}</author>
    <author>tc={96EC3731-B71F-8F4A-885A-137C001E8C1B}</author>
    <author>tc={C60C7892-2B02-2D4E-9FE1-7EE73F6420D4}</author>
    <author>tc={C2DA045B-D8FB-5E48-9AF4-7A72AC7CE075}</author>
  </authors>
  <commentList>
    <comment ref="T2" authorId="0" shapeId="0" xr:uid="{F7A2BFA0-EB57-E642-946D-EC4DB02C7C02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to have been prepped for a post, but never had the post done</t>
      </text>
    </comment>
    <comment ref="P37" authorId="1" shapeId="0" xr:uid="{785A3BA5-7D12-3741-A3E4-08D1546D2830}">
      <text>
        <t>[Threaded comment]
Your version of Excel allows you to read this threaded comment; however, any edits to it will get removed if the file is opened in a newer version of Excel. Learn more: https://go.microsoft.com/fwlink/?linkid=870924
Comment:
    mentions instrumentation to 0.4 mm but does not mention if rotary</t>
      </text>
    </comment>
    <comment ref="U37" authorId="2" shapeId="0" xr:uid="{839F7BE8-3737-5E48-861E-B72EC87B958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it is actually overfilled</t>
      </text>
    </comment>
    <comment ref="T52" authorId="3" shapeId="0" xr:uid="{96EC3731-B71F-8F4A-885A-137C001E8C1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of a void</t>
      </text>
    </comment>
    <comment ref="U62" authorId="4" shapeId="0" xr:uid="{C60C7892-2B02-2D4E-9FE1-7EE73F6420D4}">
      <text>
        <t>[Threaded comment]
Your version of Excel allows you to read this threaded comment; however, any edits to it will get removed if the file is opened in a newer version of Excel. Learn more: https://go.microsoft.com/fwlink/?linkid=870924
Comment:
    P canal seems short??</t>
      </text>
    </comment>
    <comment ref="Y62" authorId="5" shapeId="0" xr:uid="{C2DA045B-D8FB-5E48-9AF4-7A72AC7CE075}">
      <text>
        <t>[Threaded comment]
Your version of Excel allows you to read this threaded comment; however, any edits to it will get removed if the file is opened in a newer version of Excel. Learn more: https://go.microsoft.com/fwlink/?linkid=870924
Comment:
    xray is foreshortened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tc={056C9326-0FFD-9A40-9C4E-A04335E4BE54}</author>
    <author>tc={40E37E3E-15F5-D24B-BF2D-DB3A78EEAF06}</author>
    <author>tc={E511FB52-8CFF-8449-B461-8FFCBD9A8794}</author>
    <author>tc={4657649E-35CF-1343-AD67-D91D99831A03}</author>
    <author>tc={2559A8EB-DC6D-9344-B0E5-7386C1BDFBA1}</author>
    <author>tc={04C586BB-F868-1E48-9C2F-329992E30B9F}</author>
  </authors>
  <commentList>
    <comment ref="T2" authorId="0" shapeId="0" xr:uid="{056C9326-0FFD-9A40-9C4E-A04335E4BE5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to have been prepped for a post, but never had the post done</t>
      </text>
    </comment>
    <comment ref="P37" authorId="1" shapeId="0" xr:uid="{40E37E3E-15F5-D24B-BF2D-DB3A78EEAF06}">
      <text>
        <t>[Threaded comment]
Your version of Excel allows you to read this threaded comment; however, any edits to it will get removed if the file is opened in a newer version of Excel. Learn more: https://go.microsoft.com/fwlink/?linkid=870924
Comment:
    mentions instrumentation to 0.4 mm but does not mention if rotary</t>
      </text>
    </comment>
    <comment ref="U37" authorId="2" shapeId="0" xr:uid="{E511FB52-8CFF-8449-B461-8FFCBD9A879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if it is actually overfilled</t>
      </text>
    </comment>
    <comment ref="T52" authorId="3" shapeId="0" xr:uid="{4657649E-35CF-1343-AD67-D91D99831A03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of a void</t>
      </text>
    </comment>
    <comment ref="U62" authorId="4" shapeId="0" xr:uid="{2559A8EB-DC6D-9344-B0E5-7386C1BDF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 canal seems short??</t>
      </text>
    </comment>
    <comment ref="Y62" authorId="5" shapeId="0" xr:uid="{04C586BB-F868-1E48-9C2F-329992E30B9F}">
      <text>
        <t>[Threaded comment]
Your version of Excel allows you to read this threaded comment; however, any edits to it will get removed if the file is opened in a newer version of Excel. Learn more: https://go.microsoft.com/fwlink/?linkid=870924
Comment:
    xray is foreshortened</t>
      </text>
    </comment>
  </commentList>
</comments>
</file>

<file path=xl/sharedStrings.xml><?xml version="1.0" encoding="utf-8"?>
<sst xmlns="http://schemas.openxmlformats.org/spreadsheetml/2006/main" count="4073" uniqueCount="613">
  <si>
    <t>MRN</t>
  </si>
  <si>
    <t>Age (of 2024)</t>
  </si>
  <si>
    <t>Date tx date</t>
  </si>
  <si>
    <t>Random  Group</t>
  </si>
  <si>
    <t xml:space="preserve">fu Date </t>
  </si>
  <si>
    <t>Diabetes</t>
  </si>
  <si>
    <t># of Canals</t>
  </si>
  <si>
    <t>Pre Op Sinus Tract</t>
  </si>
  <si>
    <t>Use of Rotary</t>
  </si>
  <si>
    <t>Hydraulic or WVC</t>
  </si>
  <si>
    <t xml:space="preserve">Separated Files </t>
  </si>
  <si>
    <t>Perforations</t>
  </si>
  <si>
    <t xml:space="preserve">Root Fill Density </t>
  </si>
  <si>
    <t xml:space="preserve">Root Filled Length </t>
  </si>
  <si>
    <t>Sealer Puff</t>
  </si>
  <si>
    <t>Pulpal Diagnosis</t>
  </si>
  <si>
    <t>Periapical Diagnosis</t>
  </si>
  <si>
    <t>Apical Extension of Post</t>
  </si>
  <si>
    <t xml:space="preserve">Satisfactory Coronal Restoration </t>
  </si>
  <si>
    <t xml:space="preserve">Follow Up Symptoms </t>
  </si>
  <si>
    <t>Age during Tx</t>
  </si>
  <si>
    <t xml:space="preserve">Case Difficulty </t>
  </si>
  <si>
    <t>00033271</t>
  </si>
  <si>
    <t>D3999R</t>
  </si>
  <si>
    <t>Endo Recall</t>
  </si>
  <si>
    <t/>
  </si>
  <si>
    <t>C</t>
  </si>
  <si>
    <t>Female</t>
  </si>
  <si>
    <t>AGEN</t>
  </si>
  <si>
    <t>pain around gums, hard time cleaning around crown</t>
  </si>
  <si>
    <t>50051707</t>
  </si>
  <si>
    <t>Male</t>
  </si>
  <si>
    <t>12/15/2017</t>
  </si>
  <si>
    <t>none</t>
  </si>
  <si>
    <t>50069861</t>
  </si>
  <si>
    <t>06/1/2022</t>
  </si>
  <si>
    <t>discomfort</t>
  </si>
  <si>
    <t>50047528</t>
  </si>
  <si>
    <t>D3310</t>
  </si>
  <si>
    <t>Endo therapy - anterior</t>
  </si>
  <si>
    <t>50022792</t>
  </si>
  <si>
    <t>D3320</t>
  </si>
  <si>
    <t>Endo therapy - bicuspid</t>
  </si>
  <si>
    <t>13</t>
  </si>
  <si>
    <t>10/20/2014</t>
  </si>
  <si>
    <t>?</t>
  </si>
  <si>
    <t>00491740</t>
  </si>
  <si>
    <t>D3330</t>
  </si>
  <si>
    <t>Endo therapy - molar</t>
  </si>
  <si>
    <t>14</t>
  </si>
  <si>
    <t>11/03/2021</t>
  </si>
  <si>
    <t>3/7/2023</t>
  </si>
  <si>
    <t>50045012</t>
  </si>
  <si>
    <t>09/21/2016</t>
  </si>
  <si>
    <t>Vertical root fracture, biting and palpation pain</t>
  </si>
  <si>
    <t>00363840</t>
  </si>
  <si>
    <t>01/31/2018</t>
  </si>
  <si>
    <t>FGP</t>
  </si>
  <si>
    <t>50040452</t>
  </si>
  <si>
    <t>sensitivity to chewing</t>
  </si>
  <si>
    <t>50029264</t>
  </si>
  <si>
    <t>15</t>
  </si>
  <si>
    <t>10/31/2013</t>
  </si>
  <si>
    <t>tooth fractured, had to be ext</t>
  </si>
  <si>
    <t>50046777</t>
  </si>
  <si>
    <t>10/16/2017</t>
  </si>
  <si>
    <t>bigger parulis after tx, PD indicated VRF</t>
  </si>
  <si>
    <t>50009041</t>
  </si>
  <si>
    <t>18</t>
  </si>
  <si>
    <t>07/24/2017</t>
  </si>
  <si>
    <t>previously initiated</t>
  </si>
  <si>
    <t>50047249</t>
  </si>
  <si>
    <t>06/02/2017</t>
  </si>
  <si>
    <t xml:space="preserve">fractured tooth DL </t>
  </si>
  <si>
    <t>00586770</t>
  </si>
  <si>
    <t>19</t>
  </si>
  <si>
    <t>10/31/2022</t>
  </si>
  <si>
    <t>previously tx</t>
  </si>
  <si>
    <t>50022100</t>
  </si>
  <si>
    <t>08/13/2012</t>
  </si>
  <si>
    <t>50060667</t>
  </si>
  <si>
    <t>09/10/2019</t>
  </si>
  <si>
    <t>none. ext due to caries extending to furcation</t>
  </si>
  <si>
    <t>50053968</t>
  </si>
  <si>
    <t>2</t>
  </si>
  <si>
    <t>10/04/2018</t>
  </si>
  <si>
    <t>50002162</t>
  </si>
  <si>
    <t>03/17/2010</t>
  </si>
  <si>
    <t xml:space="preserve">none, some deeper pockets distal to #3 </t>
  </si>
  <si>
    <t>50023527</t>
  </si>
  <si>
    <t>28</t>
  </si>
  <si>
    <t>01/31/2013</t>
  </si>
  <si>
    <t>50008001</t>
  </si>
  <si>
    <t>29</t>
  </si>
  <si>
    <t>02/21/2012</t>
  </si>
  <si>
    <t>00434860</t>
  </si>
  <si>
    <t>3</t>
  </si>
  <si>
    <t>04/02/2019</t>
  </si>
  <si>
    <t>tooth fractured and had a PARL</t>
  </si>
  <si>
    <t>00490120</t>
  </si>
  <si>
    <t>30</t>
  </si>
  <si>
    <t>11/19/2019</t>
  </si>
  <si>
    <t>persistent PARL, tooth had to be ext</t>
  </si>
  <si>
    <t>50000993</t>
  </si>
  <si>
    <t>01/23/2012</t>
  </si>
  <si>
    <t>50000391</t>
  </si>
  <si>
    <t>31</t>
  </si>
  <si>
    <t>05/17/2013</t>
  </si>
  <si>
    <t>discomfort in the area</t>
  </si>
  <si>
    <t>50003450</t>
  </si>
  <si>
    <t>02/16/2010</t>
  </si>
  <si>
    <t>50014524</t>
  </si>
  <si>
    <t>05/11/2018</t>
  </si>
  <si>
    <t>50016540</t>
  </si>
  <si>
    <t xml:space="preserve">tenderness to palpation and PARL, apico was done </t>
  </si>
  <si>
    <t>50030586</t>
  </si>
  <si>
    <t>01/06/2014</t>
  </si>
  <si>
    <t>50040276</t>
  </si>
  <si>
    <t>03/31/2017</t>
  </si>
  <si>
    <t>tooth cracked, pain on percussion</t>
  </si>
  <si>
    <t>00238261</t>
  </si>
  <si>
    <t>50043624</t>
  </si>
  <si>
    <t>4</t>
  </si>
  <si>
    <t>05/19/2016</t>
  </si>
  <si>
    <t>50063641</t>
  </si>
  <si>
    <t>5</t>
  </si>
  <si>
    <t>11/01/2019</t>
  </si>
  <si>
    <t>fractured the tooth</t>
  </si>
  <si>
    <t>50036411</t>
  </si>
  <si>
    <t>8</t>
  </si>
  <si>
    <t>02/23/2015</t>
  </si>
  <si>
    <t>00125280</t>
  </si>
  <si>
    <t>sinus tract palatal #15-16, PARL</t>
  </si>
  <si>
    <t>50012867</t>
  </si>
  <si>
    <t>03/06/2019</t>
  </si>
  <si>
    <t>50011692</t>
  </si>
  <si>
    <t>12</t>
  </si>
  <si>
    <t>03/28/2011</t>
  </si>
  <si>
    <t>50002017</t>
  </si>
  <si>
    <t>12/01/2010</t>
  </si>
  <si>
    <t>50000202</t>
  </si>
  <si>
    <t>11/16/2009</t>
  </si>
  <si>
    <t>50010790</t>
  </si>
  <si>
    <t>02/23/2011</t>
  </si>
  <si>
    <t>pain, discomfort to biting, sensitivity to hot and cold, spontaneous pressure, had an apicoectomy in 2011</t>
  </si>
  <si>
    <t>50014541</t>
  </si>
  <si>
    <t>08/26/2011</t>
  </si>
  <si>
    <t>50016015</t>
  </si>
  <si>
    <t>03/12/2012</t>
  </si>
  <si>
    <t>50019185</t>
  </si>
  <si>
    <t>04/09/2012</t>
  </si>
  <si>
    <t>no symptoms but tooth had to get apicoectomy and then ext due to perforation</t>
  </si>
  <si>
    <t>50009453</t>
  </si>
  <si>
    <t>50024216</t>
  </si>
  <si>
    <t>02/20/2013</t>
  </si>
  <si>
    <t>discomfort when chewing</t>
  </si>
  <si>
    <t>50016704</t>
  </si>
  <si>
    <t>12/06/2011</t>
  </si>
  <si>
    <t>ext because #15 ext</t>
  </si>
  <si>
    <t>50017347</t>
  </si>
  <si>
    <t>10/04/2013</t>
  </si>
  <si>
    <t>50002981</t>
  </si>
  <si>
    <t>10</t>
  </si>
  <si>
    <t>06/19/2014</t>
  </si>
  <si>
    <t>50035855</t>
  </si>
  <si>
    <t>01/05/2015</t>
  </si>
  <si>
    <t>50023071</t>
  </si>
  <si>
    <t>20</t>
  </si>
  <si>
    <t>07/30/2014</t>
  </si>
  <si>
    <t>00592510</t>
  </si>
  <si>
    <t>02/24/2016</t>
  </si>
  <si>
    <t>tooth fractured, had to get ext</t>
  </si>
  <si>
    <t>50001771</t>
  </si>
  <si>
    <t>08/30/2013</t>
  </si>
  <si>
    <t>50016250</t>
  </si>
  <si>
    <t>06/08/2016</t>
  </si>
  <si>
    <t>prev initiated</t>
  </si>
  <si>
    <t>none, but got ext shortly after</t>
  </si>
  <si>
    <t>50009295</t>
  </si>
  <si>
    <t>01/24/2011</t>
  </si>
  <si>
    <t>50029294</t>
  </si>
  <si>
    <t>food trapping</t>
  </si>
  <si>
    <t>50023326</t>
  </si>
  <si>
    <t>07/24/2015</t>
  </si>
  <si>
    <t>ext</t>
  </si>
  <si>
    <t>50042237</t>
  </si>
  <si>
    <t>02/10/2016</t>
  </si>
  <si>
    <t xml:space="preserve">tenderness to palpation, needed apico, </t>
  </si>
  <si>
    <t>50022165</t>
  </si>
  <si>
    <t>03/04/2015</t>
  </si>
  <si>
    <t>50040242</t>
  </si>
  <si>
    <t>01/20/2017</t>
  </si>
  <si>
    <t>50041579</t>
  </si>
  <si>
    <t>7</t>
  </si>
  <si>
    <t>10/25/2017</t>
  </si>
  <si>
    <t>sensitive to pressure, PARL visible</t>
  </si>
  <si>
    <t>50027389</t>
  </si>
  <si>
    <t>PARL, sinus tract</t>
  </si>
  <si>
    <t>50037903</t>
  </si>
  <si>
    <t>05/17/2018</t>
  </si>
  <si>
    <t>fistula, needed apico</t>
  </si>
  <si>
    <t>50054954</t>
  </si>
  <si>
    <t>05/21/2018</t>
  </si>
  <si>
    <t>50036616</t>
  </si>
  <si>
    <t>3?</t>
  </si>
  <si>
    <t>50058270</t>
  </si>
  <si>
    <t>01/18/2019</t>
  </si>
  <si>
    <t>50048529</t>
  </si>
  <si>
    <t>03/19/2019</t>
  </si>
  <si>
    <t>50062673</t>
  </si>
  <si>
    <t>09/03/2019</t>
  </si>
  <si>
    <t>50052677</t>
  </si>
  <si>
    <t>01/16/2018</t>
  </si>
  <si>
    <t>50062724</t>
  </si>
  <si>
    <t>PARL, needed apicoectomy</t>
  </si>
  <si>
    <t>50031677</t>
  </si>
  <si>
    <t>04/14/2014</t>
  </si>
  <si>
    <t>tooth was ext</t>
  </si>
  <si>
    <t>50049130</t>
  </si>
  <si>
    <t>06/20/2017</t>
  </si>
  <si>
    <t>00028140</t>
  </si>
  <si>
    <t>21</t>
  </si>
  <si>
    <t>03/29/2019</t>
  </si>
  <si>
    <t>50060097</t>
  </si>
  <si>
    <t>11</t>
  </si>
  <si>
    <t>07/12/2019</t>
  </si>
  <si>
    <t>50015220</t>
  </si>
  <si>
    <t>06/12/2012</t>
  </si>
  <si>
    <t>00435960</t>
  </si>
  <si>
    <t xml:space="preserve">lingual swelling and sinus tract still present, but deemed to be due to periodontal issues. deep PD. </t>
  </si>
  <si>
    <t>50071674</t>
  </si>
  <si>
    <t>08/05/2021</t>
  </si>
  <si>
    <t>RL on mesial root, sensitivity on perc</t>
  </si>
  <si>
    <t>50066273</t>
  </si>
  <si>
    <t>10/27/2020</t>
  </si>
  <si>
    <t>sensitivity and pain</t>
  </si>
  <si>
    <t>50013385</t>
  </si>
  <si>
    <t>10/21/2019</t>
  </si>
  <si>
    <t>50070731</t>
  </si>
  <si>
    <t>10/28/2022</t>
  </si>
  <si>
    <t>sinus tract still present, needs ext</t>
  </si>
  <si>
    <t>50007152</t>
  </si>
  <si>
    <t>50028189</t>
  </si>
  <si>
    <t>08/22/2013</t>
  </si>
  <si>
    <t>none, healing</t>
  </si>
  <si>
    <t>50007062</t>
  </si>
  <si>
    <t>08/10/2010</t>
  </si>
  <si>
    <t>fractured, had to be ext</t>
  </si>
  <si>
    <t>50056609</t>
  </si>
  <si>
    <t>23</t>
  </si>
  <si>
    <t>09/05/2018</t>
  </si>
  <si>
    <t>50026950</t>
  </si>
  <si>
    <t>10/22/2013</t>
  </si>
  <si>
    <t xml:space="preserve">none </t>
  </si>
  <si>
    <t>prev in</t>
  </si>
  <si>
    <t xml:space="preserve">mesial root resorption, pain, deep PD, tooth had to get ext and replaced with implant </t>
  </si>
  <si>
    <t>PARL, pt had been in pain, pimple, had to get re-tx</t>
  </si>
  <si>
    <t xml:space="preserve">percussion sensitive, pain on biting , occlusal adjustment made but pt still felt discomfort </t>
  </si>
  <si>
    <t>PARL, caries under restoration</t>
  </si>
  <si>
    <t xml:space="preserve">discomfort, needed re-tx , + perc, + bite test </t>
  </si>
  <si>
    <t>D3331</t>
  </si>
  <si>
    <t>D3332</t>
  </si>
  <si>
    <t>D3333</t>
  </si>
  <si>
    <t>D3334</t>
  </si>
  <si>
    <t>D3335</t>
  </si>
  <si>
    <t>D3336</t>
  </si>
  <si>
    <t>D3337</t>
  </si>
  <si>
    <t>D3338</t>
  </si>
  <si>
    <t>D3339</t>
  </si>
  <si>
    <t>D3340</t>
  </si>
  <si>
    <t>D3341</t>
  </si>
  <si>
    <t>D3342</t>
  </si>
  <si>
    <t>D3343</t>
  </si>
  <si>
    <t>D3344</t>
  </si>
  <si>
    <t>D3345</t>
  </si>
  <si>
    <t>D3346</t>
  </si>
  <si>
    <t>D3347</t>
  </si>
  <si>
    <t>D3348</t>
  </si>
  <si>
    <t>D3349</t>
  </si>
  <si>
    <t>D3350</t>
  </si>
  <si>
    <t>D3351</t>
  </si>
  <si>
    <t>D3352</t>
  </si>
  <si>
    <t>D3353</t>
  </si>
  <si>
    <t>D3354</t>
  </si>
  <si>
    <t>D3355</t>
  </si>
  <si>
    <t>D3356</t>
  </si>
  <si>
    <t>D3357</t>
  </si>
  <si>
    <t>D3358</t>
  </si>
  <si>
    <t>D3359</t>
  </si>
  <si>
    <t>D3360</t>
  </si>
  <si>
    <t>D3361</t>
  </si>
  <si>
    <t>D3362</t>
  </si>
  <si>
    <t>D3363</t>
  </si>
  <si>
    <t>D3364</t>
  </si>
  <si>
    <t>D3365</t>
  </si>
  <si>
    <t>D3366</t>
  </si>
  <si>
    <t>D3367</t>
  </si>
  <si>
    <t>D3368</t>
  </si>
  <si>
    <t>D3369</t>
  </si>
  <si>
    <t>D3370</t>
  </si>
  <si>
    <t>D3371</t>
  </si>
  <si>
    <t>D3372</t>
  </si>
  <si>
    <t>D3373</t>
  </si>
  <si>
    <t>D3374</t>
  </si>
  <si>
    <t>D3375</t>
  </si>
  <si>
    <t>D3376</t>
  </si>
  <si>
    <t>D3377</t>
  </si>
  <si>
    <t>D3378</t>
  </si>
  <si>
    <t>D3379</t>
  </si>
  <si>
    <t>D3380</t>
  </si>
  <si>
    <t>D3381</t>
  </si>
  <si>
    <t>D3382</t>
  </si>
  <si>
    <t>D3383</t>
  </si>
  <si>
    <t>D3384</t>
  </si>
  <si>
    <t>D3385</t>
  </si>
  <si>
    <t>D3386</t>
  </si>
  <si>
    <t>D3387</t>
  </si>
  <si>
    <t>D3388</t>
  </si>
  <si>
    <t>D3389</t>
  </si>
  <si>
    <t>D3390</t>
  </si>
  <si>
    <t>D3391</t>
  </si>
  <si>
    <t>D3392</t>
  </si>
  <si>
    <t>D3393</t>
  </si>
  <si>
    <t>D3394</t>
  </si>
  <si>
    <t>D3395</t>
  </si>
  <si>
    <t>D3396</t>
  </si>
  <si>
    <t>D3397</t>
  </si>
  <si>
    <t>D3398</t>
  </si>
  <si>
    <t>D3399</t>
  </si>
  <si>
    <t>D3400</t>
  </si>
  <si>
    <t>D3401</t>
  </si>
  <si>
    <t>D3402</t>
  </si>
  <si>
    <t>D3403</t>
  </si>
  <si>
    <t>D3404</t>
  </si>
  <si>
    <t>D3405</t>
  </si>
  <si>
    <t>D3406</t>
  </si>
  <si>
    <t>D3407</t>
  </si>
  <si>
    <t>D3408</t>
  </si>
  <si>
    <t>D3409</t>
  </si>
  <si>
    <t>D3410</t>
  </si>
  <si>
    <t>D3411</t>
  </si>
  <si>
    <t>D3412</t>
  </si>
  <si>
    <t>D3413</t>
  </si>
  <si>
    <t>D3414</t>
  </si>
  <si>
    <t>D3415</t>
  </si>
  <si>
    <t>D3416</t>
  </si>
  <si>
    <t>D3417</t>
  </si>
  <si>
    <t>D3418</t>
  </si>
  <si>
    <t>D3419</t>
  </si>
  <si>
    <t>D3420</t>
  </si>
  <si>
    <t>D3421</t>
  </si>
  <si>
    <t>D3422</t>
  </si>
  <si>
    <t>D3423</t>
  </si>
  <si>
    <t>D3424</t>
  </si>
  <si>
    <t>D3425</t>
  </si>
  <si>
    <t>D3426</t>
  </si>
  <si>
    <t>D3427</t>
  </si>
  <si>
    <t>D3428</t>
  </si>
  <si>
    <t>D3429</t>
  </si>
  <si>
    <t>#27:</t>
  </si>
  <si>
    <t>complete information</t>
  </si>
  <si>
    <t>incomplete information. Has radiographs</t>
  </si>
  <si>
    <t>changed tooth</t>
  </si>
  <si>
    <t>has fu of less than a year</t>
  </si>
  <si>
    <t>#5:</t>
  </si>
  <si>
    <t>#17</t>
  </si>
  <si>
    <t>X's #50</t>
  </si>
  <si>
    <t>Date</t>
  </si>
  <si>
    <t xml:space="preserve">Follow Up Date </t>
  </si>
  <si>
    <t>additional notes</t>
  </si>
  <si>
    <t>00028360</t>
  </si>
  <si>
    <t>05/26/2021</t>
  </si>
  <si>
    <t>None</t>
  </si>
  <si>
    <t>50016939</t>
  </si>
  <si>
    <t>12/19/2011</t>
  </si>
  <si>
    <t>Pain, 10 mm Lingual Probing</t>
  </si>
  <si>
    <t>extracted</t>
  </si>
  <si>
    <t>50048763</t>
  </si>
  <si>
    <t>50021022</t>
  </si>
  <si>
    <t>11/17/2014</t>
  </si>
  <si>
    <t xml:space="preserve">Extracted all maxillary teeth </t>
  </si>
  <si>
    <t>50059247</t>
  </si>
  <si>
    <t>02/19/2019</t>
  </si>
  <si>
    <t>50028309</t>
  </si>
  <si>
    <t>03/11/2016</t>
  </si>
  <si>
    <t>#13 Still there as of 2022</t>
  </si>
  <si>
    <t>50028681</t>
  </si>
  <si>
    <t>09/30/2013</t>
  </si>
  <si>
    <t>Still painful, PARL still there, so needed apico a few days later scheduled</t>
  </si>
  <si>
    <t>AH plus sealer (not BC), Apicoectomy done 3/15/15 right after Follow-up PA</t>
  </si>
  <si>
    <t>50004210</t>
  </si>
  <si>
    <t>12/12/2012</t>
  </si>
  <si>
    <t xml:space="preserve">AH Plus sealer; RCT for Prosth </t>
  </si>
  <si>
    <t>50013865</t>
  </si>
  <si>
    <t>06/15/2011</t>
  </si>
  <si>
    <t>*COLLECT DATA HERE</t>
  </si>
  <si>
    <t>50023903</t>
  </si>
  <si>
    <t>50027850</t>
  </si>
  <si>
    <t>03/08/2016</t>
  </si>
  <si>
    <t>50028961</t>
  </si>
  <si>
    <t>11/20/2013</t>
  </si>
  <si>
    <t>50011346</t>
  </si>
  <si>
    <t>02/24/2011</t>
  </si>
  <si>
    <t>50056913</t>
  </si>
  <si>
    <t>02/09/2022</t>
  </si>
  <si>
    <t>50005910</t>
  </si>
  <si>
    <t>05/20/2010</t>
  </si>
  <si>
    <t>05/13/2022</t>
  </si>
  <si>
    <t>50018904</t>
  </si>
  <si>
    <t>02/04/2013</t>
  </si>
  <si>
    <t>50010987</t>
  </si>
  <si>
    <t>06/21/2012</t>
  </si>
  <si>
    <t>50038066</t>
  </si>
  <si>
    <t>10/16/2015</t>
  </si>
  <si>
    <t>50050970</t>
  </si>
  <si>
    <t>09/27/2017</t>
  </si>
  <si>
    <t>Crown.. But left cotton inside!</t>
  </si>
  <si>
    <t>50075658</t>
  </si>
  <si>
    <t>08/16/2022</t>
  </si>
  <si>
    <t>50018102</t>
  </si>
  <si>
    <t>05/14/2015</t>
  </si>
  <si>
    <t xml:space="preserve">gets extracted in 2024 and has implant now </t>
  </si>
  <si>
    <t>50035309</t>
  </si>
  <si>
    <t>05/17/2022</t>
  </si>
  <si>
    <t>50061862</t>
  </si>
  <si>
    <t>got extracted after 2021</t>
  </si>
  <si>
    <t>50006137</t>
  </si>
  <si>
    <t>08/13/2010</t>
  </si>
  <si>
    <t>50017998</t>
  </si>
  <si>
    <t>12/06/2012</t>
  </si>
  <si>
    <t>50038577</t>
  </si>
  <si>
    <t>07/08/2021</t>
  </si>
  <si>
    <t>50050411</t>
  </si>
  <si>
    <t>11/06/2018</t>
  </si>
  <si>
    <t>TOTAL</t>
  </si>
  <si>
    <t>50003897</t>
  </si>
  <si>
    <t>10/07/2019</t>
  </si>
  <si>
    <t>50007285</t>
  </si>
  <si>
    <t>03/12/2018</t>
  </si>
  <si>
    <t xml:space="preserve">Total that had over 1 year Follow-up Radiographs </t>
  </si>
  <si>
    <t>%</t>
  </si>
  <si>
    <t>No Symptoms</t>
  </si>
  <si>
    <t>MB2 not found; AH Plus</t>
  </si>
  <si>
    <t>No Pain in 2.5 year followup "No PARL"</t>
  </si>
  <si>
    <t>Roth Sealer</t>
  </si>
  <si>
    <t>NeoSealer Flo (Avalon Biomed)</t>
  </si>
  <si>
    <t xml:space="preserve">accessed through crown; got a filling thorugh the crown </t>
  </si>
  <si>
    <t>Tx plan for bridge, but patient never came back; AH Plus</t>
  </si>
  <si>
    <t>Composite Filling build-up but not crown; BC Sealer</t>
  </si>
  <si>
    <t>Ribbon, WVC</t>
  </si>
  <si>
    <t xml:space="preserve">Extracted </t>
  </si>
  <si>
    <t>AH Plus, gets extracted in 2024 and has implant now; Pulp Exposure during crown prep; no note on WVC or Hydraulic, but educated guess WVC</t>
  </si>
  <si>
    <t xml:space="preserve">Crack on mesial 6 mm, BC sealer hydraulic </t>
  </si>
  <si>
    <t xml:space="preserve">Post placed under rubber dam, fiber post 3.0mm was placed, </t>
  </si>
  <si>
    <t>BC Sealer</t>
  </si>
  <si>
    <t>Treatment planned extraction</t>
  </si>
  <si>
    <t>No Pre op PA!</t>
  </si>
  <si>
    <t>Tooth #</t>
  </si>
  <si>
    <t>Remove from Pas:</t>
  </si>
  <si>
    <t>AH Plus</t>
  </si>
  <si>
    <t>BC sealer</t>
  </si>
  <si>
    <t>WVO + AH Plus</t>
  </si>
  <si>
    <t>Get rid of Rotary -- pretty sure everyone used Rotary?</t>
  </si>
  <si>
    <t>AH Plus = WVC</t>
  </si>
  <si>
    <t xml:space="preserve">BC Sealer = Hydraulic </t>
  </si>
  <si>
    <t>make this guess b/c not all of this detail is in the notes</t>
  </si>
  <si>
    <t>AH Plus + Continuous Wave GP</t>
  </si>
  <si>
    <t>Previously Tx</t>
  </si>
  <si>
    <t xml:space="preserve">That have 1 year follow-up and correctely coded </t>
  </si>
  <si>
    <t>Didn't have enough data:</t>
  </si>
  <si>
    <t>Total Scanned</t>
  </si>
  <si>
    <t>Had 1 year follow-up</t>
  </si>
  <si>
    <t>Falsely CDT code (previously treated/initiated)</t>
  </si>
  <si>
    <t>Not enough data on Pre Tx Diagnosis</t>
  </si>
  <si>
    <t>* And counting</t>
  </si>
  <si>
    <t xml:space="preserve">AH Plus </t>
  </si>
  <si>
    <t>no symptoms but tooth had to get apicoectomy and then ext due to perforation (Perf during Post Preparation though)</t>
  </si>
  <si>
    <t xml:space="preserve">Ribbon </t>
  </si>
  <si>
    <t>Ribbon</t>
  </si>
  <si>
    <t>AH Plus (WVC)</t>
  </si>
  <si>
    <t>BC Sealer (WVC)</t>
  </si>
  <si>
    <t>Sealer Type</t>
  </si>
  <si>
    <t>Kerr (WVO)</t>
  </si>
  <si>
    <t xml:space="preserve">BC Sealer </t>
  </si>
  <si>
    <t>Ribbon (WVC)</t>
  </si>
  <si>
    <t>BC Sealer (Hydraulic)</t>
  </si>
  <si>
    <t>AH Plus? (WVC)</t>
  </si>
  <si>
    <t>Kerr (WVC)</t>
  </si>
  <si>
    <t xml:space="preserve">Sealer </t>
  </si>
  <si>
    <t>Extracted, got extracted after 2021!</t>
  </si>
  <si>
    <t>Never got Crown, MB2 not found; BC Sealer</t>
  </si>
  <si>
    <t>Pain, 10 mm Lingual Probing, extracted</t>
  </si>
  <si>
    <t xml:space="preserve">None, Extracted all maxillary teeth </t>
  </si>
  <si>
    <t>None, #13 Still there as of 2022</t>
  </si>
  <si>
    <t>Ah Plus</t>
  </si>
  <si>
    <t>AH Plus?</t>
  </si>
  <si>
    <t>date today</t>
  </si>
  <si>
    <t>Year Since Tx</t>
  </si>
  <si>
    <t>Practice Level</t>
  </si>
  <si>
    <t>Follow-up Time (Months)</t>
  </si>
  <si>
    <t xml:space="preserve">120 total that met the criteria </t>
  </si>
  <si>
    <t>Not good enough assumption b/c some BC sealer also WVC, so we decided to just gather the data on the sealer instead and made a  new variable (and go rid of WVC vs. Hydraulic)</t>
  </si>
  <si>
    <t>132/700 *100 =</t>
  </si>
  <si>
    <t>132 - 10 (previously treated / initiated, but was miscoded CDT codes) - 2(not enough data on pre Tx Diagnosis)</t>
  </si>
  <si>
    <t>120/700*100 =</t>
  </si>
  <si>
    <t>Slide #</t>
  </si>
  <si>
    <t>Success vs. Failure</t>
  </si>
  <si>
    <t>(strict criteria) * see definition below</t>
  </si>
  <si>
    <t>SUM</t>
  </si>
  <si>
    <t>Disagreed on 9 cases</t>
  </si>
  <si>
    <t>Success = 0; Failure = 1</t>
  </si>
  <si>
    <t xml:space="preserve">agreed on: </t>
  </si>
  <si>
    <t>cases</t>
  </si>
  <si>
    <t xml:space="preserve">FINAL </t>
  </si>
  <si>
    <t xml:space="preserve">3rd evaluator </t>
  </si>
  <si>
    <t>Variables</t>
  </si>
  <si>
    <t xml:space="preserve">Normalization </t>
  </si>
  <si>
    <t>Class</t>
  </si>
  <si>
    <t>Original Value</t>
  </si>
  <si>
    <t>Discrete value</t>
  </si>
  <si>
    <t>Sex</t>
  </si>
  <si>
    <r>
      <t xml:space="preserve">1 = </t>
    </r>
    <r>
      <rPr>
        <b/>
        <sz val="8"/>
        <color theme="1"/>
        <rFont val="Calibri"/>
        <family val="2"/>
        <scheme val="minor"/>
      </rPr>
      <t>Male</t>
    </r>
  </si>
  <si>
    <r>
      <t xml:space="preserve">2 = </t>
    </r>
    <r>
      <rPr>
        <b/>
        <sz val="8"/>
        <color theme="1"/>
        <rFont val="Calibri"/>
        <family val="2"/>
        <scheme val="minor"/>
      </rPr>
      <t>Female</t>
    </r>
  </si>
  <si>
    <t>Categorical 2 values</t>
  </si>
  <si>
    <t>Has Diabetes</t>
  </si>
  <si>
    <t>0 = No diabetes</t>
  </si>
  <si>
    <t>1 = Has Diabetes</t>
  </si>
  <si>
    <t>Binary</t>
  </si>
  <si>
    <t>Tooth Type</t>
  </si>
  <si>
    <t>1 = Maxillary anterior tooth</t>
  </si>
  <si>
    <t>2 = Mandibular anterior tooth</t>
  </si>
  <si>
    <t>3 = Maxillary premolar tooth</t>
  </si>
  <si>
    <t>4 = Mandibular premolar tooth</t>
  </si>
  <si>
    <t>5 = Maxillary molar tooth</t>
  </si>
  <si>
    <t>6 = Mandibular molar tooth</t>
  </si>
  <si>
    <t>Categorical 6 values</t>
  </si>
  <si>
    <t>Number of Root canals</t>
  </si>
  <si>
    <t>Original Values</t>
  </si>
  <si>
    <t>Discrete Value</t>
  </si>
  <si>
    <t>Categorical 5 values</t>
  </si>
  <si>
    <t>Pre-op Sinus Tract</t>
  </si>
  <si>
    <r>
      <t xml:space="preserve">0 = </t>
    </r>
    <r>
      <rPr>
        <b/>
        <sz val="8"/>
        <color rgb="FF000000"/>
        <rFont val="Calibri"/>
        <family val="2"/>
        <scheme val="minor"/>
      </rPr>
      <t xml:space="preserve">Absent </t>
    </r>
    <r>
      <rPr>
        <sz val="8"/>
        <color rgb="FF000000"/>
        <rFont val="Calibri"/>
        <family val="2"/>
        <scheme val="minor"/>
      </rPr>
      <t>(no sinus tract)</t>
    </r>
  </si>
  <si>
    <r>
      <t xml:space="preserve">1 = </t>
    </r>
    <r>
      <rPr>
        <b/>
        <sz val="8"/>
        <color rgb="FF000000"/>
        <rFont val="Calibri"/>
        <family val="2"/>
        <scheme val="minor"/>
      </rPr>
      <t>Sinus tract present</t>
    </r>
  </si>
  <si>
    <t>Categorical 3 values</t>
  </si>
  <si>
    <t>Separated Files</t>
  </si>
  <si>
    <t>0 = No separated file / or removed</t>
  </si>
  <si>
    <t>1 = Separated File left behind</t>
  </si>
  <si>
    <t>0 = No perforation</t>
  </si>
  <si>
    <t>1 = Perforation happened</t>
  </si>
  <si>
    <t>Root Filling Density</t>
  </si>
  <si>
    <t>0 = Nonfilled</t>
  </si>
  <si>
    <t>1 = Adequate, no voids</t>
  </si>
  <si>
    <t>2 = Inadequate, has voids</t>
  </si>
  <si>
    <t>Root filling length</t>
  </si>
  <si>
    <t>1 = Adequate -- 0-2 mm from Radiographic Apex</t>
  </si>
  <si>
    <t>2 = Inadequate -- &gt; 2 mm short of Radiographic Apex</t>
  </si>
  <si>
    <t>3 = Overfilled -- Past the Radiographic Apex</t>
  </si>
  <si>
    <t xml:space="preserve">Categorical 4 values </t>
  </si>
  <si>
    <t>0 = No Puff</t>
  </si>
  <si>
    <t>1 = Puff Present</t>
  </si>
  <si>
    <t xml:space="preserve">Binary </t>
  </si>
  <si>
    <t>0 = Normal Pulp</t>
  </si>
  <si>
    <t>1 = Reversible Pulpitis</t>
  </si>
  <si>
    <t>2 = Symptomatic Irreversible Pulpitis</t>
  </si>
  <si>
    <t>3 = Asymptomatic Irreversible Pulpitis</t>
  </si>
  <si>
    <t xml:space="preserve">4 = Necrotic Pulp </t>
  </si>
  <si>
    <t>0 = Normal Apical Tissues</t>
  </si>
  <si>
    <t>1 = Symptomatic Apical Periodontitis</t>
  </si>
  <si>
    <t>2 = Asymptomatic Apical Periodontitis</t>
  </si>
  <si>
    <t xml:space="preserve">3 = Chronic Apical Abscess </t>
  </si>
  <si>
    <t>4 = Acute Apical Abscess</t>
  </si>
  <si>
    <t>0 = Absent (No Post)</t>
  </si>
  <si>
    <t>1 = Less than 6 mm</t>
  </si>
  <si>
    <t>2 = Greater or equal to 6 mm</t>
  </si>
  <si>
    <r>
      <t xml:space="preserve">Satisfactory Coronal Restoration </t>
    </r>
    <r>
      <rPr>
        <i/>
        <sz val="8"/>
        <color rgb="FF000000"/>
        <rFont val="Calibri"/>
        <family val="2"/>
        <scheme val="minor"/>
      </rPr>
      <t>(at follow-up)</t>
    </r>
  </si>
  <si>
    <t>0 = Absent (no final restoration)</t>
  </si>
  <si>
    <t>1 = Present (has final restoration)</t>
  </si>
  <si>
    <t xml:space="preserve">(at least 1 year)* </t>
  </si>
  <si>
    <r>
      <t xml:space="preserve">0 = No PARL &amp; No Clinical Symptoms &amp; Not Extracted = </t>
    </r>
    <r>
      <rPr>
        <b/>
        <sz val="8"/>
        <color rgb="FF000000"/>
        <rFont val="Calibri"/>
        <family val="2"/>
        <scheme val="minor"/>
      </rPr>
      <t>Success</t>
    </r>
  </si>
  <si>
    <r>
      <t xml:space="preserve">1 = PARL and/or Clinical Symptoms or Extracted = </t>
    </r>
    <r>
      <rPr>
        <b/>
        <sz val="8"/>
        <color rgb="FF000000"/>
        <rFont val="Calibri"/>
        <family val="2"/>
        <scheme val="minor"/>
      </rPr>
      <t>Failure</t>
    </r>
  </si>
  <si>
    <t>Follow-up time in months (at least 1 year)</t>
  </si>
  <si>
    <t>* Need to translate to code</t>
  </si>
  <si>
    <t>1 = AH Plus</t>
  </si>
  <si>
    <t>2 = BC Sealer</t>
  </si>
  <si>
    <t>3 = Ribbon</t>
  </si>
  <si>
    <t>4 = Kerr</t>
  </si>
  <si>
    <t>5 = NeoSealer Flo (Avalon Biomed)</t>
  </si>
  <si>
    <t>6 = Roth</t>
  </si>
  <si>
    <t>0 = AGEN</t>
  </si>
  <si>
    <t>1 = FGP</t>
  </si>
  <si>
    <t>Pre Tx Pulpal Diagnosis</t>
  </si>
  <si>
    <t>Pre Tx Periapical Diagnosis</t>
  </si>
  <si>
    <t>Maxillary Anterior tooth = 6, 7, 8, 9, 10</t>
  </si>
  <si>
    <t>Mandibular Anterior tooth = 22, 23, 24, 25, 26</t>
  </si>
  <si>
    <t>Maxillay Premolar tooth = 4, 5, 12, 13</t>
  </si>
  <si>
    <t>Mandibular Premolar tooth = 20, 21, 28, 29</t>
  </si>
  <si>
    <t>Maxillary Molar tooth = 1, 2, 3, 14, 15, 16</t>
  </si>
  <si>
    <t>Mandibular Molar tooth = 17, 18, 19, 30, 31, 32</t>
  </si>
  <si>
    <t>massa</t>
  </si>
  <si>
    <t>Total Number 120</t>
  </si>
  <si>
    <t>Success</t>
  </si>
  <si>
    <t>Failure</t>
  </si>
  <si>
    <t xml:space="preserve">Female </t>
  </si>
  <si>
    <t>Resident</t>
  </si>
  <si>
    <t xml:space="preserve">Faculty </t>
  </si>
  <si>
    <t>Maxillary Anterior</t>
  </si>
  <si>
    <t xml:space="preserve">Mandibular Anterior </t>
  </si>
  <si>
    <t>Maxillary Premolar</t>
  </si>
  <si>
    <t>Mandibular Premolar</t>
  </si>
  <si>
    <t>Maxilary Molar</t>
  </si>
  <si>
    <t>Mandibular Molar</t>
  </si>
  <si>
    <t>No Sealer Puff</t>
  </si>
  <si>
    <t>1 sealer puff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</si>
</sst>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Avenir Next LT Pro"/>
    </font>
    <font>
      <sz val="15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8"/>
      <color theme="1"/>
      <name val="Avenir Next LT Pro"/>
    </font>
    <font>
      <sz val="8"/>
      <color theme="1"/>
      <name val="Avenir Next LT Pro"/>
    </font>
    <font>
      <b/>
      <sz val="12"/>
      <color theme="4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8"/>
      <name val="Calibri"/>
      <family val="2"/>
      <scheme val="minor"/>
    </font>
    <font>
      <sz val="12"/>
      <color theme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C46D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 style="medium">
        <color rgb="FFFFFFFF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/>
      <diagonal/>
    </border>
    <border>
      <left style="medium">
        <color rgb="FFFFFFFF"/>
      </left>
      <right style="medium">
        <color indexed="64"/>
      </right>
      <top/>
      <bottom style="thick">
        <color rgb="FFFFFFFF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0" borderId="0" xfId="0" quotePrefix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quotePrefix="1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3" borderId="0" xfId="0" quotePrefix="1" applyNumberForma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6" fontId="0" fillId="4" borderId="0" xfId="0" quotePrefix="1" applyNumberFormat="1" applyFill="1" applyAlignment="1">
      <alignment horizontal="center"/>
    </xf>
    <xf numFmtId="14" fontId="0" fillId="4" borderId="0" xfId="0" quotePrefix="1" applyNumberFormat="1" applyFill="1" applyAlignment="1">
      <alignment horizontal="center"/>
    </xf>
    <xf numFmtId="0" fontId="0" fillId="4" borderId="0" xfId="0" quotePrefix="1" applyFill="1"/>
    <xf numFmtId="0" fontId="0" fillId="4" borderId="0" xfId="0" applyFill="1"/>
    <xf numFmtId="14" fontId="0" fillId="4" borderId="0" xfId="0" applyNumberFormat="1" applyFill="1"/>
    <xf numFmtId="0" fontId="0" fillId="2" borderId="0" xfId="0" quotePrefix="1" applyFill="1"/>
    <xf numFmtId="0" fontId="0" fillId="2" borderId="0" xfId="0" applyFill="1"/>
    <xf numFmtId="14" fontId="0" fillId="2" borderId="0" xfId="0" applyNumberFormat="1" applyFill="1"/>
    <xf numFmtId="14" fontId="0" fillId="2" borderId="0" xfId="0" quotePrefix="1" applyNumberFormat="1" applyFill="1"/>
    <xf numFmtId="14" fontId="0" fillId="4" borderId="0" xfId="0" quotePrefix="1" applyNumberFormat="1" applyFill="1"/>
    <xf numFmtId="0" fontId="5" fillId="5" borderId="0" xfId="0" applyFont="1" applyFill="1"/>
    <xf numFmtId="14" fontId="5" fillId="5" borderId="0" xfId="0" applyNumberFormat="1" applyFont="1" applyFill="1"/>
    <xf numFmtId="0" fontId="5" fillId="6" borderId="0" xfId="0" applyFont="1" applyFill="1"/>
    <xf numFmtId="14" fontId="5" fillId="6" borderId="0" xfId="0" applyNumberFormat="1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6" fillId="5" borderId="0" xfId="0" applyFont="1" applyFill="1"/>
    <xf numFmtId="0" fontId="5" fillId="6" borderId="0" xfId="0" applyFont="1" applyFill="1" applyAlignment="1">
      <alignment horizontal="center"/>
    </xf>
    <xf numFmtId="0" fontId="5" fillId="0" borderId="0" xfId="0" applyFont="1" applyAlignment="1">
      <alignment horizontal="center" wrapText="1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2" fillId="0" borderId="0" xfId="0" quotePrefix="1" applyFont="1"/>
    <xf numFmtId="0" fontId="1" fillId="0" borderId="0" xfId="0" quotePrefix="1" applyFont="1"/>
    <xf numFmtId="0" fontId="1" fillId="0" borderId="0" xfId="0" applyFont="1"/>
    <xf numFmtId="0" fontId="4" fillId="0" borderId="0" xfId="0" applyFont="1"/>
    <xf numFmtId="0" fontId="0" fillId="10" borderId="0" xfId="0" quotePrefix="1" applyFill="1"/>
    <xf numFmtId="0" fontId="0" fillId="10" borderId="0" xfId="0" applyFill="1"/>
    <xf numFmtId="14" fontId="0" fillId="10" borderId="0" xfId="0" applyNumberFormat="1" applyFill="1"/>
    <xf numFmtId="0" fontId="1" fillId="11" borderId="0" xfId="0" quotePrefix="1" applyFont="1" applyFill="1"/>
    <xf numFmtId="0" fontId="0" fillId="11" borderId="0" xfId="0" quotePrefix="1" applyFill="1" applyAlignment="1">
      <alignment horizontal="center"/>
    </xf>
    <xf numFmtId="0" fontId="0" fillId="11" borderId="0" xfId="0" applyFill="1"/>
    <xf numFmtId="0" fontId="0" fillId="12" borderId="0" xfId="0" quotePrefix="1" applyFill="1" applyAlignment="1">
      <alignment horizontal="center"/>
    </xf>
    <xf numFmtId="0" fontId="0" fillId="12" borderId="0" xfId="0" quotePrefix="1" applyFill="1"/>
    <xf numFmtId="0" fontId="0" fillId="12" borderId="0" xfId="0" applyFill="1"/>
    <xf numFmtId="14" fontId="0" fillId="12" borderId="0" xfId="0" applyNumberFormat="1" applyFill="1"/>
    <xf numFmtId="0" fontId="0" fillId="10" borderId="0" xfId="0" quotePrefix="1" applyFill="1" applyAlignment="1">
      <alignment horizontal="center"/>
    </xf>
    <xf numFmtId="0" fontId="0" fillId="10" borderId="0" xfId="0" applyFill="1" applyAlignment="1">
      <alignment horizontal="center"/>
    </xf>
    <xf numFmtId="14" fontId="0" fillId="10" borderId="0" xfId="0" applyNumberFormat="1" applyFill="1" applyAlignment="1">
      <alignment horizontal="center"/>
    </xf>
    <xf numFmtId="16" fontId="0" fillId="10" borderId="0" xfId="0" quotePrefix="1" applyNumberFormat="1" applyFill="1" applyAlignment="1">
      <alignment horizontal="center"/>
    </xf>
    <xf numFmtId="0" fontId="0" fillId="12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5" fillId="13" borderId="0" xfId="0" applyFont="1" applyFill="1" applyAlignment="1">
      <alignment horizontal="center"/>
    </xf>
    <xf numFmtId="14" fontId="5" fillId="13" borderId="0" xfId="0" applyNumberFormat="1" applyFont="1" applyFill="1" applyAlignment="1">
      <alignment horizontal="center"/>
    </xf>
    <xf numFmtId="0" fontId="5" fillId="13" borderId="0" xfId="0" applyFont="1" applyFill="1"/>
    <xf numFmtId="14" fontId="5" fillId="13" borderId="0" xfId="0" applyNumberFormat="1" applyFont="1" applyFill="1"/>
    <xf numFmtId="0" fontId="1" fillId="14" borderId="0" xfId="0" quotePrefix="1" applyFont="1" applyFill="1"/>
    <xf numFmtId="0" fontId="0" fillId="14" borderId="0" xfId="0" quotePrefix="1" applyFill="1" applyAlignment="1">
      <alignment horizontal="center"/>
    </xf>
    <xf numFmtId="0" fontId="0" fillId="14" borderId="0" xfId="0" quotePrefix="1" applyFill="1"/>
    <xf numFmtId="0" fontId="0" fillId="14" borderId="0" xfId="0" applyFill="1"/>
    <xf numFmtId="14" fontId="0" fillId="14" borderId="0" xfId="0" applyNumberFormat="1" applyFill="1"/>
    <xf numFmtId="0" fontId="1" fillId="14" borderId="0" xfId="0" quotePrefix="1" applyFont="1" applyFill="1" applyAlignment="1">
      <alignment horizontal="center"/>
    </xf>
    <xf numFmtId="0" fontId="0" fillId="14" borderId="0" xfId="0" applyFill="1" applyAlignment="1">
      <alignment horizontal="center"/>
    </xf>
    <xf numFmtId="14" fontId="0" fillId="14" borderId="0" xfId="0" applyNumberFormat="1" applyFill="1" applyAlignment="1">
      <alignment horizontal="center"/>
    </xf>
    <xf numFmtId="0" fontId="1" fillId="11" borderId="0" xfId="0" quotePrefix="1" applyFont="1" applyFill="1" applyAlignment="1">
      <alignment horizontal="center"/>
    </xf>
    <xf numFmtId="0" fontId="0" fillId="15" borderId="0" xfId="0" quotePrefix="1" applyFill="1" applyAlignment="1">
      <alignment horizontal="center"/>
    </xf>
    <xf numFmtId="0" fontId="0" fillId="15" borderId="0" xfId="0" applyFill="1" applyAlignment="1">
      <alignment horizontal="center"/>
    </xf>
    <xf numFmtId="14" fontId="0" fillId="15" borderId="0" xfId="0" quotePrefix="1" applyNumberFormat="1" applyFill="1" applyAlignment="1">
      <alignment horizontal="center"/>
    </xf>
    <xf numFmtId="0" fontId="0" fillId="15" borderId="0" xfId="0" applyFill="1"/>
    <xf numFmtId="0" fontId="1" fillId="10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4" fontId="1" fillId="10" borderId="0" xfId="0" applyNumberFormat="1" applyFont="1" applyFill="1" applyAlignment="1">
      <alignment horizontal="center"/>
    </xf>
    <xf numFmtId="0" fontId="1" fillId="10" borderId="0" xfId="0" applyFont="1" applyFill="1"/>
    <xf numFmtId="0" fontId="8" fillId="10" borderId="0" xfId="0" quotePrefix="1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14" fontId="8" fillId="10" borderId="0" xfId="0" applyNumberFormat="1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8" fillId="12" borderId="0" xfId="0" quotePrefix="1" applyFont="1" applyFill="1" applyAlignment="1">
      <alignment horizontal="center"/>
    </xf>
    <xf numFmtId="14" fontId="8" fillId="15" borderId="0" xfId="0" applyNumberFormat="1" applyFont="1" applyFill="1" applyAlignment="1">
      <alignment horizontal="center"/>
    </xf>
    <xf numFmtId="0" fontId="3" fillId="10" borderId="0" xfId="0" quotePrefix="1" applyFont="1" applyFill="1" applyAlignment="1">
      <alignment horizontal="center"/>
    </xf>
    <xf numFmtId="0" fontId="8" fillId="14" borderId="0" xfId="0" quotePrefix="1" applyFont="1" applyFill="1" applyAlignment="1">
      <alignment horizontal="center"/>
    </xf>
    <xf numFmtId="14" fontId="8" fillId="13" borderId="0" xfId="0" applyNumberFormat="1" applyFont="1" applyFill="1" applyAlignment="1">
      <alignment horizontal="center"/>
    </xf>
    <xf numFmtId="0" fontId="8" fillId="0" borderId="0" xfId="0" applyFont="1"/>
    <xf numFmtId="14" fontId="8" fillId="10" borderId="0" xfId="0" quotePrefix="1" applyNumberFormat="1" applyFont="1" applyFill="1" applyAlignment="1">
      <alignment horizontal="center"/>
    </xf>
    <xf numFmtId="14" fontId="0" fillId="10" borderId="0" xfId="0" quotePrefix="1" applyNumberFormat="1" applyFill="1" applyAlignment="1">
      <alignment horizontal="center"/>
    </xf>
    <xf numFmtId="0" fontId="8" fillId="10" borderId="0" xfId="0" applyFont="1" applyFill="1"/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8" fillId="16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0" fillId="16" borderId="0" xfId="0" applyFill="1"/>
    <xf numFmtId="0" fontId="1" fillId="18" borderId="0" xfId="0" applyFont="1" applyFill="1" applyAlignment="1">
      <alignment horizontal="center"/>
    </xf>
    <xf numFmtId="0" fontId="0" fillId="18" borderId="0" xfId="0" applyFill="1"/>
    <xf numFmtId="0" fontId="8" fillId="18" borderId="0" xfId="0" applyFont="1" applyFill="1"/>
    <xf numFmtId="0" fontId="3" fillId="18" borderId="0" xfId="0" applyFont="1" applyFill="1"/>
    <xf numFmtId="0" fontId="0" fillId="18" borderId="0" xfId="0" applyFill="1" applyAlignment="1">
      <alignment horizontal="center"/>
    </xf>
    <xf numFmtId="0" fontId="5" fillId="19" borderId="0" xfId="0" applyFont="1" applyFill="1" applyAlignment="1">
      <alignment horizontal="center"/>
    </xf>
    <xf numFmtId="0" fontId="6" fillId="20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14" fontId="8" fillId="20" borderId="0" xfId="0" applyNumberFormat="1" applyFont="1" applyFill="1" applyAlignment="1">
      <alignment horizontal="center"/>
    </xf>
    <xf numFmtId="14" fontId="5" fillId="20" borderId="0" xfId="0" applyNumberFormat="1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4" fillId="21" borderId="0" xfId="0" applyFont="1" applyFill="1" applyAlignment="1">
      <alignment horizontal="center"/>
    </xf>
    <xf numFmtId="0" fontId="0" fillId="21" borderId="0" xfId="0" applyFill="1"/>
    <xf numFmtId="0" fontId="8" fillId="21" borderId="0" xfId="0" applyFont="1" applyFill="1"/>
    <xf numFmtId="0" fontId="3" fillId="21" borderId="0" xfId="0" quotePrefix="1" applyFont="1" applyFill="1" applyAlignment="1">
      <alignment horizontal="center"/>
    </xf>
    <xf numFmtId="0" fontId="3" fillId="0" borderId="0" xfId="0" applyFont="1"/>
    <xf numFmtId="0" fontId="8" fillId="4" borderId="0" xfId="0" applyFont="1" applyFill="1" applyAlignment="1">
      <alignment horizontal="center"/>
    </xf>
    <xf numFmtId="14" fontId="8" fillId="4" borderId="0" xfId="0" quotePrefix="1" applyNumberFormat="1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14" fontId="8" fillId="4" borderId="0" xfId="0" applyNumberFormat="1" applyFont="1" applyFill="1" applyAlignment="1">
      <alignment horizontal="center"/>
    </xf>
    <xf numFmtId="0" fontId="8" fillId="4" borderId="0" xfId="0" applyFont="1" applyFill="1"/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3" fillId="4" borderId="0" xfId="0" quotePrefix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14" fontId="8" fillId="22" borderId="0" xfId="0" applyNumberFormat="1" applyFont="1" applyFill="1" applyAlignment="1">
      <alignment horizontal="center"/>
    </xf>
    <xf numFmtId="14" fontId="5" fillId="22" borderId="0" xfId="0" applyNumberFormat="1" applyFont="1" applyFill="1" applyAlignment="1">
      <alignment horizontal="center"/>
    </xf>
    <xf numFmtId="0" fontId="0" fillId="23" borderId="0" xfId="0" quotePrefix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4" fontId="8" fillId="0" borderId="0" xfId="0" quotePrefix="1" applyNumberFormat="1" applyFont="1" applyAlignment="1">
      <alignment horizontal="center"/>
    </xf>
    <xf numFmtId="14" fontId="0" fillId="0" borderId="0" xfId="0" quotePrefix="1" applyNumberFormat="1" applyAlignment="1">
      <alignment horizontal="center"/>
    </xf>
    <xf numFmtId="0" fontId="8" fillId="0" borderId="0" xfId="0" quotePrefix="1" applyFont="1" applyAlignment="1">
      <alignment horizontal="center"/>
    </xf>
    <xf numFmtId="14" fontId="0" fillId="0" borderId="0" xfId="0" applyNumberFormat="1" applyAlignment="1">
      <alignment horizontal="center"/>
    </xf>
    <xf numFmtId="14" fontId="8" fillId="0" borderId="0" xfId="0" applyNumberFormat="1" applyFont="1" applyAlignment="1">
      <alignment horizontal="center"/>
    </xf>
    <xf numFmtId="16" fontId="0" fillId="0" borderId="0" xfId="0" quotePrefix="1" applyNumberFormat="1" applyAlignment="1">
      <alignment horizontal="center"/>
    </xf>
    <xf numFmtId="0" fontId="8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0" fillId="21" borderId="0" xfId="0" quotePrefix="1" applyFill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0" fillId="10" borderId="0" xfId="0" applyFill="1" applyAlignment="1">
      <alignment horizontal="right"/>
    </xf>
    <xf numFmtId="0" fontId="1" fillId="18" borderId="0" xfId="0" applyFont="1" applyFill="1"/>
    <xf numFmtId="0" fontId="12" fillId="24" borderId="1" xfId="0" applyFont="1" applyFill="1" applyBorder="1" applyAlignment="1">
      <alignment vertical="center" wrapText="1"/>
    </xf>
    <xf numFmtId="0" fontId="12" fillId="24" borderId="2" xfId="0" applyFont="1" applyFill="1" applyBorder="1" applyAlignment="1">
      <alignment vertical="center" wrapText="1"/>
    </xf>
    <xf numFmtId="0" fontId="13" fillId="25" borderId="3" xfId="0" applyFont="1" applyFill="1" applyBorder="1" applyAlignment="1">
      <alignment vertical="center" wrapText="1"/>
    </xf>
    <xf numFmtId="0" fontId="15" fillId="25" borderId="3" xfId="0" applyFont="1" applyFill="1" applyBorder="1" applyAlignment="1">
      <alignment vertical="center" wrapText="1"/>
    </xf>
    <xf numFmtId="0" fontId="15" fillId="25" borderId="0" xfId="0" applyFont="1" applyFill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5" fillId="25" borderId="1" xfId="0" applyFont="1" applyFill="1" applyBorder="1" applyAlignment="1">
      <alignment vertical="center" wrapText="1"/>
    </xf>
    <xf numFmtId="0" fontId="13" fillId="25" borderId="1" xfId="0" applyFont="1" applyFill="1" applyBorder="1" applyAlignment="1">
      <alignment vertical="center" wrapText="1"/>
    </xf>
    <xf numFmtId="0" fontId="16" fillId="10" borderId="3" xfId="0" applyFont="1" applyFill="1" applyBorder="1" applyAlignment="1">
      <alignment vertical="center" wrapText="1"/>
    </xf>
    <xf numFmtId="0" fontId="15" fillId="10" borderId="3" xfId="0" applyFont="1" applyFill="1" applyBorder="1" applyAlignment="1">
      <alignment vertical="center" wrapText="1"/>
    </xf>
    <xf numFmtId="0" fontId="19" fillId="21" borderId="8" xfId="0" applyFont="1" applyFill="1" applyBorder="1" applyAlignment="1">
      <alignment horizontal="left" vertical="center" wrapText="1" readingOrder="1"/>
    </xf>
    <xf numFmtId="0" fontId="19" fillId="21" borderId="0" xfId="0" applyFont="1" applyFill="1" applyAlignment="1">
      <alignment horizontal="left" vertical="center" wrapText="1" readingOrder="1"/>
    </xf>
    <xf numFmtId="0" fontId="20" fillId="21" borderId="0" xfId="0" applyFont="1" applyFill="1" applyAlignment="1">
      <alignment horizontal="left" vertical="center" wrapText="1" readingOrder="1"/>
    </xf>
    <xf numFmtId="0" fontId="20" fillId="21" borderId="9" xfId="0" applyFont="1" applyFill="1" applyBorder="1" applyAlignment="1">
      <alignment horizontal="left" vertical="center" wrapText="1" readingOrder="1"/>
    </xf>
    <xf numFmtId="0" fontId="21" fillId="0" borderId="0" xfId="0" applyFont="1" applyAlignment="1">
      <alignment horizontal="center"/>
    </xf>
    <xf numFmtId="0" fontId="22" fillId="0" borderId="0" xfId="0" applyFont="1"/>
    <xf numFmtId="0" fontId="1" fillId="26" borderId="0" xfId="0" applyFont="1" applyFill="1"/>
    <xf numFmtId="0" fontId="0" fillId="26" borderId="0" xfId="0" applyFill="1"/>
    <xf numFmtId="0" fontId="8" fillId="26" borderId="0" xfId="0" applyFont="1" applyFill="1"/>
    <xf numFmtId="0" fontId="23" fillId="0" borderId="0" xfId="0" applyFont="1"/>
    <xf numFmtId="0" fontId="24" fillId="0" borderId="0" xfId="0" applyFont="1"/>
    <xf numFmtId="0" fontId="24" fillId="10" borderId="0" xfId="0" applyFont="1" applyFill="1"/>
    <xf numFmtId="0" fontId="14" fillId="10" borderId="3" xfId="0" applyFont="1" applyFill="1" applyBorder="1" applyAlignment="1">
      <alignment vertical="center" wrapText="1"/>
    </xf>
    <xf numFmtId="0" fontId="16" fillId="10" borderId="4" xfId="0" applyFont="1" applyFill="1" applyBorder="1" applyAlignment="1">
      <alignment vertical="center" wrapText="1"/>
    </xf>
    <xf numFmtId="0" fontId="13" fillId="25" borderId="3" xfId="0" applyFont="1" applyFill="1" applyBorder="1" applyAlignment="1">
      <alignment vertical="center" wrapText="1"/>
    </xf>
    <xf numFmtId="0" fontId="15" fillId="25" borderId="4" xfId="0" applyFont="1" applyFill="1" applyBorder="1" applyAlignment="1">
      <alignment vertical="center" wrapText="1"/>
    </xf>
    <xf numFmtId="0" fontId="13" fillId="10" borderId="3" xfId="0" applyFont="1" applyFill="1" applyBorder="1" applyAlignment="1">
      <alignment vertical="center" wrapText="1"/>
    </xf>
    <xf numFmtId="0" fontId="15" fillId="10" borderId="4" xfId="0" applyFont="1" applyFill="1" applyBorder="1" applyAlignment="1">
      <alignment vertical="center" wrapText="1"/>
    </xf>
    <xf numFmtId="0" fontId="15" fillId="25" borderId="7" xfId="0" applyFont="1" applyFill="1" applyBorder="1" applyAlignment="1">
      <alignment vertical="center" wrapText="1"/>
    </xf>
    <xf numFmtId="0" fontId="15" fillId="25" borderId="5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7" fillId="25" borderId="3" xfId="0" applyFont="1" applyFill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9" fillId="21" borderId="14" xfId="0" applyFont="1" applyFill="1" applyBorder="1" applyAlignment="1">
      <alignment horizontal="left" vertical="center" wrapText="1" readingOrder="1"/>
    </xf>
    <xf numFmtId="0" fontId="19" fillId="21" borderId="10" xfId="0" applyFont="1" applyFill="1" applyBorder="1" applyAlignment="1">
      <alignment horizontal="left" vertical="center" wrapText="1" readingOrder="1"/>
    </xf>
    <xf numFmtId="0" fontId="19" fillId="21" borderId="15" xfId="0" applyFont="1" applyFill="1" applyBorder="1" applyAlignment="1">
      <alignment horizontal="left" vertical="center" wrapText="1" readingOrder="1"/>
    </xf>
    <xf numFmtId="0" fontId="20" fillId="21" borderId="11" xfId="0" applyFont="1" applyFill="1" applyBorder="1" applyAlignment="1">
      <alignment horizontal="left" vertical="center" wrapText="1" readingOrder="1"/>
    </xf>
    <xf numFmtId="0" fontId="20" fillId="21" borderId="12" xfId="0" applyFont="1" applyFill="1" applyBorder="1" applyAlignment="1">
      <alignment horizontal="left" vertical="center" wrapText="1" readingOrder="1"/>
    </xf>
    <xf numFmtId="0" fontId="20" fillId="21" borderId="13" xfId="0" applyFont="1" applyFill="1" applyBorder="1" applyAlignment="1">
      <alignment horizontal="left" vertical="center" wrapText="1" readingOrder="1"/>
    </xf>
    <xf numFmtId="0" fontId="13" fillId="25" borderId="6" xfId="0" applyFont="1" applyFill="1" applyBorder="1" applyAlignment="1">
      <alignment vertical="center" wrapText="1"/>
    </xf>
    <xf numFmtId="0" fontId="13" fillId="25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top" readingOrder="1"/>
    </xf>
    <xf numFmtId="0" fontId="11" fillId="0" borderId="0" xfId="0" applyFont="1" applyAlignment="1">
      <alignment horizontal="center" vertical="top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4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riquez, Juliana" id="{39392BD8-915A-6E4B-8696-30C4BB1AC6AE}" userId="S::julianaenriquez@hsdm.harvard.edu::d5847327-614b-4b8d-8de8-cc80ab1de8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4-05-15T01:36:06.01" personId="{39392BD8-915A-6E4B-8696-30C4BB1AC6AE}" id="{9DAB49F7-3F9C-784F-A950-B32CE06BF429}">
    <text>seems to have been prepped for a post, but never had the post done</text>
  </threadedComment>
  <threadedComment ref="M46" dT="2024-06-22T20:33:57.56" personId="{39392BD8-915A-6E4B-8696-30C4BB1AC6AE}" id="{95B5CD1C-49DD-E541-A516-11052D238394}">
    <text>somewhat of a void</text>
  </threadedComment>
  <threadedComment ref="N54" dT="2024-06-22T21:19:28.21" personId="{39392BD8-915A-6E4B-8696-30C4BB1AC6AE}" id="{9AAC01C3-1570-6D4A-A3EB-F9754FE2F07E}">
    <text>P canal seems short??</text>
  </threadedComment>
  <threadedComment ref="R54" dT="2024-06-22T21:21:15.48" personId="{39392BD8-915A-6E4B-8696-30C4BB1AC6AE}" id="{C9FE156B-5E9E-8443-A52F-CAD29D26DC2B}">
    <text>xray is foreshortened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2" dT="2024-05-15T01:36:06.01" personId="{39392BD8-915A-6E4B-8696-30C4BB1AC6AE}" id="{F7A2BFA0-EB57-E642-946D-EC4DB02C7C02}">
    <text>seems to have been prepped for a post, but never had the post done</text>
  </threadedComment>
  <threadedComment ref="P37" dT="2024-06-22T20:07:30.10" personId="{39392BD8-915A-6E4B-8696-30C4BB1AC6AE}" id="{785A3BA5-7D12-3741-A3E4-08D1546D2830}">
    <text>mentions instrumentation to 0.4 mm but does not mention if rotary</text>
  </threadedComment>
  <threadedComment ref="U37" dT="2024-06-22T20:07:06.19" personId="{39392BD8-915A-6E4B-8696-30C4BB1AC6AE}" id="{839F7BE8-3737-5E48-861E-B72EC87B9581}">
    <text>not sure if it is actually overfilled</text>
  </threadedComment>
  <threadedComment ref="T52" dT="2024-06-22T20:33:57.56" personId="{39392BD8-915A-6E4B-8696-30C4BB1AC6AE}" id="{96EC3731-B71F-8F4A-885A-137C001E8C1B}">
    <text>somewhat of a void</text>
  </threadedComment>
  <threadedComment ref="U62" dT="2024-06-22T21:19:28.21" personId="{39392BD8-915A-6E4B-8696-30C4BB1AC6AE}" id="{C60C7892-2B02-2D4E-9FE1-7EE73F6420D4}">
    <text>P canal seems short??</text>
  </threadedComment>
  <threadedComment ref="Y62" dT="2024-06-22T21:21:15.48" personId="{39392BD8-915A-6E4B-8696-30C4BB1AC6AE}" id="{C2DA045B-D8FB-5E48-9AF4-7A72AC7CE075}">
    <text>xray is foreshortened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2" dT="2024-05-15T01:36:06.01" personId="{39392BD8-915A-6E4B-8696-30C4BB1AC6AE}" id="{056C9326-0FFD-9A40-9C4E-A04335E4BE54}">
    <text>seems to have been prepped for a post, but never had the post done</text>
  </threadedComment>
  <threadedComment ref="P37" dT="2024-06-22T20:07:30.10" personId="{39392BD8-915A-6E4B-8696-30C4BB1AC6AE}" id="{40E37E3E-15F5-D24B-BF2D-DB3A78EEAF06}">
    <text>mentions instrumentation to 0.4 mm but does not mention if rotary</text>
  </threadedComment>
  <threadedComment ref="U37" dT="2024-06-22T20:07:06.19" personId="{39392BD8-915A-6E4B-8696-30C4BB1AC6AE}" id="{E511FB52-8CFF-8449-B461-8FFCBD9A8794}">
    <text>not sure if it is actually overfilled</text>
  </threadedComment>
  <threadedComment ref="T52" dT="2024-06-22T20:33:57.56" personId="{39392BD8-915A-6E4B-8696-30C4BB1AC6AE}" id="{4657649E-35CF-1343-AD67-D91D99831A03}">
    <text>somewhat of a void</text>
  </threadedComment>
  <threadedComment ref="U62" dT="2024-06-22T21:19:28.21" personId="{39392BD8-915A-6E4B-8696-30C4BB1AC6AE}" id="{2559A8EB-DC6D-9344-B0E5-7386C1BDFBA1}">
    <text>P canal seems short??</text>
  </threadedComment>
  <threadedComment ref="Y62" dT="2024-06-22T21:21:15.48" personId="{39392BD8-915A-6E4B-8696-30C4BB1AC6AE}" id="{04C586BB-F868-1E48-9C2F-329992E30B9F}">
    <text>xray is foreshortened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51AC-21B7-0A4D-AEAF-6DBE250A389A}">
  <dimension ref="A1:AS121"/>
  <sheetViews>
    <sheetView tabSelected="1" topLeftCell="H1" zoomScale="91" zoomScaleNormal="91" workbookViewId="0">
      <selection activeCell="V5" sqref="V5"/>
    </sheetView>
  </sheetViews>
  <sheetFormatPr defaultColWidth="11.19921875" defaultRowHeight="15.6" x14ac:dyDescent="0.3"/>
  <cols>
    <col min="1" max="1" width="0.796875" style="23" customWidth="1"/>
    <col min="2" max="19" width="10.796875" style="23"/>
    <col min="20" max="20" width="10.796875" style="182"/>
    <col min="25" max="34" width="10.796875" style="117"/>
    <col min="35" max="35" width="10.796875" style="118"/>
    <col min="36" max="40" width="10.796875" style="117"/>
    <col min="41" max="41" width="10.796875" style="98"/>
    <col min="45" max="45" width="10.796875" style="179"/>
  </cols>
  <sheetData>
    <row r="1" spans="1:45" x14ac:dyDescent="0.3">
      <c r="A1" s="109" t="s">
        <v>0</v>
      </c>
      <c r="B1" s="110" t="s">
        <v>457</v>
      </c>
      <c r="C1" s="110" t="s">
        <v>520</v>
      </c>
      <c r="D1" s="111" t="s">
        <v>20</v>
      </c>
      <c r="E1" s="110" t="s">
        <v>498</v>
      </c>
      <c r="F1" s="112" t="s">
        <v>499</v>
      </c>
      <c r="G1" s="112" t="s">
        <v>5</v>
      </c>
      <c r="H1" s="112" t="s">
        <v>6</v>
      </c>
      <c r="I1" s="112" t="s">
        <v>7</v>
      </c>
      <c r="J1" s="113" t="s">
        <v>481</v>
      </c>
      <c r="K1" s="112" t="s">
        <v>10</v>
      </c>
      <c r="L1" s="112" t="s">
        <v>11</v>
      </c>
      <c r="M1" s="112" t="s">
        <v>12</v>
      </c>
      <c r="N1" s="112" t="s">
        <v>13</v>
      </c>
      <c r="O1" s="112" t="s">
        <v>14</v>
      </c>
      <c r="P1" s="112" t="s">
        <v>15</v>
      </c>
      <c r="Q1" s="112" t="s">
        <v>16</v>
      </c>
      <c r="R1" s="112" t="s">
        <v>17</v>
      </c>
      <c r="S1" s="112" t="s">
        <v>18</v>
      </c>
      <c r="T1" s="181" t="s">
        <v>506</v>
      </c>
      <c r="U1" s="42"/>
      <c r="V1" s="42"/>
      <c r="W1" s="42"/>
      <c r="X1" s="42"/>
      <c r="Y1" s="114" t="s">
        <v>19</v>
      </c>
      <c r="Z1" s="115"/>
      <c r="AA1" s="116" t="s">
        <v>21</v>
      </c>
      <c r="AB1" s="114" t="s">
        <v>488</v>
      </c>
      <c r="AI1" s="114" t="s">
        <v>1</v>
      </c>
      <c r="AJ1" s="119" t="s">
        <v>2</v>
      </c>
      <c r="AK1" s="117" t="s">
        <v>496</v>
      </c>
      <c r="AL1" s="117" t="s">
        <v>497</v>
      </c>
      <c r="AM1" s="114" t="s">
        <v>4</v>
      </c>
      <c r="AN1" s="114" t="s">
        <v>3</v>
      </c>
      <c r="AO1" s="117"/>
      <c r="AP1" s="94" t="s">
        <v>8</v>
      </c>
      <c r="AS1" s="178" t="s">
        <v>506</v>
      </c>
    </row>
    <row r="2" spans="1:45" s="20" customFormat="1" x14ac:dyDescent="0.3">
      <c r="A2" s="14" t="s">
        <v>22</v>
      </c>
      <c r="B2" s="14">
        <v>30</v>
      </c>
      <c r="C2" s="14" t="s">
        <v>27</v>
      </c>
      <c r="D2" s="20">
        <f t="shared" ref="D2:D33" si="0">AI2-AL2</f>
        <v>70</v>
      </c>
      <c r="E2" s="14" t="s">
        <v>28</v>
      </c>
      <c r="F2" s="20">
        <f>DATEDIF(AJ2,AM2,"M")</f>
        <v>14</v>
      </c>
      <c r="G2" s="15">
        <v>0</v>
      </c>
      <c r="H2" s="15">
        <v>3</v>
      </c>
      <c r="I2" s="15">
        <v>0</v>
      </c>
      <c r="J2" s="121">
        <v>4</v>
      </c>
      <c r="K2" s="15">
        <v>0</v>
      </c>
      <c r="L2" s="15">
        <v>0</v>
      </c>
      <c r="M2" s="15">
        <v>2</v>
      </c>
      <c r="N2" s="15">
        <v>1</v>
      </c>
      <c r="O2" s="15">
        <v>0</v>
      </c>
      <c r="P2" s="15">
        <v>4</v>
      </c>
      <c r="Q2" s="15">
        <v>1</v>
      </c>
      <c r="R2" s="15">
        <v>0</v>
      </c>
      <c r="S2" s="15">
        <v>1</v>
      </c>
      <c r="T2" s="182">
        <v>0</v>
      </c>
      <c r="U2"/>
      <c r="V2"/>
      <c r="W2"/>
      <c r="X2"/>
      <c r="Y2" s="15" t="s">
        <v>29</v>
      </c>
      <c r="Z2" s="15"/>
      <c r="AA2" s="15"/>
      <c r="AB2" s="20" t="s">
        <v>482</v>
      </c>
      <c r="AI2" s="15">
        <v>74</v>
      </c>
      <c r="AJ2" s="122">
        <v>43760</v>
      </c>
      <c r="AK2" s="21">
        <v>45420</v>
      </c>
      <c r="AL2" s="20">
        <f t="shared" ref="AL2:AL33" si="1">DATEDIF(AJ2,AK2, "Y")</f>
        <v>4</v>
      </c>
      <c r="AM2" s="18">
        <v>44203</v>
      </c>
      <c r="AN2" s="15">
        <v>5</v>
      </c>
      <c r="AP2" s="15">
        <v>1</v>
      </c>
      <c r="AS2" s="179">
        <f t="shared" ref="AS2:AS47" si="2">O2</f>
        <v>0</v>
      </c>
    </row>
    <row r="3" spans="1:45" s="20" customFormat="1" x14ac:dyDescent="0.3">
      <c r="A3" s="14" t="s">
        <v>30</v>
      </c>
      <c r="B3" s="14">
        <v>3</v>
      </c>
      <c r="C3" s="14" t="s">
        <v>31</v>
      </c>
      <c r="D3" s="20">
        <f t="shared" si="0"/>
        <v>18</v>
      </c>
      <c r="E3" s="14" t="s">
        <v>28</v>
      </c>
      <c r="F3" s="20">
        <f>DATEDIF(AJ3,AM3,"M")</f>
        <v>19</v>
      </c>
      <c r="G3" s="15">
        <v>0</v>
      </c>
      <c r="H3" s="15">
        <v>4</v>
      </c>
      <c r="I3" s="15">
        <v>0</v>
      </c>
      <c r="J3" s="15">
        <v>1</v>
      </c>
      <c r="K3" s="15">
        <v>0</v>
      </c>
      <c r="L3" s="15">
        <v>0</v>
      </c>
      <c r="M3" s="15">
        <v>1</v>
      </c>
      <c r="N3" s="15">
        <v>1</v>
      </c>
      <c r="O3" s="15">
        <v>1</v>
      </c>
      <c r="P3" s="15">
        <v>4</v>
      </c>
      <c r="Q3" s="15">
        <v>1</v>
      </c>
      <c r="R3" s="15">
        <v>0</v>
      </c>
      <c r="S3" s="15">
        <v>1</v>
      </c>
      <c r="T3" s="183">
        <v>0</v>
      </c>
      <c r="U3"/>
      <c r="V3"/>
      <c r="W3"/>
      <c r="X3"/>
      <c r="Y3" s="15" t="s">
        <v>33</v>
      </c>
      <c r="Z3" s="15"/>
      <c r="AA3" s="15"/>
      <c r="AB3" s="20" t="s">
        <v>475</v>
      </c>
      <c r="AI3" s="15">
        <v>24</v>
      </c>
      <c r="AJ3" s="123" t="s">
        <v>32</v>
      </c>
      <c r="AK3" s="21">
        <v>45420</v>
      </c>
      <c r="AL3" s="20">
        <f t="shared" si="1"/>
        <v>6</v>
      </c>
      <c r="AM3" s="16">
        <v>43690</v>
      </c>
      <c r="AN3" s="15">
        <v>5</v>
      </c>
      <c r="AP3" s="15">
        <v>1</v>
      </c>
      <c r="AS3" s="179">
        <f t="shared" si="2"/>
        <v>1</v>
      </c>
    </row>
    <row r="4" spans="1:45" s="20" customFormat="1" x14ac:dyDescent="0.3">
      <c r="A4" s="14" t="s">
        <v>34</v>
      </c>
      <c r="B4" s="14">
        <v>19</v>
      </c>
      <c r="C4" s="14" t="s">
        <v>27</v>
      </c>
      <c r="D4" s="20">
        <f t="shared" si="0"/>
        <v>23</v>
      </c>
      <c r="E4" s="14" t="s">
        <v>28</v>
      </c>
      <c r="F4" s="20">
        <f t="shared" ref="F4:F67" si="3">DATEDIF(AJ4,AM4,"M")</f>
        <v>17</v>
      </c>
      <c r="G4" s="15">
        <v>0</v>
      </c>
      <c r="H4" s="15">
        <v>4</v>
      </c>
      <c r="I4" s="15">
        <v>0</v>
      </c>
      <c r="J4" s="15">
        <v>2</v>
      </c>
      <c r="K4" s="15">
        <v>0</v>
      </c>
      <c r="L4" s="15">
        <v>0</v>
      </c>
      <c r="M4" s="15">
        <v>1</v>
      </c>
      <c r="N4" s="15">
        <v>1</v>
      </c>
      <c r="O4" s="15">
        <v>0</v>
      </c>
      <c r="P4" s="15">
        <v>4</v>
      </c>
      <c r="Q4" s="15">
        <v>1</v>
      </c>
      <c r="R4" s="15">
        <v>0</v>
      </c>
      <c r="S4" s="15">
        <v>1</v>
      </c>
      <c r="T4" s="182">
        <v>0</v>
      </c>
      <c r="U4" s="90"/>
      <c r="V4" s="90"/>
      <c r="W4" s="90"/>
      <c r="X4" s="90"/>
      <c r="Y4" s="15" t="s">
        <v>36</v>
      </c>
      <c r="Z4" s="15"/>
      <c r="AA4" s="15"/>
      <c r="AB4" s="20" t="s">
        <v>483</v>
      </c>
      <c r="AI4" s="15">
        <v>24</v>
      </c>
      <c r="AJ4" s="123" t="s">
        <v>35</v>
      </c>
      <c r="AK4" s="21">
        <v>45420</v>
      </c>
      <c r="AL4" s="20">
        <f t="shared" si="1"/>
        <v>1</v>
      </c>
      <c r="AM4" s="16">
        <v>45260</v>
      </c>
      <c r="AN4" s="15">
        <v>5</v>
      </c>
      <c r="AP4" s="15">
        <v>1</v>
      </c>
      <c r="AS4" s="180">
        <f t="shared" si="2"/>
        <v>0</v>
      </c>
    </row>
    <row r="5" spans="1:45" s="20" customFormat="1" x14ac:dyDescent="0.3">
      <c r="A5" s="14" t="s">
        <v>37</v>
      </c>
      <c r="B5" s="14">
        <v>6</v>
      </c>
      <c r="C5" s="14" t="s">
        <v>31</v>
      </c>
      <c r="D5" s="20">
        <f t="shared" si="0"/>
        <v>75</v>
      </c>
      <c r="E5" s="14" t="s">
        <v>28</v>
      </c>
      <c r="F5" s="20">
        <f t="shared" si="3"/>
        <v>14</v>
      </c>
      <c r="G5" s="15">
        <v>0</v>
      </c>
      <c r="H5" s="15">
        <v>1</v>
      </c>
      <c r="I5" s="15">
        <v>0</v>
      </c>
      <c r="J5" s="15">
        <v>2</v>
      </c>
      <c r="K5" s="15">
        <v>0</v>
      </c>
      <c r="L5" s="15">
        <v>0</v>
      </c>
      <c r="M5" s="15">
        <v>1</v>
      </c>
      <c r="N5" s="15">
        <v>1</v>
      </c>
      <c r="O5" s="15">
        <v>0</v>
      </c>
      <c r="P5" s="15">
        <v>0</v>
      </c>
      <c r="Q5" s="15">
        <v>0</v>
      </c>
      <c r="R5" s="15">
        <v>2</v>
      </c>
      <c r="S5" s="15">
        <v>1</v>
      </c>
      <c r="T5" s="182">
        <v>0</v>
      </c>
      <c r="U5"/>
      <c r="V5"/>
      <c r="W5"/>
      <c r="X5"/>
      <c r="Y5" s="15" t="s">
        <v>33</v>
      </c>
      <c r="Z5" s="15"/>
      <c r="AA5" s="15"/>
      <c r="AB5" s="20" t="s">
        <v>460</v>
      </c>
      <c r="AI5" s="15">
        <v>81</v>
      </c>
      <c r="AJ5" s="124">
        <v>42872</v>
      </c>
      <c r="AK5" s="21">
        <v>45420</v>
      </c>
      <c r="AL5" s="20">
        <f t="shared" si="1"/>
        <v>6</v>
      </c>
      <c r="AM5" s="18">
        <v>43327</v>
      </c>
      <c r="AN5" s="15">
        <v>5</v>
      </c>
      <c r="AP5" s="15">
        <v>1</v>
      </c>
      <c r="AS5" s="179">
        <f t="shared" si="2"/>
        <v>0</v>
      </c>
    </row>
    <row r="6" spans="1:45" s="20" customFormat="1" x14ac:dyDescent="0.3">
      <c r="A6" s="14" t="s">
        <v>40</v>
      </c>
      <c r="B6" s="14" t="s">
        <v>43</v>
      </c>
      <c r="C6" s="14" t="s">
        <v>27</v>
      </c>
      <c r="D6" s="20">
        <f t="shared" si="0"/>
        <v>36</v>
      </c>
      <c r="E6" s="14" t="s">
        <v>28</v>
      </c>
      <c r="F6" s="20">
        <f t="shared" si="3"/>
        <v>19</v>
      </c>
      <c r="G6" s="15">
        <v>0</v>
      </c>
      <c r="H6" s="15">
        <v>1</v>
      </c>
      <c r="I6" s="15">
        <v>0</v>
      </c>
      <c r="J6" s="15">
        <v>1</v>
      </c>
      <c r="K6" s="15">
        <v>0</v>
      </c>
      <c r="L6" s="15">
        <v>0</v>
      </c>
      <c r="M6" s="15">
        <v>2</v>
      </c>
      <c r="N6" s="15">
        <v>1</v>
      </c>
      <c r="O6" s="15">
        <v>0</v>
      </c>
      <c r="P6" s="15">
        <v>2</v>
      </c>
      <c r="Q6" s="15">
        <v>1</v>
      </c>
      <c r="R6" s="15">
        <v>1</v>
      </c>
      <c r="S6" s="15">
        <v>0</v>
      </c>
      <c r="T6" s="182">
        <v>0</v>
      </c>
      <c r="U6"/>
      <c r="V6"/>
      <c r="W6"/>
      <c r="X6"/>
      <c r="Y6" s="15" t="s">
        <v>33</v>
      </c>
      <c r="Z6" s="15"/>
      <c r="AA6" s="15"/>
      <c r="AB6" s="20" t="s">
        <v>459</v>
      </c>
      <c r="AI6" s="15">
        <v>45</v>
      </c>
      <c r="AJ6" s="123" t="s">
        <v>44</v>
      </c>
      <c r="AK6" s="21">
        <v>45420</v>
      </c>
      <c r="AL6" s="20">
        <f t="shared" si="1"/>
        <v>9</v>
      </c>
      <c r="AM6" s="16">
        <v>42514</v>
      </c>
      <c r="AN6" s="15">
        <v>5</v>
      </c>
      <c r="AP6" s="15">
        <v>1</v>
      </c>
      <c r="AS6" s="179">
        <f t="shared" si="2"/>
        <v>0</v>
      </c>
    </row>
    <row r="7" spans="1:45" s="20" customFormat="1" x14ac:dyDescent="0.3">
      <c r="A7" s="14" t="s">
        <v>46</v>
      </c>
      <c r="B7" s="14" t="s">
        <v>49</v>
      </c>
      <c r="C7" s="14" t="s">
        <v>27</v>
      </c>
      <c r="D7" s="20">
        <f t="shared" si="0"/>
        <v>61</v>
      </c>
      <c r="E7" s="14" t="s">
        <v>28</v>
      </c>
      <c r="F7" s="20">
        <f t="shared" si="3"/>
        <v>16</v>
      </c>
      <c r="G7" s="15">
        <v>0</v>
      </c>
      <c r="H7" s="15">
        <v>3</v>
      </c>
      <c r="I7" s="15">
        <v>0</v>
      </c>
      <c r="J7" s="15">
        <v>2</v>
      </c>
      <c r="K7" s="15">
        <v>0</v>
      </c>
      <c r="L7" s="15">
        <v>0</v>
      </c>
      <c r="M7" s="15">
        <v>1</v>
      </c>
      <c r="N7" s="15">
        <v>1</v>
      </c>
      <c r="O7" s="15">
        <v>0</v>
      </c>
      <c r="P7" s="15">
        <v>2</v>
      </c>
      <c r="Q7" s="15">
        <v>1</v>
      </c>
      <c r="R7" s="15">
        <v>0</v>
      </c>
      <c r="S7" s="15">
        <v>1</v>
      </c>
      <c r="T7" s="182">
        <v>0</v>
      </c>
      <c r="U7"/>
      <c r="V7"/>
      <c r="W7"/>
      <c r="X7"/>
      <c r="Y7" s="15" t="s">
        <v>33</v>
      </c>
      <c r="Z7" s="15"/>
      <c r="AA7" s="15"/>
      <c r="AB7" s="20" t="s">
        <v>460</v>
      </c>
      <c r="AI7" s="15">
        <v>63</v>
      </c>
      <c r="AJ7" s="123" t="s">
        <v>50</v>
      </c>
      <c r="AK7" s="21">
        <v>45420</v>
      </c>
      <c r="AL7" s="20">
        <f t="shared" si="1"/>
        <v>2</v>
      </c>
      <c r="AM7" s="17" t="s">
        <v>51</v>
      </c>
      <c r="AN7" s="15">
        <v>5</v>
      </c>
      <c r="AP7" s="15">
        <v>1</v>
      </c>
      <c r="AS7" s="179">
        <f t="shared" si="2"/>
        <v>0</v>
      </c>
    </row>
    <row r="8" spans="1:45" s="20" customFormat="1" x14ac:dyDescent="0.3">
      <c r="A8" s="14" t="s">
        <v>52</v>
      </c>
      <c r="B8" s="14" t="s">
        <v>49</v>
      </c>
      <c r="C8" s="14" t="s">
        <v>27</v>
      </c>
      <c r="D8" s="20">
        <f t="shared" si="0"/>
        <v>31</v>
      </c>
      <c r="E8" s="14" t="s">
        <v>28</v>
      </c>
      <c r="F8" s="20">
        <f t="shared" si="3"/>
        <v>12</v>
      </c>
      <c r="G8" s="15">
        <v>0</v>
      </c>
      <c r="H8" s="15">
        <v>4</v>
      </c>
      <c r="I8" s="15">
        <v>0</v>
      </c>
      <c r="J8" s="15">
        <v>1</v>
      </c>
      <c r="K8" s="15">
        <v>0</v>
      </c>
      <c r="L8" s="15">
        <v>0</v>
      </c>
      <c r="M8" s="15">
        <v>1</v>
      </c>
      <c r="N8" s="15">
        <v>1</v>
      </c>
      <c r="O8" s="15">
        <v>0</v>
      </c>
      <c r="P8" s="15">
        <v>4</v>
      </c>
      <c r="Q8" s="15">
        <v>1</v>
      </c>
      <c r="R8" s="15">
        <v>0</v>
      </c>
      <c r="S8" s="15">
        <v>0</v>
      </c>
      <c r="T8" s="183">
        <v>1</v>
      </c>
      <c r="U8"/>
      <c r="V8"/>
      <c r="W8"/>
      <c r="X8"/>
      <c r="Y8" s="15" t="s">
        <v>54</v>
      </c>
      <c r="Z8" s="15"/>
      <c r="AA8" s="15"/>
      <c r="AB8" s="20" t="s">
        <v>475</v>
      </c>
      <c r="AI8" s="15">
        <v>38</v>
      </c>
      <c r="AJ8" s="123" t="s">
        <v>53</v>
      </c>
      <c r="AK8" s="21">
        <v>45420</v>
      </c>
      <c r="AL8" s="20">
        <f t="shared" si="1"/>
        <v>7</v>
      </c>
      <c r="AM8" s="16">
        <v>43005</v>
      </c>
      <c r="AN8" s="15">
        <v>5</v>
      </c>
      <c r="AP8" s="15">
        <v>1</v>
      </c>
      <c r="AS8" s="179">
        <f t="shared" si="2"/>
        <v>0</v>
      </c>
    </row>
    <row r="9" spans="1:45" s="20" customFormat="1" x14ac:dyDescent="0.3">
      <c r="A9" s="14" t="s">
        <v>55</v>
      </c>
      <c r="B9" s="14" t="s">
        <v>49</v>
      </c>
      <c r="C9" s="14" t="s">
        <v>31</v>
      </c>
      <c r="D9" s="20">
        <f t="shared" si="0"/>
        <v>60</v>
      </c>
      <c r="E9" s="14" t="s">
        <v>57</v>
      </c>
      <c r="F9" s="20">
        <f t="shared" si="3"/>
        <v>73</v>
      </c>
      <c r="G9" s="15">
        <v>0</v>
      </c>
      <c r="H9" s="15">
        <v>4</v>
      </c>
      <c r="I9" s="15">
        <v>1</v>
      </c>
      <c r="J9" s="15">
        <v>2</v>
      </c>
      <c r="K9" s="15">
        <v>0</v>
      </c>
      <c r="L9" s="15">
        <v>0</v>
      </c>
      <c r="M9" s="15">
        <v>1</v>
      </c>
      <c r="N9" s="15">
        <v>1</v>
      </c>
      <c r="O9" s="15">
        <v>0</v>
      </c>
      <c r="P9" s="15">
        <v>4</v>
      </c>
      <c r="Q9" s="15">
        <v>3</v>
      </c>
      <c r="R9" s="15">
        <v>0</v>
      </c>
      <c r="S9" s="15">
        <v>1</v>
      </c>
      <c r="T9" s="182">
        <v>0</v>
      </c>
      <c r="U9"/>
      <c r="V9"/>
      <c r="W9"/>
      <c r="X9"/>
      <c r="Y9" s="15" t="s">
        <v>33</v>
      </c>
      <c r="Z9" s="15"/>
      <c r="AA9" s="15"/>
      <c r="AB9" s="20" t="s">
        <v>460</v>
      </c>
      <c r="AI9" s="15">
        <v>66</v>
      </c>
      <c r="AJ9" s="123" t="s">
        <v>56</v>
      </c>
      <c r="AK9" s="21">
        <v>45420</v>
      </c>
      <c r="AL9" s="20">
        <f t="shared" si="1"/>
        <v>6</v>
      </c>
      <c r="AM9" s="16">
        <v>45355</v>
      </c>
      <c r="AN9" s="15">
        <v>5</v>
      </c>
      <c r="AP9" s="15">
        <v>1</v>
      </c>
      <c r="AS9" s="179">
        <f t="shared" si="2"/>
        <v>0</v>
      </c>
    </row>
    <row r="10" spans="1:45" s="20" customFormat="1" ht="16.95" customHeight="1" x14ac:dyDescent="0.3">
      <c r="A10" s="14" t="s">
        <v>58</v>
      </c>
      <c r="B10" s="14">
        <v>30</v>
      </c>
      <c r="C10" s="14" t="s">
        <v>27</v>
      </c>
      <c r="D10" s="20">
        <f t="shared" si="0"/>
        <v>38</v>
      </c>
      <c r="E10" s="14" t="s">
        <v>57</v>
      </c>
      <c r="F10" s="20">
        <f t="shared" si="3"/>
        <v>19</v>
      </c>
      <c r="G10" s="15">
        <v>0</v>
      </c>
      <c r="H10" s="15">
        <v>4</v>
      </c>
      <c r="I10" s="15">
        <v>0</v>
      </c>
      <c r="J10" s="15">
        <v>2</v>
      </c>
      <c r="K10" s="15">
        <v>0</v>
      </c>
      <c r="L10" s="15">
        <v>0</v>
      </c>
      <c r="M10" s="15">
        <v>1</v>
      </c>
      <c r="N10" s="15">
        <v>1</v>
      </c>
      <c r="O10" s="15">
        <v>0</v>
      </c>
      <c r="P10" s="15">
        <v>2</v>
      </c>
      <c r="Q10" s="15" t="s">
        <v>45</v>
      </c>
      <c r="R10" s="15">
        <v>2</v>
      </c>
      <c r="S10" s="15">
        <v>1</v>
      </c>
      <c r="T10" s="183">
        <v>1</v>
      </c>
      <c r="U10"/>
      <c r="V10"/>
      <c r="W10"/>
      <c r="X10"/>
      <c r="Y10" s="15" t="s">
        <v>59</v>
      </c>
      <c r="Z10" s="15"/>
      <c r="AA10" s="15"/>
      <c r="AB10" s="20" t="s">
        <v>480</v>
      </c>
      <c r="AI10" s="15">
        <v>43</v>
      </c>
      <c r="AJ10" s="122">
        <v>43587</v>
      </c>
      <c r="AK10" s="21">
        <v>45420</v>
      </c>
      <c r="AL10" s="20">
        <f t="shared" si="1"/>
        <v>5</v>
      </c>
      <c r="AM10" s="16">
        <v>44172</v>
      </c>
      <c r="AN10" s="15">
        <v>5</v>
      </c>
      <c r="AP10" s="15">
        <v>1</v>
      </c>
      <c r="AS10" s="179">
        <f t="shared" si="2"/>
        <v>0</v>
      </c>
    </row>
    <row r="11" spans="1:45" s="125" customFormat="1" x14ac:dyDescent="0.3">
      <c r="A11" s="123" t="s">
        <v>60</v>
      </c>
      <c r="B11" s="123" t="s">
        <v>61</v>
      </c>
      <c r="C11" s="123" t="s">
        <v>27</v>
      </c>
      <c r="D11" s="20">
        <f t="shared" si="0"/>
        <v>38</v>
      </c>
      <c r="E11" s="123" t="s">
        <v>28</v>
      </c>
      <c r="F11" s="20">
        <f t="shared" si="3"/>
        <v>8</v>
      </c>
      <c r="G11" s="121">
        <v>0</v>
      </c>
      <c r="H11" s="121">
        <v>3</v>
      </c>
      <c r="I11" s="121">
        <v>0</v>
      </c>
      <c r="J11" s="121">
        <v>3</v>
      </c>
      <c r="K11" s="121">
        <v>0</v>
      </c>
      <c r="L11" s="121">
        <v>0</v>
      </c>
      <c r="M11" s="121">
        <v>1</v>
      </c>
      <c r="N11" s="121">
        <v>1</v>
      </c>
      <c r="O11" s="121">
        <v>0</v>
      </c>
      <c r="P11" s="121">
        <v>4</v>
      </c>
      <c r="Q11" s="121">
        <v>1</v>
      </c>
      <c r="R11" s="121">
        <v>0</v>
      </c>
      <c r="S11" s="121">
        <v>0</v>
      </c>
      <c r="T11" s="183">
        <v>1</v>
      </c>
      <c r="U11"/>
      <c r="V11"/>
      <c r="W11"/>
      <c r="X11"/>
      <c r="Y11" s="121" t="s">
        <v>63</v>
      </c>
      <c r="Z11" s="121"/>
      <c r="AA11" s="121"/>
      <c r="AB11" s="125" t="s">
        <v>484</v>
      </c>
      <c r="AI11" s="121">
        <v>48</v>
      </c>
      <c r="AJ11" s="123" t="s">
        <v>62</v>
      </c>
      <c r="AK11" s="21">
        <v>45420</v>
      </c>
      <c r="AL11" s="20">
        <f t="shared" si="1"/>
        <v>10</v>
      </c>
      <c r="AM11" s="124">
        <v>41830</v>
      </c>
      <c r="AN11" s="121">
        <v>5</v>
      </c>
      <c r="AP11" s="121">
        <v>1</v>
      </c>
      <c r="AS11" s="179">
        <f t="shared" si="2"/>
        <v>0</v>
      </c>
    </row>
    <row r="12" spans="1:45" s="20" customFormat="1" x14ac:dyDescent="0.3">
      <c r="A12" s="14" t="s">
        <v>64</v>
      </c>
      <c r="B12" s="14" t="s">
        <v>61</v>
      </c>
      <c r="C12" s="14" t="s">
        <v>27</v>
      </c>
      <c r="D12" s="20">
        <f t="shared" si="0"/>
        <v>43</v>
      </c>
      <c r="E12" s="14" t="s">
        <v>28</v>
      </c>
      <c r="F12" s="20">
        <f t="shared" si="3"/>
        <v>40</v>
      </c>
      <c r="G12" s="15">
        <v>0</v>
      </c>
      <c r="H12" s="15">
        <v>3</v>
      </c>
      <c r="I12" s="15">
        <v>1</v>
      </c>
      <c r="J12" s="15">
        <v>1</v>
      </c>
      <c r="K12" s="15">
        <v>0</v>
      </c>
      <c r="L12" s="15">
        <v>0</v>
      </c>
      <c r="M12" s="15">
        <v>1</v>
      </c>
      <c r="N12" s="15">
        <v>1</v>
      </c>
      <c r="O12" s="15">
        <v>0</v>
      </c>
      <c r="P12" s="15">
        <v>4</v>
      </c>
      <c r="Q12" s="15">
        <v>3</v>
      </c>
      <c r="R12" s="15">
        <v>0</v>
      </c>
      <c r="S12" s="15">
        <v>0</v>
      </c>
      <c r="T12" s="183">
        <v>1</v>
      </c>
      <c r="U12"/>
      <c r="V12"/>
      <c r="W12"/>
      <c r="X12"/>
      <c r="Y12" s="15" t="s">
        <v>66</v>
      </c>
      <c r="Z12" s="15"/>
      <c r="AA12" s="15"/>
      <c r="AB12" s="20" t="s">
        <v>461</v>
      </c>
      <c r="AI12" s="15">
        <v>49</v>
      </c>
      <c r="AJ12" s="123" t="s">
        <v>65</v>
      </c>
      <c r="AK12" s="21">
        <v>45420</v>
      </c>
      <c r="AL12" s="20">
        <f t="shared" si="1"/>
        <v>6</v>
      </c>
      <c r="AM12" s="16">
        <v>44249</v>
      </c>
      <c r="AN12" s="15">
        <v>5</v>
      </c>
      <c r="AP12" s="15">
        <v>1</v>
      </c>
      <c r="AS12" s="179">
        <f t="shared" si="2"/>
        <v>0</v>
      </c>
    </row>
    <row r="13" spans="1:45" s="20" customFormat="1" x14ac:dyDescent="0.3">
      <c r="A13" s="14" t="s">
        <v>71</v>
      </c>
      <c r="B13" s="14" t="s">
        <v>68</v>
      </c>
      <c r="C13" s="14" t="s">
        <v>31</v>
      </c>
      <c r="D13" s="20">
        <f t="shared" si="0"/>
        <v>48</v>
      </c>
      <c r="E13" s="14" t="s">
        <v>28</v>
      </c>
      <c r="F13" s="20">
        <f t="shared" si="3"/>
        <v>22</v>
      </c>
      <c r="G13" s="15">
        <v>0</v>
      </c>
      <c r="H13" s="15">
        <v>4</v>
      </c>
      <c r="I13" s="15">
        <v>1</v>
      </c>
      <c r="J13" s="15">
        <v>1</v>
      </c>
      <c r="K13" s="15">
        <v>0</v>
      </c>
      <c r="L13" s="15">
        <v>0</v>
      </c>
      <c r="M13" s="15">
        <v>1</v>
      </c>
      <c r="N13" s="15">
        <v>1</v>
      </c>
      <c r="O13" s="15">
        <v>1</v>
      </c>
      <c r="P13" s="15">
        <v>4</v>
      </c>
      <c r="Q13" s="15">
        <v>3</v>
      </c>
      <c r="R13" s="15">
        <v>0</v>
      </c>
      <c r="S13" s="15">
        <v>0</v>
      </c>
      <c r="T13" s="183">
        <v>0</v>
      </c>
      <c r="U13" s="90"/>
      <c r="V13" s="90"/>
      <c r="W13" s="90"/>
      <c r="X13" s="90"/>
      <c r="Y13" s="15" t="s">
        <v>73</v>
      </c>
      <c r="Z13" s="15"/>
      <c r="AA13" s="15"/>
      <c r="AB13" s="20" t="s">
        <v>459</v>
      </c>
      <c r="AI13" s="15">
        <v>54</v>
      </c>
      <c r="AJ13" s="123" t="s">
        <v>72</v>
      </c>
      <c r="AK13" s="21">
        <v>45420</v>
      </c>
      <c r="AL13" s="20">
        <f t="shared" si="1"/>
        <v>6</v>
      </c>
      <c r="AM13" s="16">
        <v>43578</v>
      </c>
      <c r="AN13" s="15">
        <v>5</v>
      </c>
      <c r="AP13" s="15" t="s">
        <v>45</v>
      </c>
      <c r="AS13" s="180">
        <f t="shared" si="2"/>
        <v>1</v>
      </c>
    </row>
    <row r="14" spans="1:45" s="20" customFormat="1" x14ac:dyDescent="0.3">
      <c r="A14" s="14" t="s">
        <v>78</v>
      </c>
      <c r="B14" s="14" t="s">
        <v>75</v>
      </c>
      <c r="C14" s="14" t="s">
        <v>31</v>
      </c>
      <c r="D14" s="20">
        <f t="shared" si="0"/>
        <v>29</v>
      </c>
      <c r="E14" s="14" t="s">
        <v>28</v>
      </c>
      <c r="F14" s="20">
        <f t="shared" si="3"/>
        <v>24</v>
      </c>
      <c r="G14" s="15">
        <v>0</v>
      </c>
      <c r="H14" s="15">
        <v>4</v>
      </c>
      <c r="I14" s="15">
        <v>0</v>
      </c>
      <c r="J14" s="15">
        <v>1</v>
      </c>
      <c r="K14" s="15">
        <v>0</v>
      </c>
      <c r="L14" s="15">
        <v>0</v>
      </c>
      <c r="M14" s="15">
        <v>1</v>
      </c>
      <c r="N14" s="15">
        <v>1</v>
      </c>
      <c r="O14" s="15">
        <v>1</v>
      </c>
      <c r="P14" s="15">
        <v>4</v>
      </c>
      <c r="Q14" s="15">
        <v>1</v>
      </c>
      <c r="R14" s="15">
        <v>1</v>
      </c>
      <c r="S14" s="15">
        <v>0</v>
      </c>
      <c r="T14" s="183">
        <v>0</v>
      </c>
      <c r="U14"/>
      <c r="V14"/>
      <c r="W14"/>
      <c r="X14"/>
      <c r="Y14" s="15" t="s">
        <v>33</v>
      </c>
      <c r="Z14" s="15"/>
      <c r="AA14" s="15"/>
      <c r="AB14" s="20" t="s">
        <v>466</v>
      </c>
      <c r="AI14" s="15">
        <v>40</v>
      </c>
      <c r="AJ14" s="123" t="s">
        <v>79</v>
      </c>
      <c r="AK14" s="21">
        <v>45420</v>
      </c>
      <c r="AL14" s="20">
        <f t="shared" si="1"/>
        <v>11</v>
      </c>
      <c r="AM14" s="16">
        <v>41890</v>
      </c>
      <c r="AN14" s="15">
        <v>5</v>
      </c>
      <c r="AP14" s="15">
        <v>1</v>
      </c>
      <c r="AS14" s="179">
        <f t="shared" si="2"/>
        <v>1</v>
      </c>
    </row>
    <row r="15" spans="1:45" s="20" customFormat="1" x14ac:dyDescent="0.3">
      <c r="A15" s="14" t="s">
        <v>80</v>
      </c>
      <c r="B15" s="14" t="s">
        <v>75</v>
      </c>
      <c r="C15" s="14" t="s">
        <v>27</v>
      </c>
      <c r="D15" s="20">
        <f t="shared" si="0"/>
        <v>22</v>
      </c>
      <c r="E15" s="14" t="s">
        <v>28</v>
      </c>
      <c r="F15" s="20">
        <f t="shared" si="3"/>
        <v>16</v>
      </c>
      <c r="G15" s="15">
        <v>0</v>
      </c>
      <c r="H15" s="15">
        <v>4</v>
      </c>
      <c r="I15" s="15">
        <v>0</v>
      </c>
      <c r="J15" s="15">
        <v>2</v>
      </c>
      <c r="K15" s="15">
        <v>0</v>
      </c>
      <c r="L15" s="15">
        <v>0</v>
      </c>
      <c r="M15" s="15">
        <v>1</v>
      </c>
      <c r="N15" s="15">
        <v>1</v>
      </c>
      <c r="O15" s="15">
        <v>0</v>
      </c>
      <c r="P15" s="15">
        <v>4</v>
      </c>
      <c r="Q15" s="15">
        <v>1</v>
      </c>
      <c r="R15" s="15">
        <v>0</v>
      </c>
      <c r="S15" s="15">
        <v>0</v>
      </c>
      <c r="T15" s="183">
        <v>1</v>
      </c>
      <c r="U15"/>
      <c r="V15"/>
      <c r="W15"/>
      <c r="X15"/>
      <c r="Y15" s="15" t="s">
        <v>82</v>
      </c>
      <c r="Z15" s="15"/>
      <c r="AA15" s="15"/>
      <c r="AB15" s="20" t="s">
        <v>454</v>
      </c>
      <c r="AI15" s="15">
        <v>26</v>
      </c>
      <c r="AJ15" s="123" t="s">
        <v>81</v>
      </c>
      <c r="AK15" s="21">
        <v>45420</v>
      </c>
      <c r="AL15" s="20">
        <f t="shared" si="1"/>
        <v>4</v>
      </c>
      <c r="AM15" s="16">
        <v>44217</v>
      </c>
      <c r="AN15" s="15">
        <v>5</v>
      </c>
      <c r="AP15" s="15">
        <v>1</v>
      </c>
      <c r="AS15" s="179">
        <f t="shared" si="2"/>
        <v>0</v>
      </c>
    </row>
    <row r="16" spans="1:45" s="20" customFormat="1" x14ac:dyDescent="0.3">
      <c r="A16" s="14" t="s">
        <v>83</v>
      </c>
      <c r="B16" s="14" t="s">
        <v>84</v>
      </c>
      <c r="C16" s="14" t="s">
        <v>31</v>
      </c>
      <c r="D16" s="20">
        <f t="shared" si="0"/>
        <v>36</v>
      </c>
      <c r="E16" s="14" t="s">
        <v>28</v>
      </c>
      <c r="F16" s="20">
        <f t="shared" si="3"/>
        <v>63</v>
      </c>
      <c r="G16" s="15">
        <v>0</v>
      </c>
      <c r="H16" s="15">
        <v>4</v>
      </c>
      <c r="I16" s="15">
        <v>0</v>
      </c>
      <c r="J16" s="15">
        <v>1</v>
      </c>
      <c r="K16" s="15">
        <v>0</v>
      </c>
      <c r="L16" s="15">
        <v>0</v>
      </c>
      <c r="M16" s="15">
        <v>1</v>
      </c>
      <c r="N16" s="15">
        <v>1</v>
      </c>
      <c r="O16" s="15">
        <v>0</v>
      </c>
      <c r="P16" s="15">
        <v>2</v>
      </c>
      <c r="Q16" s="15">
        <v>1</v>
      </c>
      <c r="R16" s="15">
        <v>0</v>
      </c>
      <c r="S16" s="15">
        <v>1</v>
      </c>
      <c r="T16" s="182">
        <v>0</v>
      </c>
      <c r="U16"/>
      <c r="V16"/>
      <c r="W16"/>
      <c r="X16"/>
      <c r="Y16" s="15" t="s">
        <v>33</v>
      </c>
      <c r="Z16" s="15"/>
      <c r="AA16" s="15"/>
      <c r="AB16" s="20" t="s">
        <v>479</v>
      </c>
      <c r="AI16" s="15">
        <v>41</v>
      </c>
      <c r="AJ16" s="123" t="s">
        <v>85</v>
      </c>
      <c r="AK16" s="21">
        <v>45420</v>
      </c>
      <c r="AL16" s="20">
        <f t="shared" si="1"/>
        <v>5</v>
      </c>
      <c r="AM16" s="16">
        <v>45307</v>
      </c>
      <c r="AN16" s="15">
        <v>5</v>
      </c>
      <c r="AP16" s="15">
        <v>0</v>
      </c>
      <c r="AS16" s="179">
        <f t="shared" si="2"/>
        <v>0</v>
      </c>
    </row>
    <row r="17" spans="1:45" s="20" customFormat="1" x14ac:dyDescent="0.3">
      <c r="A17" s="14" t="s">
        <v>86</v>
      </c>
      <c r="B17" s="14" t="s">
        <v>84</v>
      </c>
      <c r="C17" s="14" t="s">
        <v>31</v>
      </c>
      <c r="D17" s="20">
        <f t="shared" si="0"/>
        <v>69</v>
      </c>
      <c r="E17" s="14" t="s">
        <v>57</v>
      </c>
      <c r="F17" s="20">
        <f t="shared" si="3"/>
        <v>88</v>
      </c>
      <c r="G17" s="15">
        <v>0</v>
      </c>
      <c r="H17" s="15">
        <v>3</v>
      </c>
      <c r="I17" s="15">
        <v>0</v>
      </c>
      <c r="J17" s="15">
        <v>1</v>
      </c>
      <c r="K17" s="15">
        <v>0</v>
      </c>
      <c r="L17" s="15">
        <v>0</v>
      </c>
      <c r="M17" s="15">
        <v>1</v>
      </c>
      <c r="N17" s="15">
        <v>1</v>
      </c>
      <c r="O17" s="15">
        <v>1</v>
      </c>
      <c r="P17" s="15">
        <v>3</v>
      </c>
      <c r="Q17" s="15">
        <v>0</v>
      </c>
      <c r="R17" s="15">
        <v>0</v>
      </c>
      <c r="S17" s="15">
        <v>1</v>
      </c>
      <c r="T17" s="183">
        <v>0</v>
      </c>
      <c r="U17"/>
      <c r="V17"/>
      <c r="W17"/>
      <c r="X17"/>
      <c r="Y17" s="15" t="s">
        <v>88</v>
      </c>
      <c r="Z17" s="15"/>
      <c r="AA17" s="15"/>
      <c r="AB17" s="20" t="s">
        <v>459</v>
      </c>
      <c r="AI17" s="15">
        <v>83</v>
      </c>
      <c r="AJ17" s="123" t="s">
        <v>87</v>
      </c>
      <c r="AK17" s="21">
        <v>45420</v>
      </c>
      <c r="AL17" s="20">
        <f t="shared" si="1"/>
        <v>14</v>
      </c>
      <c r="AM17" s="16">
        <v>42956</v>
      </c>
      <c r="AN17" s="15">
        <v>5</v>
      </c>
      <c r="AP17" s="15">
        <v>0</v>
      </c>
      <c r="AS17" s="179">
        <f t="shared" si="2"/>
        <v>1</v>
      </c>
    </row>
    <row r="18" spans="1:45" s="20" customFormat="1" x14ac:dyDescent="0.3">
      <c r="A18" s="14" t="s">
        <v>89</v>
      </c>
      <c r="B18" s="14" t="s">
        <v>90</v>
      </c>
      <c r="C18" s="14" t="s">
        <v>31</v>
      </c>
      <c r="D18" s="20">
        <f t="shared" si="0"/>
        <v>40</v>
      </c>
      <c r="E18" s="14" t="s">
        <v>57</v>
      </c>
      <c r="F18" s="20">
        <f t="shared" si="3"/>
        <v>36</v>
      </c>
      <c r="G18" s="15">
        <v>0</v>
      </c>
      <c r="H18" s="15">
        <v>1</v>
      </c>
      <c r="I18" s="15">
        <v>0</v>
      </c>
      <c r="J18" s="15">
        <v>1</v>
      </c>
      <c r="K18" s="15">
        <v>0</v>
      </c>
      <c r="L18" s="15">
        <v>0</v>
      </c>
      <c r="M18" s="15">
        <v>1</v>
      </c>
      <c r="N18" s="15">
        <v>1</v>
      </c>
      <c r="O18" s="15">
        <v>1</v>
      </c>
      <c r="P18" s="15">
        <v>4</v>
      </c>
      <c r="Q18" s="15">
        <v>1</v>
      </c>
      <c r="R18" s="15">
        <v>0</v>
      </c>
      <c r="S18" s="15">
        <v>0</v>
      </c>
      <c r="T18" s="183">
        <v>0</v>
      </c>
      <c r="U18"/>
      <c r="V18"/>
      <c r="W18"/>
      <c r="X18"/>
      <c r="Y18" s="15" t="s">
        <v>33</v>
      </c>
      <c r="Z18" s="15"/>
      <c r="AA18" s="15"/>
      <c r="AB18" s="20" t="s">
        <v>475</v>
      </c>
      <c r="AI18" s="15">
        <v>51</v>
      </c>
      <c r="AJ18" s="123" t="s">
        <v>91</v>
      </c>
      <c r="AK18" s="21">
        <v>45420</v>
      </c>
      <c r="AL18" s="20">
        <f t="shared" si="1"/>
        <v>11</v>
      </c>
      <c r="AM18" s="16">
        <v>42419</v>
      </c>
      <c r="AN18" s="15">
        <v>5</v>
      </c>
      <c r="AP18" s="15">
        <v>1</v>
      </c>
      <c r="AS18" s="179">
        <f t="shared" si="2"/>
        <v>1</v>
      </c>
    </row>
    <row r="19" spans="1:45" s="20" customFormat="1" x14ac:dyDescent="0.3">
      <c r="A19" s="14" t="s">
        <v>92</v>
      </c>
      <c r="B19" s="14" t="s">
        <v>93</v>
      </c>
      <c r="C19" s="14" t="s">
        <v>27</v>
      </c>
      <c r="D19" s="20">
        <f t="shared" si="0"/>
        <v>74</v>
      </c>
      <c r="E19" s="14" t="s">
        <v>28</v>
      </c>
      <c r="F19" s="20">
        <f t="shared" si="3"/>
        <v>25</v>
      </c>
      <c r="G19" s="15">
        <v>0</v>
      </c>
      <c r="H19" s="15">
        <v>1</v>
      </c>
      <c r="I19" s="15">
        <v>0</v>
      </c>
      <c r="J19" s="15">
        <v>1</v>
      </c>
      <c r="K19" s="15">
        <v>0</v>
      </c>
      <c r="L19" s="15">
        <v>0</v>
      </c>
      <c r="M19" s="15">
        <v>1</v>
      </c>
      <c r="N19" s="15">
        <v>1</v>
      </c>
      <c r="O19" s="15">
        <v>1</v>
      </c>
      <c r="P19" s="15">
        <v>2</v>
      </c>
      <c r="Q19" s="15">
        <v>0</v>
      </c>
      <c r="R19" s="15">
        <v>1</v>
      </c>
      <c r="S19" s="15">
        <v>1</v>
      </c>
      <c r="T19" s="183">
        <v>0</v>
      </c>
      <c r="U19"/>
      <c r="V19"/>
      <c r="W19"/>
      <c r="X19"/>
      <c r="Y19" s="15" t="s">
        <v>33</v>
      </c>
      <c r="Z19" s="15"/>
      <c r="AA19" s="15"/>
      <c r="AB19" s="20" t="s">
        <v>475</v>
      </c>
      <c r="AI19" s="15">
        <v>86</v>
      </c>
      <c r="AJ19" s="123" t="s">
        <v>94</v>
      </c>
      <c r="AK19" s="21">
        <v>45420</v>
      </c>
      <c r="AL19" s="20">
        <f t="shared" si="1"/>
        <v>12</v>
      </c>
      <c r="AM19" s="16">
        <v>41719</v>
      </c>
      <c r="AN19" s="15">
        <v>5</v>
      </c>
      <c r="AP19" s="15">
        <v>1</v>
      </c>
      <c r="AS19" s="179">
        <f t="shared" si="2"/>
        <v>1</v>
      </c>
    </row>
    <row r="20" spans="1:45" s="20" customFormat="1" x14ac:dyDescent="0.3">
      <c r="A20" s="14" t="s">
        <v>95</v>
      </c>
      <c r="B20" s="14" t="s">
        <v>96</v>
      </c>
      <c r="C20" s="14" t="s">
        <v>31</v>
      </c>
      <c r="D20" s="20">
        <f t="shared" si="0"/>
        <v>54</v>
      </c>
      <c r="E20" s="14" t="s">
        <v>28</v>
      </c>
      <c r="F20" s="20">
        <f t="shared" si="3"/>
        <v>41</v>
      </c>
      <c r="G20" s="15">
        <v>0</v>
      </c>
      <c r="H20" s="15">
        <v>3</v>
      </c>
      <c r="I20" s="15">
        <v>0</v>
      </c>
      <c r="J20" s="15">
        <v>2</v>
      </c>
      <c r="K20" s="15">
        <v>0</v>
      </c>
      <c r="L20" s="15">
        <v>0</v>
      </c>
      <c r="M20" s="15">
        <v>1</v>
      </c>
      <c r="N20" s="15">
        <v>1</v>
      </c>
      <c r="O20" s="15">
        <v>1</v>
      </c>
      <c r="P20" s="15">
        <v>4</v>
      </c>
      <c r="Q20" s="15">
        <v>1</v>
      </c>
      <c r="R20" s="15">
        <v>0</v>
      </c>
      <c r="S20" s="15">
        <v>0</v>
      </c>
      <c r="T20" s="182">
        <v>1</v>
      </c>
      <c r="U20"/>
      <c r="V20"/>
      <c r="W20"/>
      <c r="X20"/>
      <c r="Y20" s="15" t="s">
        <v>98</v>
      </c>
      <c r="Z20" s="15"/>
      <c r="AA20" s="15"/>
      <c r="AB20" s="20" t="s">
        <v>480</v>
      </c>
      <c r="AI20" s="15">
        <v>59</v>
      </c>
      <c r="AJ20" s="123" t="s">
        <v>97</v>
      </c>
      <c r="AK20" s="21">
        <v>45420</v>
      </c>
      <c r="AL20" s="20">
        <f t="shared" si="1"/>
        <v>5</v>
      </c>
      <c r="AM20" s="16">
        <v>44806</v>
      </c>
      <c r="AN20" s="15">
        <v>5</v>
      </c>
      <c r="AP20" s="15">
        <v>1</v>
      </c>
      <c r="AS20" s="179">
        <f t="shared" si="2"/>
        <v>1</v>
      </c>
    </row>
    <row r="21" spans="1:45" s="20" customFormat="1" x14ac:dyDescent="0.3">
      <c r="A21" s="14" t="s">
        <v>99</v>
      </c>
      <c r="B21" s="14" t="s">
        <v>100</v>
      </c>
      <c r="C21" s="14" t="s">
        <v>31</v>
      </c>
      <c r="D21" s="20">
        <f t="shared" si="0"/>
        <v>63</v>
      </c>
      <c r="E21" s="14" t="s">
        <v>28</v>
      </c>
      <c r="F21" s="20">
        <f t="shared" si="3"/>
        <v>14</v>
      </c>
      <c r="G21" s="15">
        <v>0</v>
      </c>
      <c r="H21" s="15">
        <v>3</v>
      </c>
      <c r="I21" s="15">
        <v>0</v>
      </c>
      <c r="J21" s="15">
        <v>2</v>
      </c>
      <c r="K21" s="15">
        <v>0</v>
      </c>
      <c r="L21" s="15">
        <v>1</v>
      </c>
      <c r="M21" s="15">
        <v>1</v>
      </c>
      <c r="N21" s="15">
        <v>1</v>
      </c>
      <c r="O21" s="15">
        <v>1</v>
      </c>
      <c r="P21" s="15">
        <v>3</v>
      </c>
      <c r="Q21" s="15">
        <v>2</v>
      </c>
      <c r="R21" s="15">
        <v>1</v>
      </c>
      <c r="S21" s="15">
        <v>0</v>
      </c>
      <c r="T21" s="182">
        <v>1</v>
      </c>
      <c r="U21"/>
      <c r="V21"/>
      <c r="W21"/>
      <c r="X21"/>
      <c r="Y21" s="15" t="s">
        <v>102</v>
      </c>
      <c r="Z21" s="15"/>
      <c r="AA21" s="15"/>
      <c r="AB21" s="20" t="s">
        <v>485</v>
      </c>
      <c r="AI21" s="15">
        <v>67</v>
      </c>
      <c r="AJ21" s="123" t="s">
        <v>101</v>
      </c>
      <c r="AK21" s="21">
        <v>45420</v>
      </c>
      <c r="AL21" s="20">
        <f t="shared" si="1"/>
        <v>4</v>
      </c>
      <c r="AM21" s="16">
        <v>44215</v>
      </c>
      <c r="AN21" s="15">
        <v>5</v>
      </c>
      <c r="AP21" s="15">
        <v>1</v>
      </c>
      <c r="AS21" s="179">
        <f t="shared" si="2"/>
        <v>1</v>
      </c>
    </row>
    <row r="22" spans="1:45" s="20" customFormat="1" x14ac:dyDescent="0.3">
      <c r="A22" s="14" t="s">
        <v>103</v>
      </c>
      <c r="B22" s="14" t="s">
        <v>100</v>
      </c>
      <c r="C22" s="14" t="s">
        <v>31</v>
      </c>
      <c r="D22" s="20">
        <f t="shared" si="0"/>
        <v>64</v>
      </c>
      <c r="E22" s="14" t="s">
        <v>28</v>
      </c>
      <c r="F22" s="20">
        <f t="shared" si="3"/>
        <v>11</v>
      </c>
      <c r="G22" s="15">
        <v>0</v>
      </c>
      <c r="H22" s="15">
        <v>4</v>
      </c>
      <c r="I22" s="15">
        <v>0</v>
      </c>
      <c r="J22" s="15">
        <v>1</v>
      </c>
      <c r="K22" s="15">
        <v>0</v>
      </c>
      <c r="L22" s="15">
        <v>0</v>
      </c>
      <c r="M22" s="15">
        <v>1</v>
      </c>
      <c r="N22" s="15">
        <v>1</v>
      </c>
      <c r="O22" s="15">
        <v>1</v>
      </c>
      <c r="P22" s="15">
        <v>2</v>
      </c>
      <c r="Q22" s="15">
        <v>1</v>
      </c>
      <c r="R22" s="15">
        <v>0</v>
      </c>
      <c r="S22" s="15">
        <v>1</v>
      </c>
      <c r="T22" s="183">
        <v>0</v>
      </c>
      <c r="U22"/>
      <c r="V22"/>
      <c r="W22"/>
      <c r="X22"/>
      <c r="Y22" s="15" t="s">
        <v>33</v>
      </c>
      <c r="Z22" s="15"/>
      <c r="AA22" s="15"/>
      <c r="AB22" s="20" t="s">
        <v>479</v>
      </c>
      <c r="AI22" s="15">
        <v>76</v>
      </c>
      <c r="AJ22" s="123" t="s">
        <v>104</v>
      </c>
      <c r="AK22" s="21">
        <v>45420</v>
      </c>
      <c r="AL22" s="20">
        <f t="shared" si="1"/>
        <v>12</v>
      </c>
      <c r="AM22" s="16">
        <v>41291</v>
      </c>
      <c r="AN22" s="15">
        <v>5</v>
      </c>
      <c r="AP22" s="15">
        <v>1</v>
      </c>
      <c r="AS22" s="179">
        <f t="shared" si="2"/>
        <v>1</v>
      </c>
    </row>
    <row r="23" spans="1:45" s="20" customFormat="1" x14ac:dyDescent="0.3">
      <c r="A23" s="14" t="s">
        <v>111</v>
      </c>
      <c r="B23" s="14">
        <v>15</v>
      </c>
      <c r="C23" s="14" t="s">
        <v>27</v>
      </c>
      <c r="D23" s="20">
        <f t="shared" si="0"/>
        <v>45</v>
      </c>
      <c r="E23" s="14" t="s">
        <v>28</v>
      </c>
      <c r="F23" s="20">
        <f t="shared" si="3"/>
        <v>16</v>
      </c>
      <c r="G23" s="15">
        <v>0</v>
      </c>
      <c r="H23" s="15">
        <v>2</v>
      </c>
      <c r="I23" s="15">
        <v>0</v>
      </c>
      <c r="J23" s="15">
        <v>2</v>
      </c>
      <c r="K23" s="15">
        <v>0</v>
      </c>
      <c r="L23" s="15">
        <v>0</v>
      </c>
      <c r="M23" s="15">
        <v>1</v>
      </c>
      <c r="N23" s="15">
        <v>1</v>
      </c>
      <c r="O23" s="15">
        <v>0</v>
      </c>
      <c r="P23" s="15">
        <v>2</v>
      </c>
      <c r="Q23" s="15">
        <v>1</v>
      </c>
      <c r="R23" s="15">
        <v>0</v>
      </c>
      <c r="S23" s="15">
        <v>0</v>
      </c>
      <c r="T23" s="182">
        <v>0</v>
      </c>
      <c r="U23"/>
      <c r="V23"/>
      <c r="W23"/>
      <c r="X23"/>
      <c r="Y23" s="15" t="s">
        <v>33</v>
      </c>
      <c r="Z23" s="15"/>
      <c r="AA23" s="15"/>
      <c r="AB23" s="20" t="s">
        <v>454</v>
      </c>
      <c r="AI23" s="15">
        <v>50</v>
      </c>
      <c r="AJ23" s="123" t="s">
        <v>112</v>
      </c>
      <c r="AK23" s="21">
        <v>45420</v>
      </c>
      <c r="AL23" s="20">
        <f t="shared" si="1"/>
        <v>5</v>
      </c>
      <c r="AM23" s="16">
        <v>43741</v>
      </c>
      <c r="AN23" s="15">
        <v>5</v>
      </c>
      <c r="AP23" s="15">
        <v>1</v>
      </c>
      <c r="AS23" s="179">
        <f t="shared" si="2"/>
        <v>0</v>
      </c>
    </row>
    <row r="24" spans="1:45" s="20" customFormat="1" x14ac:dyDescent="0.3">
      <c r="A24" s="14" t="s">
        <v>113</v>
      </c>
      <c r="B24" s="14">
        <v>14</v>
      </c>
      <c r="C24" s="14" t="s">
        <v>27</v>
      </c>
      <c r="D24" s="20">
        <f t="shared" si="0"/>
        <v>74</v>
      </c>
      <c r="E24" s="14" t="s">
        <v>28</v>
      </c>
      <c r="F24" s="20">
        <f t="shared" si="3"/>
        <v>19</v>
      </c>
      <c r="G24" s="15">
        <v>0</v>
      </c>
      <c r="H24" s="15">
        <v>3</v>
      </c>
      <c r="I24" s="15">
        <v>0</v>
      </c>
      <c r="J24" s="15">
        <v>1</v>
      </c>
      <c r="K24" s="15">
        <v>0</v>
      </c>
      <c r="L24" s="15">
        <v>0</v>
      </c>
      <c r="M24" s="15">
        <v>1</v>
      </c>
      <c r="N24" s="15">
        <v>1</v>
      </c>
      <c r="O24" s="15">
        <v>1</v>
      </c>
      <c r="P24" s="15">
        <v>4</v>
      </c>
      <c r="Q24" s="15">
        <v>1</v>
      </c>
      <c r="R24" s="15">
        <v>2</v>
      </c>
      <c r="S24" s="15">
        <v>1</v>
      </c>
      <c r="T24" s="182">
        <v>1</v>
      </c>
      <c r="U24"/>
      <c r="V24"/>
      <c r="W24"/>
      <c r="X24"/>
      <c r="Y24" s="15" t="s">
        <v>114</v>
      </c>
      <c r="Z24" s="15"/>
      <c r="AA24" s="15"/>
      <c r="AB24" s="20" t="s">
        <v>486</v>
      </c>
      <c r="AI24" s="15">
        <v>86</v>
      </c>
      <c r="AJ24" s="122">
        <v>41008</v>
      </c>
      <c r="AK24" s="21">
        <v>45420</v>
      </c>
      <c r="AL24" s="20">
        <f t="shared" si="1"/>
        <v>12</v>
      </c>
      <c r="AM24" s="16">
        <v>41592</v>
      </c>
      <c r="AN24" s="15">
        <v>5</v>
      </c>
      <c r="AP24" s="15">
        <v>1</v>
      </c>
      <c r="AS24" s="179">
        <f t="shared" si="2"/>
        <v>1</v>
      </c>
    </row>
    <row r="25" spans="1:45" s="20" customFormat="1" x14ac:dyDescent="0.3">
      <c r="A25" s="14" t="s">
        <v>115</v>
      </c>
      <c r="B25" s="14" t="s">
        <v>106</v>
      </c>
      <c r="C25" s="14" t="s">
        <v>31</v>
      </c>
      <c r="D25" s="20">
        <f t="shared" si="0"/>
        <v>34</v>
      </c>
      <c r="E25" s="14" t="s">
        <v>28</v>
      </c>
      <c r="F25" s="20">
        <f t="shared" si="3"/>
        <v>16</v>
      </c>
      <c r="G25" s="15">
        <v>0</v>
      </c>
      <c r="H25" s="15">
        <v>4</v>
      </c>
      <c r="I25" s="15">
        <v>0</v>
      </c>
      <c r="J25" s="15">
        <v>2</v>
      </c>
      <c r="K25" s="15">
        <v>0</v>
      </c>
      <c r="L25" s="15">
        <v>0</v>
      </c>
      <c r="M25" s="15">
        <v>1</v>
      </c>
      <c r="N25" s="15">
        <v>1</v>
      </c>
      <c r="O25" s="15">
        <v>1</v>
      </c>
      <c r="P25" s="15">
        <v>2</v>
      </c>
      <c r="Q25" s="15">
        <v>1</v>
      </c>
      <c r="R25" s="15">
        <v>0</v>
      </c>
      <c r="S25" s="15">
        <v>0</v>
      </c>
      <c r="T25" s="183">
        <v>0</v>
      </c>
      <c r="U25"/>
      <c r="V25"/>
      <c r="W25"/>
      <c r="X25"/>
      <c r="Y25" s="15" t="s">
        <v>33</v>
      </c>
      <c r="Z25" s="15"/>
      <c r="AA25" s="15"/>
      <c r="AB25" s="20" t="s">
        <v>454</v>
      </c>
      <c r="AI25" s="15">
        <v>44</v>
      </c>
      <c r="AJ25" s="123" t="s">
        <v>116</v>
      </c>
      <c r="AK25" s="21">
        <v>45420</v>
      </c>
      <c r="AL25" s="20">
        <f t="shared" si="1"/>
        <v>10</v>
      </c>
      <c r="AM25" s="16">
        <v>42152</v>
      </c>
      <c r="AN25" s="15">
        <v>5</v>
      </c>
      <c r="AP25" s="15">
        <v>1</v>
      </c>
      <c r="AS25" s="179">
        <f t="shared" si="2"/>
        <v>1</v>
      </c>
    </row>
    <row r="26" spans="1:45" s="20" customFormat="1" x14ac:dyDescent="0.3">
      <c r="A26" s="14" t="s">
        <v>117</v>
      </c>
      <c r="B26" s="14" t="s">
        <v>106</v>
      </c>
      <c r="C26" s="14" t="s">
        <v>31</v>
      </c>
      <c r="D26" s="20">
        <f t="shared" si="0"/>
        <v>30</v>
      </c>
      <c r="E26" s="14" t="s">
        <v>28</v>
      </c>
      <c r="F26" s="20">
        <f t="shared" si="3"/>
        <v>19</v>
      </c>
      <c r="G26" s="15">
        <v>0</v>
      </c>
      <c r="H26" s="15">
        <v>4</v>
      </c>
      <c r="I26" s="15">
        <v>0</v>
      </c>
      <c r="J26" s="15">
        <v>2</v>
      </c>
      <c r="K26" s="15">
        <v>0</v>
      </c>
      <c r="L26" s="15">
        <v>0</v>
      </c>
      <c r="M26" s="15">
        <v>1</v>
      </c>
      <c r="N26" s="15">
        <v>3</v>
      </c>
      <c r="O26" s="15">
        <v>0</v>
      </c>
      <c r="P26" s="15">
        <v>2</v>
      </c>
      <c r="Q26" s="15">
        <v>1</v>
      </c>
      <c r="R26" s="15">
        <v>0</v>
      </c>
      <c r="S26" s="15">
        <v>0</v>
      </c>
      <c r="T26" s="183">
        <v>1</v>
      </c>
      <c r="U26"/>
      <c r="V26"/>
      <c r="W26"/>
      <c r="X26"/>
      <c r="Y26" s="15" t="s">
        <v>119</v>
      </c>
      <c r="Z26" s="15"/>
      <c r="AA26" s="15"/>
      <c r="AB26" s="20" t="s">
        <v>454</v>
      </c>
      <c r="AI26" s="15">
        <v>37</v>
      </c>
      <c r="AJ26" s="123" t="s">
        <v>118</v>
      </c>
      <c r="AK26" s="21">
        <v>45420</v>
      </c>
      <c r="AL26" s="20">
        <f t="shared" si="1"/>
        <v>7</v>
      </c>
      <c r="AM26" s="16">
        <v>43420</v>
      </c>
      <c r="AN26" s="15">
        <v>5</v>
      </c>
      <c r="AP26" s="15" t="s">
        <v>45</v>
      </c>
      <c r="AS26" s="179">
        <f t="shared" si="2"/>
        <v>0</v>
      </c>
    </row>
    <row r="27" spans="1:45" s="20" customFormat="1" x14ac:dyDescent="0.3">
      <c r="A27" s="14" t="s">
        <v>120</v>
      </c>
      <c r="B27" s="14">
        <v>19</v>
      </c>
      <c r="C27" s="14" t="s">
        <v>31</v>
      </c>
      <c r="D27" s="20">
        <f t="shared" si="0"/>
        <v>53</v>
      </c>
      <c r="E27" s="14" t="s">
        <v>28</v>
      </c>
      <c r="F27" s="20">
        <f t="shared" si="3"/>
        <v>22</v>
      </c>
      <c r="G27" s="15">
        <v>0</v>
      </c>
      <c r="H27" s="15">
        <v>5</v>
      </c>
      <c r="I27" s="15">
        <v>0</v>
      </c>
      <c r="J27" s="15">
        <v>2</v>
      </c>
      <c r="K27" s="15">
        <v>0</v>
      </c>
      <c r="L27" s="15">
        <v>0</v>
      </c>
      <c r="M27" s="15">
        <v>1</v>
      </c>
      <c r="N27" s="15">
        <v>1</v>
      </c>
      <c r="O27" s="15">
        <v>1</v>
      </c>
      <c r="P27" s="15">
        <v>2</v>
      </c>
      <c r="Q27" s="15">
        <v>1</v>
      </c>
      <c r="R27" s="15">
        <v>0</v>
      </c>
      <c r="S27" s="15">
        <v>1</v>
      </c>
      <c r="T27" s="183">
        <v>0</v>
      </c>
      <c r="U27"/>
      <c r="V27"/>
      <c r="W27"/>
      <c r="X27"/>
      <c r="Y27" s="15" t="s">
        <v>33</v>
      </c>
      <c r="Z27" s="15"/>
      <c r="AA27" s="15"/>
      <c r="AB27" s="20" t="s">
        <v>454</v>
      </c>
      <c r="AI27" s="15">
        <v>57</v>
      </c>
      <c r="AJ27" s="122">
        <v>43703</v>
      </c>
      <c r="AK27" s="21">
        <v>45420</v>
      </c>
      <c r="AL27" s="20">
        <f t="shared" si="1"/>
        <v>4</v>
      </c>
      <c r="AM27" s="16">
        <v>44376</v>
      </c>
      <c r="AN27" s="15">
        <v>5</v>
      </c>
      <c r="AP27" s="15">
        <v>1</v>
      </c>
      <c r="AS27" s="179">
        <f t="shared" si="2"/>
        <v>1</v>
      </c>
    </row>
    <row r="28" spans="1:45" s="20" customFormat="1" x14ac:dyDescent="0.3">
      <c r="A28" s="14" t="s">
        <v>121</v>
      </c>
      <c r="B28" s="14" t="s">
        <v>122</v>
      </c>
      <c r="C28" s="14" t="s">
        <v>31</v>
      </c>
      <c r="D28" s="20">
        <f t="shared" si="0"/>
        <v>67</v>
      </c>
      <c r="E28" s="14" t="s">
        <v>28</v>
      </c>
      <c r="F28" s="20">
        <f t="shared" si="3"/>
        <v>16</v>
      </c>
      <c r="G28" s="15">
        <v>0</v>
      </c>
      <c r="H28" s="15">
        <v>2</v>
      </c>
      <c r="I28" s="15">
        <v>0</v>
      </c>
      <c r="J28" s="15">
        <v>2</v>
      </c>
      <c r="K28" s="15">
        <v>0</v>
      </c>
      <c r="L28" s="15">
        <v>0</v>
      </c>
      <c r="M28" s="15">
        <v>1</v>
      </c>
      <c r="N28" s="15">
        <v>1</v>
      </c>
      <c r="O28" s="15">
        <v>0</v>
      </c>
      <c r="P28" s="15">
        <v>4</v>
      </c>
      <c r="Q28" s="15">
        <v>1</v>
      </c>
      <c r="R28" s="15">
        <v>0</v>
      </c>
      <c r="S28" s="15">
        <v>0</v>
      </c>
      <c r="T28" s="183">
        <v>0</v>
      </c>
      <c r="U28"/>
      <c r="V28"/>
      <c r="W28"/>
      <c r="X28"/>
      <c r="Y28" s="15" t="s">
        <v>33</v>
      </c>
      <c r="Z28" s="15"/>
      <c r="AA28" s="15"/>
      <c r="AB28" s="20" t="s">
        <v>480</v>
      </c>
      <c r="AI28" s="15">
        <v>74</v>
      </c>
      <c r="AJ28" s="123" t="s">
        <v>123</v>
      </c>
      <c r="AK28" s="21">
        <v>45420</v>
      </c>
      <c r="AL28" s="20">
        <f t="shared" si="1"/>
        <v>7</v>
      </c>
      <c r="AM28" s="16">
        <v>42998</v>
      </c>
      <c r="AN28" s="15">
        <v>5</v>
      </c>
      <c r="AP28" s="15">
        <v>1</v>
      </c>
      <c r="AS28" s="179">
        <f t="shared" si="2"/>
        <v>0</v>
      </c>
    </row>
    <row r="29" spans="1:45" s="20" customFormat="1" x14ac:dyDescent="0.3">
      <c r="A29" s="14" t="s">
        <v>124</v>
      </c>
      <c r="B29" s="14" t="s">
        <v>125</v>
      </c>
      <c r="C29" s="14" t="s">
        <v>31</v>
      </c>
      <c r="D29" s="20">
        <f t="shared" si="0"/>
        <v>32</v>
      </c>
      <c r="E29" s="14" t="s">
        <v>28</v>
      </c>
      <c r="F29" s="20">
        <f t="shared" si="3"/>
        <v>44</v>
      </c>
      <c r="G29" s="15">
        <v>0</v>
      </c>
      <c r="H29" s="15">
        <v>2</v>
      </c>
      <c r="I29" s="15">
        <v>1</v>
      </c>
      <c r="J29" s="15">
        <v>2</v>
      </c>
      <c r="K29" s="15">
        <v>0</v>
      </c>
      <c r="L29" s="15">
        <v>0</v>
      </c>
      <c r="M29" s="15">
        <v>1</v>
      </c>
      <c r="N29" s="15">
        <v>1</v>
      </c>
      <c r="O29" s="15">
        <v>1</v>
      </c>
      <c r="P29" s="15">
        <v>4</v>
      </c>
      <c r="Q29" s="15">
        <v>3</v>
      </c>
      <c r="R29" s="15">
        <v>0</v>
      </c>
      <c r="S29" s="15">
        <v>0</v>
      </c>
      <c r="T29" s="182">
        <v>1</v>
      </c>
      <c r="U29"/>
      <c r="V29"/>
      <c r="W29"/>
      <c r="X29"/>
      <c r="Y29" s="15" t="s">
        <v>127</v>
      </c>
      <c r="Z29" s="15"/>
      <c r="AA29" s="15"/>
      <c r="AB29" s="20" t="s">
        <v>454</v>
      </c>
      <c r="AI29" s="15">
        <v>36</v>
      </c>
      <c r="AJ29" s="123" t="s">
        <v>126</v>
      </c>
      <c r="AK29" s="21">
        <v>45420</v>
      </c>
      <c r="AL29" s="20">
        <f t="shared" si="1"/>
        <v>4</v>
      </c>
      <c r="AM29" s="16">
        <v>45128</v>
      </c>
      <c r="AN29" s="15">
        <v>5</v>
      </c>
      <c r="AP29" s="15">
        <v>1</v>
      </c>
      <c r="AS29" s="179">
        <f t="shared" si="2"/>
        <v>1</v>
      </c>
    </row>
    <row r="30" spans="1:45" s="20" customFormat="1" x14ac:dyDescent="0.3">
      <c r="A30" s="14" t="s">
        <v>128</v>
      </c>
      <c r="B30" s="14" t="s">
        <v>129</v>
      </c>
      <c r="C30" s="14" t="s">
        <v>31</v>
      </c>
      <c r="D30" s="20">
        <f t="shared" si="0"/>
        <v>54</v>
      </c>
      <c r="E30" s="14" t="s">
        <v>28</v>
      </c>
      <c r="F30" s="20">
        <f t="shared" si="3"/>
        <v>56</v>
      </c>
      <c r="G30" s="15">
        <v>0</v>
      </c>
      <c r="H30" s="15">
        <v>1</v>
      </c>
      <c r="I30" s="15">
        <v>0</v>
      </c>
      <c r="J30" s="15">
        <v>1</v>
      </c>
      <c r="K30" s="15">
        <v>0</v>
      </c>
      <c r="L30" s="15">
        <v>0</v>
      </c>
      <c r="M30" s="15">
        <v>1</v>
      </c>
      <c r="N30" s="15">
        <v>1</v>
      </c>
      <c r="O30" s="15">
        <v>1</v>
      </c>
      <c r="P30" s="15">
        <v>4</v>
      </c>
      <c r="Q30" s="15">
        <v>4</v>
      </c>
      <c r="R30" s="15">
        <v>2</v>
      </c>
      <c r="S30" s="15">
        <v>1</v>
      </c>
      <c r="T30" s="183">
        <v>0</v>
      </c>
      <c r="U30"/>
      <c r="V30"/>
      <c r="W30"/>
      <c r="X30"/>
      <c r="Y30" s="15" t="s">
        <v>33</v>
      </c>
      <c r="Z30" s="15"/>
      <c r="AA30" s="15"/>
      <c r="AB30" s="20" t="s">
        <v>459</v>
      </c>
      <c r="AI30" s="15">
        <v>63</v>
      </c>
      <c r="AJ30" s="123" t="s">
        <v>130</v>
      </c>
      <c r="AK30" s="21">
        <v>45420</v>
      </c>
      <c r="AL30" s="20">
        <f t="shared" si="1"/>
        <v>9</v>
      </c>
      <c r="AM30" s="16">
        <v>43791</v>
      </c>
      <c r="AN30" s="15">
        <v>5</v>
      </c>
      <c r="AP30" s="15">
        <v>1</v>
      </c>
      <c r="AS30" s="179">
        <f t="shared" si="2"/>
        <v>1</v>
      </c>
    </row>
    <row r="31" spans="1:45" s="129" customFormat="1" x14ac:dyDescent="0.3">
      <c r="A31" s="14" t="s">
        <v>133</v>
      </c>
      <c r="B31" s="126" t="s">
        <v>49</v>
      </c>
      <c r="C31" s="126" t="s">
        <v>27</v>
      </c>
      <c r="D31" s="20">
        <f t="shared" si="0"/>
        <v>58</v>
      </c>
      <c r="E31" s="126" t="s">
        <v>28</v>
      </c>
      <c r="F31" s="20">
        <f t="shared" si="3"/>
        <v>51</v>
      </c>
      <c r="G31" s="127">
        <v>1</v>
      </c>
      <c r="H31" s="127">
        <v>2</v>
      </c>
      <c r="I31" s="127">
        <v>0</v>
      </c>
      <c r="J31" s="127">
        <v>2</v>
      </c>
      <c r="K31" s="127">
        <v>0</v>
      </c>
      <c r="L31" s="127">
        <v>0</v>
      </c>
      <c r="M31" s="127">
        <v>1</v>
      </c>
      <c r="N31" s="127">
        <v>1</v>
      </c>
      <c r="O31" s="127">
        <v>0</v>
      </c>
      <c r="P31" s="127">
        <v>0</v>
      </c>
      <c r="Q31" s="127">
        <v>0</v>
      </c>
      <c r="R31" s="127">
        <v>0</v>
      </c>
      <c r="S31" s="127">
        <v>0</v>
      </c>
      <c r="T31" s="182">
        <v>0</v>
      </c>
      <c r="U31"/>
      <c r="V31"/>
      <c r="W31"/>
      <c r="X31"/>
      <c r="Y31" s="127" t="s">
        <v>33</v>
      </c>
      <c r="Z31" s="127"/>
      <c r="AA31" s="127"/>
      <c r="AB31" s="128" t="s">
        <v>454</v>
      </c>
      <c r="AI31" s="127">
        <v>63</v>
      </c>
      <c r="AJ31" s="130" t="s">
        <v>134</v>
      </c>
      <c r="AK31" s="21">
        <v>45420</v>
      </c>
      <c r="AL31" s="20">
        <f t="shared" si="1"/>
        <v>5</v>
      </c>
      <c r="AM31" s="131">
        <v>45099</v>
      </c>
      <c r="AN31" s="127">
        <v>5</v>
      </c>
      <c r="AP31" s="127">
        <v>1</v>
      </c>
      <c r="AS31" s="179">
        <f t="shared" si="2"/>
        <v>0</v>
      </c>
    </row>
    <row r="32" spans="1:45" s="15" customFormat="1" x14ac:dyDescent="0.3">
      <c r="A32" s="14" t="s">
        <v>138</v>
      </c>
      <c r="B32" s="14" t="s">
        <v>61</v>
      </c>
      <c r="C32" s="14" t="s">
        <v>31</v>
      </c>
      <c r="D32" s="20">
        <f t="shared" si="0"/>
        <v>32</v>
      </c>
      <c r="E32" s="14" t="s">
        <v>28</v>
      </c>
      <c r="F32" s="20">
        <f t="shared" si="3"/>
        <v>15</v>
      </c>
      <c r="G32" s="15">
        <v>0</v>
      </c>
      <c r="H32" s="15">
        <v>3</v>
      </c>
      <c r="I32" s="15">
        <v>0</v>
      </c>
      <c r="J32" s="15">
        <v>1</v>
      </c>
      <c r="K32" s="15">
        <v>0</v>
      </c>
      <c r="L32" s="15">
        <v>0</v>
      </c>
      <c r="M32" s="15">
        <v>1</v>
      </c>
      <c r="N32" s="15">
        <v>1</v>
      </c>
      <c r="O32" s="15">
        <v>1</v>
      </c>
      <c r="P32" s="15">
        <v>1</v>
      </c>
      <c r="Q32" s="15">
        <v>0</v>
      </c>
      <c r="R32" s="15">
        <v>2</v>
      </c>
      <c r="S32" s="15">
        <v>0</v>
      </c>
      <c r="T32" s="183">
        <v>0</v>
      </c>
      <c r="U32"/>
      <c r="V32"/>
      <c r="W32"/>
      <c r="X32"/>
      <c r="Y32" s="15" t="s">
        <v>33</v>
      </c>
      <c r="AB32" s="15" t="s">
        <v>486</v>
      </c>
      <c r="AI32" s="15">
        <v>45</v>
      </c>
      <c r="AJ32" s="123" t="s">
        <v>139</v>
      </c>
      <c r="AK32" s="21">
        <v>45420</v>
      </c>
      <c r="AL32" s="20">
        <f t="shared" si="1"/>
        <v>13</v>
      </c>
      <c r="AM32" s="16">
        <v>40983</v>
      </c>
      <c r="AN32" s="15">
        <v>17</v>
      </c>
      <c r="AP32" s="15">
        <v>1</v>
      </c>
      <c r="AS32" s="179">
        <f t="shared" si="2"/>
        <v>1</v>
      </c>
    </row>
    <row r="33" spans="1:45" s="15" customFormat="1" x14ac:dyDescent="0.3">
      <c r="A33" s="14" t="s">
        <v>140</v>
      </c>
      <c r="B33" s="14" t="s">
        <v>68</v>
      </c>
      <c r="C33" s="14" t="s">
        <v>31</v>
      </c>
      <c r="D33" s="20">
        <f t="shared" si="0"/>
        <v>52</v>
      </c>
      <c r="E33" s="14" t="s">
        <v>28</v>
      </c>
      <c r="F33" s="20">
        <f t="shared" si="3"/>
        <v>29</v>
      </c>
      <c r="G33" s="15">
        <v>0</v>
      </c>
      <c r="H33" s="15">
        <v>3</v>
      </c>
      <c r="I33" s="15">
        <v>0</v>
      </c>
      <c r="J33" s="15">
        <v>1</v>
      </c>
      <c r="K33" s="15">
        <v>0</v>
      </c>
      <c r="L33" s="15">
        <v>0</v>
      </c>
      <c r="M33" s="15">
        <v>1</v>
      </c>
      <c r="N33" s="15">
        <v>1</v>
      </c>
      <c r="O33" s="15">
        <v>0</v>
      </c>
      <c r="P33" s="15">
        <v>1</v>
      </c>
      <c r="Q33" s="15">
        <v>1</v>
      </c>
      <c r="R33" s="15">
        <v>1</v>
      </c>
      <c r="S33" s="15">
        <v>1</v>
      </c>
      <c r="T33" s="182">
        <v>0</v>
      </c>
      <c r="U33"/>
      <c r="V33"/>
      <c r="W33"/>
      <c r="X33"/>
      <c r="Y33" s="15" t="s">
        <v>33</v>
      </c>
      <c r="AB33" s="15" t="s">
        <v>486</v>
      </c>
      <c r="AI33" s="15">
        <v>66</v>
      </c>
      <c r="AJ33" s="123" t="s">
        <v>141</v>
      </c>
      <c r="AK33" s="21">
        <v>45420</v>
      </c>
      <c r="AL33" s="20">
        <f t="shared" si="1"/>
        <v>14</v>
      </c>
      <c r="AM33" s="16">
        <v>41017</v>
      </c>
      <c r="AN33" s="15">
        <v>17</v>
      </c>
      <c r="AP33" s="15">
        <v>1</v>
      </c>
      <c r="AS33" s="179">
        <f t="shared" si="2"/>
        <v>0</v>
      </c>
    </row>
    <row r="34" spans="1:45" s="15" customFormat="1" x14ac:dyDescent="0.3">
      <c r="A34" s="14" t="s">
        <v>142</v>
      </c>
      <c r="B34" s="14" t="s">
        <v>125</v>
      </c>
      <c r="C34" s="14" t="s">
        <v>27</v>
      </c>
      <c r="D34" s="20">
        <f t="shared" ref="D34:D65" si="4">AI34-AL34</f>
        <v>47</v>
      </c>
      <c r="E34" s="14" t="s">
        <v>28</v>
      </c>
      <c r="F34" s="20">
        <f t="shared" si="3"/>
        <v>15</v>
      </c>
      <c r="G34" s="15">
        <v>0</v>
      </c>
      <c r="H34" s="15">
        <v>2</v>
      </c>
      <c r="I34" s="15">
        <v>0</v>
      </c>
      <c r="J34" s="15">
        <v>1</v>
      </c>
      <c r="K34" s="15">
        <v>0</v>
      </c>
      <c r="L34" s="15">
        <v>0</v>
      </c>
      <c r="M34" s="15">
        <v>1</v>
      </c>
      <c r="N34" s="15">
        <v>1</v>
      </c>
      <c r="O34" s="15">
        <v>1</v>
      </c>
      <c r="P34" s="15">
        <v>4</v>
      </c>
      <c r="Q34" s="15">
        <v>2</v>
      </c>
      <c r="R34" s="15">
        <v>2</v>
      </c>
      <c r="S34" s="15">
        <v>1</v>
      </c>
      <c r="T34" s="182">
        <v>1</v>
      </c>
      <c r="U34"/>
      <c r="V34"/>
      <c r="W34"/>
      <c r="X34"/>
      <c r="Y34" s="15" t="s">
        <v>144</v>
      </c>
      <c r="AB34" s="15" t="s">
        <v>459</v>
      </c>
      <c r="AI34" s="15">
        <v>60</v>
      </c>
      <c r="AJ34" s="123" t="s">
        <v>143</v>
      </c>
      <c r="AK34" s="21">
        <v>45420</v>
      </c>
      <c r="AL34" s="20">
        <f t="shared" ref="AL34:AL65" si="5">DATEDIF(AJ34,AK34, "Y")</f>
        <v>13</v>
      </c>
      <c r="AM34" s="16">
        <v>41078</v>
      </c>
      <c r="AN34" s="15">
        <v>17</v>
      </c>
      <c r="AP34" s="15">
        <v>1</v>
      </c>
      <c r="AS34" s="179">
        <f t="shared" si="2"/>
        <v>1</v>
      </c>
    </row>
    <row r="35" spans="1:45" s="15" customFormat="1" x14ac:dyDescent="0.3">
      <c r="A35" s="14" t="s">
        <v>145</v>
      </c>
      <c r="B35" s="14" t="s">
        <v>49</v>
      </c>
      <c r="C35" s="14" t="s">
        <v>31</v>
      </c>
      <c r="D35" s="20">
        <f t="shared" si="4"/>
        <v>28</v>
      </c>
      <c r="E35" s="14" t="s">
        <v>28</v>
      </c>
      <c r="F35" s="20">
        <f t="shared" si="3"/>
        <v>17</v>
      </c>
      <c r="G35" s="15">
        <v>0</v>
      </c>
      <c r="H35" s="15">
        <v>3</v>
      </c>
      <c r="I35" s="15">
        <v>0</v>
      </c>
      <c r="J35" s="15">
        <v>2</v>
      </c>
      <c r="K35" s="15">
        <v>0</v>
      </c>
      <c r="L35" s="15">
        <v>0</v>
      </c>
      <c r="M35" s="15">
        <v>2</v>
      </c>
      <c r="N35" s="15">
        <v>1</v>
      </c>
      <c r="O35" s="15">
        <v>0</v>
      </c>
      <c r="P35" s="15">
        <v>2</v>
      </c>
      <c r="Q35" s="15">
        <v>1</v>
      </c>
      <c r="R35" s="15">
        <v>0</v>
      </c>
      <c r="S35" s="15">
        <v>0</v>
      </c>
      <c r="T35" s="182">
        <v>0</v>
      </c>
      <c r="U35"/>
      <c r="V35"/>
      <c r="W35"/>
      <c r="X35"/>
      <c r="Y35" s="15" t="s">
        <v>33</v>
      </c>
      <c r="AB35" s="15" t="s">
        <v>454</v>
      </c>
      <c r="AI35" s="15">
        <v>40</v>
      </c>
      <c r="AJ35" s="123" t="s">
        <v>146</v>
      </c>
      <c r="AK35" s="21">
        <v>45420</v>
      </c>
      <c r="AL35" s="20">
        <f t="shared" si="5"/>
        <v>12</v>
      </c>
      <c r="AM35" s="16">
        <v>41305</v>
      </c>
      <c r="AN35" s="15">
        <v>17</v>
      </c>
      <c r="AP35" s="15">
        <v>1</v>
      </c>
      <c r="AS35" s="179">
        <f t="shared" si="2"/>
        <v>0</v>
      </c>
    </row>
    <row r="36" spans="1:45" s="15" customFormat="1" x14ac:dyDescent="0.3">
      <c r="A36" s="14" t="s">
        <v>147</v>
      </c>
      <c r="B36" s="14" t="s">
        <v>125</v>
      </c>
      <c r="C36" s="14" t="s">
        <v>27</v>
      </c>
      <c r="D36" s="20">
        <f t="shared" si="4"/>
        <v>43</v>
      </c>
      <c r="E36" s="14" t="s">
        <v>28</v>
      </c>
      <c r="F36" s="20">
        <f t="shared" si="3"/>
        <v>14</v>
      </c>
      <c r="G36" s="15">
        <v>0</v>
      </c>
      <c r="H36" s="15">
        <v>2</v>
      </c>
      <c r="I36" s="15">
        <v>0</v>
      </c>
      <c r="J36" s="15">
        <v>1</v>
      </c>
      <c r="K36" s="15">
        <v>0</v>
      </c>
      <c r="L36" s="15">
        <v>0</v>
      </c>
      <c r="M36" s="15">
        <v>1</v>
      </c>
      <c r="N36" s="15">
        <v>1</v>
      </c>
      <c r="O36" s="15">
        <v>0</v>
      </c>
      <c r="P36" s="15">
        <v>3</v>
      </c>
      <c r="Q36" s="15">
        <v>0</v>
      </c>
      <c r="R36" s="15">
        <v>2</v>
      </c>
      <c r="S36" s="15">
        <v>1</v>
      </c>
      <c r="T36" s="182">
        <v>0</v>
      </c>
      <c r="U36"/>
      <c r="V36"/>
      <c r="W36"/>
      <c r="X36"/>
      <c r="Y36" s="15" t="s">
        <v>33</v>
      </c>
      <c r="AB36" s="15" t="s">
        <v>486</v>
      </c>
      <c r="AI36" s="15">
        <v>55</v>
      </c>
      <c r="AJ36" s="123" t="s">
        <v>148</v>
      </c>
      <c r="AK36" s="21">
        <v>45420</v>
      </c>
      <c r="AL36" s="20">
        <f t="shared" si="5"/>
        <v>12</v>
      </c>
      <c r="AM36" s="16">
        <v>41415</v>
      </c>
      <c r="AN36" s="15">
        <v>17</v>
      </c>
      <c r="AP36" s="15">
        <v>1</v>
      </c>
      <c r="AS36" s="179">
        <f t="shared" si="2"/>
        <v>0</v>
      </c>
    </row>
    <row r="37" spans="1:45" s="15" customFormat="1" x14ac:dyDescent="0.3">
      <c r="A37" s="14" t="s">
        <v>149</v>
      </c>
      <c r="B37" s="14" t="s">
        <v>49</v>
      </c>
      <c r="C37" s="14" t="s">
        <v>31</v>
      </c>
      <c r="D37" s="20">
        <f t="shared" si="4"/>
        <v>23</v>
      </c>
      <c r="E37" s="14" t="s">
        <v>28</v>
      </c>
      <c r="F37" s="20">
        <f t="shared" si="3"/>
        <v>16</v>
      </c>
      <c r="G37" s="15">
        <v>0</v>
      </c>
      <c r="H37" s="15">
        <v>4</v>
      </c>
      <c r="I37" s="15">
        <v>0</v>
      </c>
      <c r="J37" s="15">
        <v>1</v>
      </c>
      <c r="K37" s="15">
        <v>0</v>
      </c>
      <c r="L37" s="15">
        <v>1</v>
      </c>
      <c r="M37" s="15">
        <v>2</v>
      </c>
      <c r="N37" s="15">
        <v>1</v>
      </c>
      <c r="O37" s="15">
        <v>1</v>
      </c>
      <c r="P37" s="15">
        <v>4</v>
      </c>
      <c r="Q37" s="15">
        <v>0</v>
      </c>
      <c r="R37" s="15">
        <v>0</v>
      </c>
      <c r="S37" s="15">
        <v>0</v>
      </c>
      <c r="T37" s="182">
        <v>1</v>
      </c>
      <c r="U37"/>
      <c r="V37"/>
      <c r="W37"/>
      <c r="X37"/>
      <c r="Y37" s="15" t="s">
        <v>476</v>
      </c>
      <c r="AB37" s="15" t="s">
        <v>475</v>
      </c>
      <c r="AI37" s="15">
        <v>35</v>
      </c>
      <c r="AJ37" s="123" t="s">
        <v>150</v>
      </c>
      <c r="AK37" s="21">
        <v>45420</v>
      </c>
      <c r="AL37" s="20">
        <f t="shared" si="5"/>
        <v>12</v>
      </c>
      <c r="AM37" s="16">
        <v>41521</v>
      </c>
      <c r="AN37" s="15">
        <v>17</v>
      </c>
      <c r="AP37" s="15">
        <v>1</v>
      </c>
      <c r="AS37" s="179">
        <f t="shared" si="2"/>
        <v>1</v>
      </c>
    </row>
    <row r="38" spans="1:45" s="15" customFormat="1" x14ac:dyDescent="0.3">
      <c r="A38" s="14" t="s">
        <v>152</v>
      </c>
      <c r="B38" s="14" t="s">
        <v>43</v>
      </c>
      <c r="C38" s="14" t="s">
        <v>27</v>
      </c>
      <c r="D38" s="20">
        <f t="shared" si="4"/>
        <v>27</v>
      </c>
      <c r="E38" s="14" t="s">
        <v>57</v>
      </c>
      <c r="F38" s="20">
        <f t="shared" si="3"/>
        <v>32</v>
      </c>
      <c r="G38" s="15">
        <v>0</v>
      </c>
      <c r="H38" s="15">
        <v>1</v>
      </c>
      <c r="I38" s="15">
        <v>0</v>
      </c>
      <c r="J38" s="15">
        <v>1</v>
      </c>
      <c r="K38" s="15">
        <v>0</v>
      </c>
      <c r="L38" s="15">
        <v>0</v>
      </c>
      <c r="M38" s="15">
        <v>1</v>
      </c>
      <c r="N38" s="15">
        <v>1</v>
      </c>
      <c r="O38" s="15">
        <v>0</v>
      </c>
      <c r="P38" s="15" t="s">
        <v>45</v>
      </c>
      <c r="Q38" s="15" t="s">
        <v>45</v>
      </c>
      <c r="R38" s="15">
        <v>2</v>
      </c>
      <c r="S38" s="15">
        <v>1</v>
      </c>
      <c r="T38" s="182">
        <v>0</v>
      </c>
      <c r="U38"/>
      <c r="V38"/>
      <c r="W38"/>
      <c r="X38"/>
      <c r="Y38" s="15" t="s">
        <v>33</v>
      </c>
      <c r="AB38" s="15" t="s">
        <v>475</v>
      </c>
      <c r="AI38" s="15">
        <v>40</v>
      </c>
      <c r="AJ38" s="123" t="s">
        <v>143</v>
      </c>
      <c r="AK38" s="21">
        <v>45420</v>
      </c>
      <c r="AL38" s="20">
        <f t="shared" si="5"/>
        <v>13</v>
      </c>
      <c r="AM38" s="16">
        <v>41578</v>
      </c>
      <c r="AN38" s="15">
        <v>17</v>
      </c>
      <c r="AP38" s="15" t="s">
        <v>45</v>
      </c>
      <c r="AS38" s="179">
        <f t="shared" si="2"/>
        <v>0</v>
      </c>
    </row>
    <row r="39" spans="1:45" s="15" customFormat="1" x14ac:dyDescent="0.3">
      <c r="A39" s="14" t="s">
        <v>153</v>
      </c>
      <c r="B39" s="14" t="s">
        <v>84</v>
      </c>
      <c r="C39" s="14" t="s">
        <v>31</v>
      </c>
      <c r="D39" s="20">
        <f t="shared" si="4"/>
        <v>43</v>
      </c>
      <c r="E39" s="14" t="s">
        <v>57</v>
      </c>
      <c r="F39" s="20">
        <f t="shared" si="3"/>
        <v>13</v>
      </c>
      <c r="G39" s="15">
        <v>0</v>
      </c>
      <c r="H39" s="15">
        <v>3</v>
      </c>
      <c r="I39" s="15">
        <v>0</v>
      </c>
      <c r="J39" s="15">
        <v>1</v>
      </c>
      <c r="K39" s="15">
        <v>0</v>
      </c>
      <c r="L39" s="15">
        <v>0</v>
      </c>
      <c r="M39" s="15">
        <v>1</v>
      </c>
      <c r="N39" s="15">
        <v>1</v>
      </c>
      <c r="O39" s="15">
        <v>1</v>
      </c>
      <c r="P39" s="15">
        <v>4</v>
      </c>
      <c r="Q39" s="15">
        <v>1</v>
      </c>
      <c r="R39" s="15">
        <v>0</v>
      </c>
      <c r="S39" s="15">
        <v>0</v>
      </c>
      <c r="T39" s="182">
        <v>1</v>
      </c>
      <c r="U39"/>
      <c r="V39"/>
      <c r="W39"/>
      <c r="X39"/>
      <c r="Y39" s="15" t="s">
        <v>155</v>
      </c>
      <c r="AB39" s="15" t="s">
        <v>475</v>
      </c>
      <c r="AI39" s="15">
        <v>54</v>
      </c>
      <c r="AJ39" s="123" t="s">
        <v>154</v>
      </c>
      <c r="AK39" s="21">
        <v>45420</v>
      </c>
      <c r="AL39" s="20">
        <f t="shared" si="5"/>
        <v>11</v>
      </c>
      <c r="AM39" s="16">
        <v>41719</v>
      </c>
      <c r="AN39" s="15">
        <v>17</v>
      </c>
      <c r="AP39" s="15" t="s">
        <v>45</v>
      </c>
      <c r="AS39" s="179">
        <f t="shared" si="2"/>
        <v>1</v>
      </c>
    </row>
    <row r="40" spans="1:45" s="15" customFormat="1" x14ac:dyDescent="0.3">
      <c r="A40" s="14" t="s">
        <v>156</v>
      </c>
      <c r="B40" s="14" t="s">
        <v>68</v>
      </c>
      <c r="C40" s="14" t="s">
        <v>27</v>
      </c>
      <c r="D40" s="20">
        <f t="shared" si="4"/>
        <v>44</v>
      </c>
      <c r="E40" s="14" t="s">
        <v>28</v>
      </c>
      <c r="F40" s="20">
        <f t="shared" si="3"/>
        <v>28</v>
      </c>
      <c r="G40" s="15">
        <v>0</v>
      </c>
      <c r="H40" s="15">
        <v>3</v>
      </c>
      <c r="I40" s="15">
        <v>0</v>
      </c>
      <c r="J40" s="15">
        <v>1</v>
      </c>
      <c r="K40" s="15">
        <v>0</v>
      </c>
      <c r="L40" s="15">
        <v>0</v>
      </c>
      <c r="M40" s="15">
        <v>1</v>
      </c>
      <c r="N40" s="15">
        <v>1</v>
      </c>
      <c r="O40" s="15">
        <v>1</v>
      </c>
      <c r="P40" s="15">
        <v>2</v>
      </c>
      <c r="Q40" s="15">
        <v>1</v>
      </c>
      <c r="R40" s="15">
        <v>0</v>
      </c>
      <c r="S40" s="15">
        <v>0</v>
      </c>
      <c r="T40" s="182">
        <v>1</v>
      </c>
      <c r="U40"/>
      <c r="V40"/>
      <c r="W40"/>
      <c r="X40"/>
      <c r="Y40" s="15" t="s">
        <v>158</v>
      </c>
      <c r="AB40" s="15" t="s">
        <v>475</v>
      </c>
      <c r="AI40" s="15">
        <v>56</v>
      </c>
      <c r="AJ40" s="123" t="s">
        <v>157</v>
      </c>
      <c r="AK40" s="21">
        <v>45420</v>
      </c>
      <c r="AL40" s="20">
        <f t="shared" si="5"/>
        <v>12</v>
      </c>
      <c r="AM40" s="16">
        <v>41740</v>
      </c>
      <c r="AN40" s="15">
        <v>17</v>
      </c>
      <c r="AP40" s="15" t="s">
        <v>45</v>
      </c>
      <c r="AS40" s="179">
        <f t="shared" si="2"/>
        <v>1</v>
      </c>
    </row>
    <row r="41" spans="1:45" s="15" customFormat="1" x14ac:dyDescent="0.3">
      <c r="A41" s="14" t="s">
        <v>159</v>
      </c>
      <c r="B41" s="14" t="s">
        <v>68</v>
      </c>
      <c r="C41" s="14" t="s">
        <v>27</v>
      </c>
      <c r="D41" s="20">
        <f t="shared" si="4"/>
        <v>34</v>
      </c>
      <c r="E41" s="14" t="s">
        <v>28</v>
      </c>
      <c r="F41" s="20">
        <f t="shared" si="3"/>
        <v>26</v>
      </c>
      <c r="G41" s="15">
        <v>0</v>
      </c>
      <c r="H41" s="15">
        <v>3</v>
      </c>
      <c r="I41" s="15">
        <v>0</v>
      </c>
      <c r="J41" s="15">
        <v>1</v>
      </c>
      <c r="K41" s="15">
        <v>0</v>
      </c>
      <c r="L41" s="15">
        <v>0</v>
      </c>
      <c r="M41" s="15">
        <v>1</v>
      </c>
      <c r="N41" s="15">
        <v>1</v>
      </c>
      <c r="O41" s="15">
        <v>0</v>
      </c>
      <c r="P41" s="15">
        <v>2</v>
      </c>
      <c r="Q41" s="15">
        <v>1</v>
      </c>
      <c r="R41" s="15">
        <v>0</v>
      </c>
      <c r="S41" s="15">
        <v>1</v>
      </c>
      <c r="T41" s="182">
        <v>0</v>
      </c>
      <c r="U41"/>
      <c r="V41"/>
      <c r="W41"/>
      <c r="X41"/>
      <c r="Y41" s="15" t="s">
        <v>33</v>
      </c>
      <c r="AB41" s="15" t="s">
        <v>475</v>
      </c>
      <c r="AI41" s="15">
        <v>44</v>
      </c>
      <c r="AJ41" s="123" t="s">
        <v>160</v>
      </c>
      <c r="AK41" s="21">
        <v>45420</v>
      </c>
      <c r="AL41" s="20">
        <f t="shared" si="5"/>
        <v>10</v>
      </c>
      <c r="AM41" s="16">
        <v>42352</v>
      </c>
      <c r="AN41" s="15">
        <v>17</v>
      </c>
      <c r="AP41" s="15" t="s">
        <v>45</v>
      </c>
      <c r="AS41" s="179">
        <f t="shared" si="2"/>
        <v>0</v>
      </c>
    </row>
    <row r="42" spans="1:45" s="15" customFormat="1" x14ac:dyDescent="0.3">
      <c r="A42" s="14" t="s">
        <v>161</v>
      </c>
      <c r="B42" s="14" t="s">
        <v>162</v>
      </c>
      <c r="C42" s="14" t="s">
        <v>31</v>
      </c>
      <c r="D42" s="20">
        <f t="shared" si="4"/>
        <v>46</v>
      </c>
      <c r="E42" s="14" t="s">
        <v>28</v>
      </c>
      <c r="F42" s="20">
        <f t="shared" si="3"/>
        <v>19</v>
      </c>
      <c r="G42" s="15">
        <v>0</v>
      </c>
      <c r="H42" s="15">
        <v>1</v>
      </c>
      <c r="I42" s="15">
        <v>0</v>
      </c>
      <c r="J42" s="15">
        <v>3</v>
      </c>
      <c r="K42" s="15">
        <v>0</v>
      </c>
      <c r="L42" s="15">
        <v>0</v>
      </c>
      <c r="M42" s="15">
        <v>1</v>
      </c>
      <c r="N42" s="15">
        <v>1</v>
      </c>
      <c r="O42" s="15">
        <v>0</v>
      </c>
      <c r="P42" s="15" t="s">
        <v>45</v>
      </c>
      <c r="Q42" s="15" t="s">
        <v>45</v>
      </c>
      <c r="R42" s="15">
        <v>0</v>
      </c>
      <c r="S42" s="15">
        <v>1</v>
      </c>
      <c r="T42" s="182">
        <v>0</v>
      </c>
      <c r="U42"/>
      <c r="V42"/>
      <c r="W42"/>
      <c r="X42"/>
      <c r="Y42" s="15" t="s">
        <v>33</v>
      </c>
      <c r="AB42" s="15" t="s">
        <v>478</v>
      </c>
      <c r="AI42" s="15">
        <v>55</v>
      </c>
      <c r="AJ42" s="123" t="s">
        <v>163</v>
      </c>
      <c r="AK42" s="21">
        <v>45420</v>
      </c>
      <c r="AL42" s="20">
        <f t="shared" si="5"/>
        <v>9</v>
      </c>
      <c r="AM42" s="16">
        <v>42409</v>
      </c>
      <c r="AN42" s="15">
        <v>17</v>
      </c>
      <c r="AP42" s="15" t="s">
        <v>45</v>
      </c>
      <c r="AS42" s="179">
        <f t="shared" si="2"/>
        <v>0</v>
      </c>
    </row>
    <row r="43" spans="1:45" s="15" customFormat="1" x14ac:dyDescent="0.3">
      <c r="A43" s="14" t="s">
        <v>164</v>
      </c>
      <c r="B43" s="14" t="s">
        <v>106</v>
      </c>
      <c r="C43" s="14" t="s">
        <v>27</v>
      </c>
      <c r="D43" s="20">
        <f t="shared" si="4"/>
        <v>48</v>
      </c>
      <c r="E43" s="14" t="s">
        <v>28</v>
      </c>
      <c r="F43" s="20">
        <f t="shared" si="3"/>
        <v>19</v>
      </c>
      <c r="G43" s="15">
        <v>0</v>
      </c>
      <c r="H43" s="15">
        <v>3</v>
      </c>
      <c r="I43" s="15">
        <v>0</v>
      </c>
      <c r="J43" s="15">
        <v>1</v>
      </c>
      <c r="K43" s="15">
        <v>0</v>
      </c>
      <c r="L43" s="15">
        <v>0</v>
      </c>
      <c r="M43" s="15">
        <v>1</v>
      </c>
      <c r="N43" s="15">
        <v>1</v>
      </c>
      <c r="O43" s="15">
        <v>0</v>
      </c>
      <c r="P43" s="15">
        <v>2</v>
      </c>
      <c r="Q43" s="15">
        <v>0</v>
      </c>
      <c r="R43" s="15">
        <v>0</v>
      </c>
      <c r="S43" s="15">
        <v>1</v>
      </c>
      <c r="T43" s="182">
        <v>0</v>
      </c>
      <c r="U43"/>
      <c r="V43"/>
      <c r="W43"/>
      <c r="X43"/>
      <c r="Y43" s="15" t="s">
        <v>33</v>
      </c>
      <c r="AB43" s="15" t="s">
        <v>486</v>
      </c>
      <c r="AI43" s="15">
        <v>57</v>
      </c>
      <c r="AJ43" s="123" t="s">
        <v>165</v>
      </c>
      <c r="AK43" s="21">
        <v>45420</v>
      </c>
      <c r="AL43" s="20">
        <f t="shared" si="5"/>
        <v>9</v>
      </c>
      <c r="AM43" s="16">
        <v>42612</v>
      </c>
      <c r="AN43" s="15">
        <v>17</v>
      </c>
      <c r="AP43" s="15">
        <v>1</v>
      </c>
      <c r="AS43" s="179">
        <f t="shared" si="2"/>
        <v>0</v>
      </c>
    </row>
    <row r="44" spans="1:45" s="15" customFormat="1" x14ac:dyDescent="0.3">
      <c r="A44" s="14" t="s">
        <v>166</v>
      </c>
      <c r="B44" s="14" t="s">
        <v>167</v>
      </c>
      <c r="C44" s="14" t="s">
        <v>31</v>
      </c>
      <c r="D44" s="20">
        <f t="shared" si="4"/>
        <v>80</v>
      </c>
      <c r="E44" s="14" t="s">
        <v>28</v>
      </c>
      <c r="F44" s="20">
        <f t="shared" si="3"/>
        <v>26</v>
      </c>
      <c r="G44" s="15">
        <v>0</v>
      </c>
      <c r="H44" s="15">
        <v>1</v>
      </c>
      <c r="I44" s="15">
        <v>0</v>
      </c>
      <c r="J44" s="15">
        <v>3</v>
      </c>
      <c r="K44" s="15">
        <v>0</v>
      </c>
      <c r="L44" s="15">
        <v>0</v>
      </c>
      <c r="M44" s="15">
        <v>1</v>
      </c>
      <c r="N44" s="15">
        <v>1</v>
      </c>
      <c r="O44" s="15">
        <v>0</v>
      </c>
      <c r="P44" s="15">
        <v>0</v>
      </c>
      <c r="Q44" s="15">
        <v>0</v>
      </c>
      <c r="R44" s="15">
        <v>2</v>
      </c>
      <c r="S44" s="15">
        <v>1</v>
      </c>
      <c r="T44" s="182">
        <v>0</v>
      </c>
      <c r="U44"/>
      <c r="V44"/>
      <c r="W44"/>
      <c r="X44"/>
      <c r="Y44" s="15" t="s">
        <v>33</v>
      </c>
      <c r="AB44" s="15" t="s">
        <v>477</v>
      </c>
      <c r="AI44" s="15">
        <v>89</v>
      </c>
      <c r="AJ44" s="123" t="s">
        <v>168</v>
      </c>
      <c r="AK44" s="21">
        <v>45420</v>
      </c>
      <c r="AL44" s="20">
        <f t="shared" si="5"/>
        <v>9</v>
      </c>
      <c r="AM44" s="16">
        <v>42662</v>
      </c>
      <c r="AN44" s="15">
        <v>17</v>
      </c>
      <c r="AP44" s="15">
        <v>1</v>
      </c>
      <c r="AS44" s="179">
        <f t="shared" si="2"/>
        <v>0</v>
      </c>
    </row>
    <row r="45" spans="1:45" s="15" customFormat="1" x14ac:dyDescent="0.3">
      <c r="A45" s="14" t="s">
        <v>169</v>
      </c>
      <c r="B45" s="14" t="s">
        <v>84</v>
      </c>
      <c r="C45" s="14" t="s">
        <v>27</v>
      </c>
      <c r="D45" s="20">
        <f t="shared" si="4"/>
        <v>60</v>
      </c>
      <c r="E45" s="14" t="s">
        <v>28</v>
      </c>
      <c r="F45" s="20">
        <f t="shared" si="3"/>
        <v>11</v>
      </c>
      <c r="G45" s="15">
        <v>0</v>
      </c>
      <c r="H45" s="15">
        <v>3</v>
      </c>
      <c r="I45" s="15">
        <v>0</v>
      </c>
      <c r="J45" s="15">
        <v>1</v>
      </c>
      <c r="K45" s="15">
        <v>0</v>
      </c>
      <c r="L45" s="15">
        <v>0</v>
      </c>
      <c r="M45" s="15">
        <v>2</v>
      </c>
      <c r="N45" s="15">
        <v>1</v>
      </c>
      <c r="O45" s="15">
        <v>0</v>
      </c>
      <c r="P45" s="15">
        <v>2</v>
      </c>
      <c r="Q45" s="15">
        <v>0</v>
      </c>
      <c r="R45" s="15">
        <v>0</v>
      </c>
      <c r="S45" s="15">
        <v>0</v>
      </c>
      <c r="T45" s="183">
        <v>1</v>
      </c>
      <c r="U45"/>
      <c r="V45"/>
      <c r="W45"/>
      <c r="X45"/>
      <c r="Y45" s="15" t="s">
        <v>171</v>
      </c>
      <c r="AB45" s="15" t="s">
        <v>459</v>
      </c>
      <c r="AI45" s="15">
        <v>68</v>
      </c>
      <c r="AJ45" s="123" t="s">
        <v>170</v>
      </c>
      <c r="AK45" s="21">
        <v>45420</v>
      </c>
      <c r="AL45" s="20">
        <f t="shared" si="5"/>
        <v>8</v>
      </c>
      <c r="AM45" s="16">
        <v>42767</v>
      </c>
      <c r="AN45" s="15">
        <v>17</v>
      </c>
      <c r="AP45" s="15">
        <v>1</v>
      </c>
      <c r="AS45" s="179">
        <f t="shared" si="2"/>
        <v>0</v>
      </c>
    </row>
    <row r="46" spans="1:45" s="15" customFormat="1" x14ac:dyDescent="0.3">
      <c r="A46" s="14" t="s">
        <v>172</v>
      </c>
      <c r="B46" s="14" t="s">
        <v>43</v>
      </c>
      <c r="C46" s="14" t="s">
        <v>27</v>
      </c>
      <c r="D46" s="20">
        <f t="shared" si="4"/>
        <v>44</v>
      </c>
      <c r="E46" s="14" t="s">
        <v>28</v>
      </c>
      <c r="F46" s="20">
        <f t="shared" si="3"/>
        <v>43</v>
      </c>
      <c r="G46" s="15">
        <v>0</v>
      </c>
      <c r="H46" s="15">
        <v>2</v>
      </c>
      <c r="I46" s="15">
        <v>0</v>
      </c>
      <c r="J46" s="15">
        <v>1</v>
      </c>
      <c r="K46" s="15">
        <v>0</v>
      </c>
      <c r="L46" s="15">
        <v>0</v>
      </c>
      <c r="M46" s="15">
        <v>1</v>
      </c>
      <c r="N46" s="15">
        <v>1</v>
      </c>
      <c r="O46" s="15">
        <v>0</v>
      </c>
      <c r="P46" s="15">
        <v>2</v>
      </c>
      <c r="Q46" s="15">
        <v>0</v>
      </c>
      <c r="R46" s="15">
        <v>0</v>
      </c>
      <c r="S46" s="15">
        <v>1</v>
      </c>
      <c r="T46" s="182">
        <v>0</v>
      </c>
      <c r="U46"/>
      <c r="V46"/>
      <c r="W46"/>
      <c r="X46"/>
      <c r="Y46" s="15" t="s">
        <v>33</v>
      </c>
      <c r="AB46" s="15" t="s">
        <v>479</v>
      </c>
      <c r="AI46" s="15">
        <v>54</v>
      </c>
      <c r="AJ46" s="123" t="s">
        <v>173</v>
      </c>
      <c r="AK46" s="21">
        <v>45420</v>
      </c>
      <c r="AL46" s="20">
        <f t="shared" si="5"/>
        <v>10</v>
      </c>
      <c r="AM46" s="16">
        <v>42829</v>
      </c>
      <c r="AN46" s="15">
        <v>17</v>
      </c>
      <c r="AP46" s="15">
        <v>1</v>
      </c>
      <c r="AS46" s="179">
        <f t="shared" si="2"/>
        <v>0</v>
      </c>
    </row>
    <row r="47" spans="1:45" s="15" customFormat="1" x14ac:dyDescent="0.3">
      <c r="A47" s="14" t="s">
        <v>178</v>
      </c>
      <c r="B47" s="14" t="s">
        <v>75</v>
      </c>
      <c r="C47" s="14" t="s">
        <v>31</v>
      </c>
      <c r="D47" s="20">
        <f t="shared" si="4"/>
        <v>46</v>
      </c>
      <c r="E47" s="14" t="s">
        <v>28</v>
      </c>
      <c r="F47" s="20">
        <f t="shared" si="3"/>
        <v>78</v>
      </c>
      <c r="G47" s="15">
        <v>0</v>
      </c>
      <c r="H47" s="15">
        <v>3</v>
      </c>
      <c r="I47" s="15">
        <v>0</v>
      </c>
      <c r="J47" s="15">
        <v>1</v>
      </c>
      <c r="K47" s="15">
        <v>0</v>
      </c>
      <c r="L47" s="15">
        <v>0</v>
      </c>
      <c r="M47" s="15">
        <v>1</v>
      </c>
      <c r="N47" s="15">
        <v>1</v>
      </c>
      <c r="O47" s="15">
        <v>1</v>
      </c>
      <c r="P47" s="15">
        <v>2</v>
      </c>
      <c r="Q47" s="15">
        <v>0</v>
      </c>
      <c r="R47" s="15">
        <v>2</v>
      </c>
      <c r="S47" s="15">
        <v>1</v>
      </c>
      <c r="T47" s="183">
        <v>0</v>
      </c>
      <c r="U47"/>
      <c r="V47"/>
      <c r="W47"/>
      <c r="X47"/>
      <c r="Y47" s="15" t="s">
        <v>33</v>
      </c>
      <c r="AB47" s="15" t="s">
        <v>486</v>
      </c>
      <c r="AI47" s="15">
        <v>59</v>
      </c>
      <c r="AJ47" s="123" t="s">
        <v>179</v>
      </c>
      <c r="AK47" s="21">
        <v>45420</v>
      </c>
      <c r="AL47" s="20">
        <f t="shared" si="5"/>
        <v>13</v>
      </c>
      <c r="AM47" s="16">
        <v>42941</v>
      </c>
      <c r="AN47" s="15">
        <v>17</v>
      </c>
      <c r="AP47" s="15">
        <v>1</v>
      </c>
      <c r="AS47" s="179">
        <f t="shared" si="2"/>
        <v>1</v>
      </c>
    </row>
    <row r="48" spans="1:45" s="15" customFormat="1" x14ac:dyDescent="0.3">
      <c r="A48" s="14" t="s">
        <v>180</v>
      </c>
      <c r="B48" s="14" t="s">
        <v>84</v>
      </c>
      <c r="C48" s="14" t="s">
        <v>31</v>
      </c>
      <c r="D48" s="20">
        <f t="shared" si="4"/>
        <v>53</v>
      </c>
      <c r="E48" s="14" t="s">
        <v>28</v>
      </c>
      <c r="F48" s="20">
        <f t="shared" si="3"/>
        <v>43</v>
      </c>
      <c r="G48" s="15">
        <v>0</v>
      </c>
      <c r="H48" s="15">
        <v>3</v>
      </c>
      <c r="I48" s="15">
        <v>0</v>
      </c>
      <c r="J48" s="15">
        <v>1</v>
      </c>
      <c r="K48" s="15">
        <v>0</v>
      </c>
      <c r="L48" s="15">
        <v>0</v>
      </c>
      <c r="M48" s="15">
        <v>2</v>
      </c>
      <c r="N48" s="15">
        <v>1</v>
      </c>
      <c r="O48" s="15">
        <v>1</v>
      </c>
      <c r="P48" s="15">
        <v>2</v>
      </c>
      <c r="Q48" s="15">
        <v>1</v>
      </c>
      <c r="R48" s="15">
        <v>0</v>
      </c>
      <c r="S48" s="15">
        <v>1</v>
      </c>
      <c r="T48" s="181">
        <v>0</v>
      </c>
      <c r="U48" s="90" t="s">
        <v>612</v>
      </c>
      <c r="V48" s="90"/>
      <c r="W48" s="90"/>
      <c r="X48" s="90"/>
      <c r="Y48" s="15" t="s">
        <v>181</v>
      </c>
      <c r="AB48" s="15" t="s">
        <v>459</v>
      </c>
      <c r="AI48" s="15">
        <v>63</v>
      </c>
      <c r="AJ48" s="123" t="s">
        <v>116</v>
      </c>
      <c r="AK48" s="21">
        <v>45420</v>
      </c>
      <c r="AL48" s="20">
        <f t="shared" si="5"/>
        <v>10</v>
      </c>
      <c r="AM48" s="16">
        <v>42954</v>
      </c>
      <c r="AN48" s="15">
        <v>17</v>
      </c>
      <c r="AP48" s="15">
        <v>1</v>
      </c>
      <c r="AS48" s="180">
        <v>0</v>
      </c>
    </row>
    <row r="49" spans="1:45" s="15" customFormat="1" x14ac:dyDescent="0.3">
      <c r="A49" s="14" t="s">
        <v>182</v>
      </c>
      <c r="B49" s="14" t="s">
        <v>125</v>
      </c>
      <c r="C49" s="14" t="s">
        <v>31</v>
      </c>
      <c r="D49" s="20">
        <f t="shared" si="4"/>
        <v>69</v>
      </c>
      <c r="E49" s="14" t="s">
        <v>28</v>
      </c>
      <c r="F49" s="20">
        <f t="shared" si="3"/>
        <v>31</v>
      </c>
      <c r="G49" s="15">
        <v>0</v>
      </c>
      <c r="H49" s="15">
        <v>2</v>
      </c>
      <c r="I49" s="15">
        <v>0</v>
      </c>
      <c r="J49" s="15">
        <v>2</v>
      </c>
      <c r="K49" s="15">
        <v>0</v>
      </c>
      <c r="L49" s="15">
        <v>0</v>
      </c>
      <c r="M49" s="15">
        <v>1</v>
      </c>
      <c r="N49" s="15">
        <v>3</v>
      </c>
      <c r="O49" s="15">
        <v>0</v>
      </c>
      <c r="P49" s="15" t="s">
        <v>45</v>
      </c>
      <c r="Q49" s="15" t="s">
        <v>45</v>
      </c>
      <c r="R49" s="15">
        <v>0</v>
      </c>
      <c r="S49" s="15">
        <v>0</v>
      </c>
      <c r="T49" s="183">
        <v>1</v>
      </c>
      <c r="U49"/>
      <c r="V49"/>
      <c r="W49"/>
      <c r="X49"/>
      <c r="Y49" s="15" t="s">
        <v>184</v>
      </c>
      <c r="AB49" s="15" t="s">
        <v>454</v>
      </c>
      <c r="AI49" s="15">
        <v>77</v>
      </c>
      <c r="AJ49" s="123" t="s">
        <v>183</v>
      </c>
      <c r="AK49" s="21">
        <v>45420</v>
      </c>
      <c r="AL49" s="20">
        <f t="shared" si="5"/>
        <v>8</v>
      </c>
      <c r="AM49" s="16">
        <v>43174</v>
      </c>
      <c r="AN49" s="15">
        <v>17</v>
      </c>
      <c r="AP49" s="15">
        <v>1</v>
      </c>
      <c r="AS49" s="179">
        <f t="shared" ref="AS49:AS80" si="6">O49</f>
        <v>0</v>
      </c>
    </row>
    <row r="50" spans="1:45" s="15" customFormat="1" x14ac:dyDescent="0.3">
      <c r="A50" s="14" t="s">
        <v>185</v>
      </c>
      <c r="B50" s="14" t="s">
        <v>49</v>
      </c>
      <c r="C50" s="14" t="s">
        <v>31</v>
      </c>
      <c r="D50" s="20">
        <f t="shared" si="4"/>
        <v>61</v>
      </c>
      <c r="E50" s="14" t="s">
        <v>28</v>
      </c>
      <c r="F50" s="20">
        <f t="shared" si="3"/>
        <v>26</v>
      </c>
      <c r="G50" s="15">
        <v>0</v>
      </c>
      <c r="H50" s="15">
        <v>3</v>
      </c>
      <c r="I50" s="15">
        <v>0</v>
      </c>
      <c r="J50" s="15">
        <v>2</v>
      </c>
      <c r="K50" s="15">
        <v>0</v>
      </c>
      <c r="L50" s="15">
        <v>0</v>
      </c>
      <c r="M50" s="15">
        <v>2</v>
      </c>
      <c r="N50" s="15">
        <v>1</v>
      </c>
      <c r="O50" s="15">
        <v>0</v>
      </c>
      <c r="P50" s="15">
        <v>4</v>
      </c>
      <c r="Q50" s="15">
        <v>1</v>
      </c>
      <c r="R50" s="15">
        <v>0</v>
      </c>
      <c r="S50" s="15">
        <v>1</v>
      </c>
      <c r="T50" s="183">
        <v>1</v>
      </c>
      <c r="U50"/>
      <c r="V50"/>
      <c r="W50"/>
      <c r="X50"/>
      <c r="Y50" s="15" t="s">
        <v>187</v>
      </c>
      <c r="AB50" s="15" t="s">
        <v>454</v>
      </c>
      <c r="AI50" s="15">
        <v>69</v>
      </c>
      <c r="AJ50" s="123" t="s">
        <v>186</v>
      </c>
      <c r="AK50" s="21">
        <v>45420</v>
      </c>
      <c r="AL50" s="20">
        <f t="shared" si="5"/>
        <v>8</v>
      </c>
      <c r="AM50" s="16">
        <v>43228</v>
      </c>
      <c r="AN50" s="15">
        <v>17</v>
      </c>
      <c r="AP50" s="15">
        <v>1</v>
      </c>
      <c r="AS50" s="179">
        <f t="shared" si="6"/>
        <v>0</v>
      </c>
    </row>
    <row r="51" spans="1:45" s="15" customFormat="1" x14ac:dyDescent="0.3">
      <c r="A51" s="14" t="s">
        <v>188</v>
      </c>
      <c r="B51" s="14" t="s">
        <v>106</v>
      </c>
      <c r="C51" s="14" t="s">
        <v>27</v>
      </c>
      <c r="D51" s="20">
        <f t="shared" si="4"/>
        <v>56</v>
      </c>
      <c r="E51" s="14" t="s">
        <v>28</v>
      </c>
      <c r="F51" s="20">
        <f t="shared" si="3"/>
        <v>42</v>
      </c>
      <c r="G51" s="15">
        <v>0</v>
      </c>
      <c r="H51" s="15">
        <v>3</v>
      </c>
      <c r="I51" s="15">
        <v>0</v>
      </c>
      <c r="J51" s="15">
        <v>2</v>
      </c>
      <c r="K51" s="15">
        <v>0</v>
      </c>
      <c r="L51" s="15">
        <v>0</v>
      </c>
      <c r="M51" s="15">
        <v>2</v>
      </c>
      <c r="N51" s="15">
        <v>1</v>
      </c>
      <c r="O51" s="15">
        <v>0</v>
      </c>
      <c r="P51" s="15">
        <v>2</v>
      </c>
      <c r="Q51" s="15">
        <v>1</v>
      </c>
      <c r="R51" s="15">
        <v>0</v>
      </c>
      <c r="S51" s="15">
        <v>1</v>
      </c>
      <c r="T51" s="182">
        <v>0</v>
      </c>
      <c r="U51"/>
      <c r="V51"/>
      <c r="W51"/>
      <c r="X51"/>
      <c r="Y51" s="15" t="s">
        <v>33</v>
      </c>
      <c r="AB51" s="15" t="s">
        <v>480</v>
      </c>
      <c r="AI51" s="15">
        <v>65</v>
      </c>
      <c r="AJ51" s="123" t="s">
        <v>189</v>
      </c>
      <c r="AK51" s="21">
        <v>45420</v>
      </c>
      <c r="AL51" s="20">
        <f t="shared" si="5"/>
        <v>9</v>
      </c>
      <c r="AM51" s="16">
        <v>43367</v>
      </c>
      <c r="AN51" s="15">
        <v>17</v>
      </c>
      <c r="AP51" s="15">
        <v>1</v>
      </c>
      <c r="AS51" s="179">
        <f t="shared" si="6"/>
        <v>0</v>
      </c>
    </row>
    <row r="52" spans="1:45" s="15" customFormat="1" x14ac:dyDescent="0.3">
      <c r="A52" s="14" t="s">
        <v>192</v>
      </c>
      <c r="B52" s="14" t="s">
        <v>193</v>
      </c>
      <c r="C52" s="14" t="s">
        <v>31</v>
      </c>
      <c r="D52" s="20">
        <f t="shared" si="4"/>
        <v>77</v>
      </c>
      <c r="E52" s="14" t="s">
        <v>57</v>
      </c>
      <c r="F52" s="20">
        <f t="shared" si="3"/>
        <v>15</v>
      </c>
      <c r="G52" s="15">
        <v>0</v>
      </c>
      <c r="H52" s="15">
        <v>1</v>
      </c>
      <c r="I52" s="15">
        <v>0</v>
      </c>
      <c r="J52" s="15">
        <v>2</v>
      </c>
      <c r="K52" s="15">
        <v>0</v>
      </c>
      <c r="L52" s="15">
        <v>0</v>
      </c>
      <c r="M52" s="15">
        <v>1</v>
      </c>
      <c r="N52" s="15">
        <v>1</v>
      </c>
      <c r="O52" s="15">
        <v>0</v>
      </c>
      <c r="P52" s="15">
        <v>4</v>
      </c>
      <c r="Q52" s="15">
        <v>1</v>
      </c>
      <c r="R52" s="15">
        <v>1</v>
      </c>
      <c r="S52" s="15">
        <v>1</v>
      </c>
      <c r="T52" s="183">
        <v>1</v>
      </c>
      <c r="U52"/>
      <c r="V52"/>
      <c r="W52"/>
      <c r="X52"/>
      <c r="Y52" s="15" t="s">
        <v>195</v>
      </c>
      <c r="AB52" s="15" t="s">
        <v>454</v>
      </c>
      <c r="AI52" s="15">
        <v>83</v>
      </c>
      <c r="AJ52" s="123" t="s">
        <v>194</v>
      </c>
      <c r="AK52" s="21">
        <v>45420</v>
      </c>
      <c r="AL52" s="20">
        <f t="shared" si="5"/>
        <v>6</v>
      </c>
      <c r="AM52" s="16">
        <v>43500</v>
      </c>
      <c r="AN52" s="15">
        <v>17</v>
      </c>
      <c r="AP52" s="15">
        <v>1</v>
      </c>
      <c r="AS52" s="179">
        <f t="shared" si="6"/>
        <v>0</v>
      </c>
    </row>
    <row r="53" spans="1:45" s="15" customFormat="1" x14ac:dyDescent="0.3">
      <c r="A53" s="14" t="s">
        <v>196</v>
      </c>
      <c r="B53" s="14">
        <v>11</v>
      </c>
      <c r="C53" s="14" t="s">
        <v>27</v>
      </c>
      <c r="D53" s="20">
        <f t="shared" si="4"/>
        <v>56</v>
      </c>
      <c r="E53" s="14" t="s">
        <v>28</v>
      </c>
      <c r="F53" s="20">
        <f t="shared" si="3"/>
        <v>10</v>
      </c>
      <c r="G53" s="15">
        <v>0</v>
      </c>
      <c r="H53" s="15">
        <v>1</v>
      </c>
      <c r="I53" s="15">
        <v>1</v>
      </c>
      <c r="J53" s="15">
        <v>2</v>
      </c>
      <c r="K53" s="15">
        <v>0</v>
      </c>
      <c r="L53" s="15">
        <v>0</v>
      </c>
      <c r="M53" s="15">
        <v>1</v>
      </c>
      <c r="N53" s="15">
        <v>1</v>
      </c>
      <c r="O53" s="15">
        <v>0</v>
      </c>
      <c r="P53" s="15">
        <v>4</v>
      </c>
      <c r="Q53" s="15">
        <v>3</v>
      </c>
      <c r="R53" s="15">
        <v>0</v>
      </c>
      <c r="S53" s="15">
        <v>1</v>
      </c>
      <c r="T53" s="183">
        <v>1</v>
      </c>
      <c r="U53"/>
      <c r="V53"/>
      <c r="W53"/>
      <c r="X53"/>
      <c r="Y53" s="15" t="s">
        <v>197</v>
      </c>
      <c r="AB53" s="15" t="s">
        <v>480</v>
      </c>
      <c r="AI53" s="15">
        <v>61</v>
      </c>
      <c r="AJ53" s="122">
        <v>43272</v>
      </c>
      <c r="AK53" s="21">
        <v>45420</v>
      </c>
      <c r="AL53" s="20">
        <f t="shared" si="5"/>
        <v>5</v>
      </c>
      <c r="AM53" s="16">
        <v>43593</v>
      </c>
      <c r="AN53" s="15">
        <v>17</v>
      </c>
      <c r="AP53" s="15">
        <v>1</v>
      </c>
      <c r="AS53" s="179">
        <f t="shared" si="6"/>
        <v>0</v>
      </c>
    </row>
    <row r="54" spans="1:45" s="15" customFormat="1" x14ac:dyDescent="0.3">
      <c r="A54" s="14" t="s">
        <v>198</v>
      </c>
      <c r="B54" s="14" t="s">
        <v>43</v>
      </c>
      <c r="C54" s="14" t="s">
        <v>27</v>
      </c>
      <c r="D54" s="20">
        <f t="shared" si="4"/>
        <v>53</v>
      </c>
      <c r="E54" s="14" t="s">
        <v>28</v>
      </c>
      <c r="F54" s="20">
        <f t="shared" si="3"/>
        <v>12</v>
      </c>
      <c r="G54" s="15">
        <v>0</v>
      </c>
      <c r="H54" s="15">
        <v>2</v>
      </c>
      <c r="I54" s="15">
        <v>0</v>
      </c>
      <c r="J54" s="15">
        <v>2</v>
      </c>
      <c r="K54" s="15">
        <v>0</v>
      </c>
      <c r="L54" s="15">
        <v>0</v>
      </c>
      <c r="M54" s="15">
        <v>1</v>
      </c>
      <c r="N54" s="15">
        <v>1</v>
      </c>
      <c r="O54" s="15">
        <v>0</v>
      </c>
      <c r="P54" s="15">
        <v>0</v>
      </c>
      <c r="Q54" s="15">
        <v>0</v>
      </c>
      <c r="R54" s="15">
        <v>1</v>
      </c>
      <c r="S54" s="15">
        <v>1</v>
      </c>
      <c r="T54" s="183">
        <v>1</v>
      </c>
      <c r="U54"/>
      <c r="V54"/>
      <c r="W54"/>
      <c r="X54"/>
      <c r="Y54" s="15" t="s">
        <v>200</v>
      </c>
      <c r="AB54" s="15" t="s">
        <v>454</v>
      </c>
      <c r="AI54" s="15">
        <v>58</v>
      </c>
      <c r="AJ54" s="123" t="s">
        <v>199</v>
      </c>
      <c r="AK54" s="21">
        <v>45420</v>
      </c>
      <c r="AL54" s="20">
        <f t="shared" si="5"/>
        <v>5</v>
      </c>
      <c r="AM54" s="16">
        <v>43616</v>
      </c>
      <c r="AN54" s="15">
        <v>17</v>
      </c>
      <c r="AP54" s="15" t="s">
        <v>45</v>
      </c>
      <c r="AS54" s="179">
        <f t="shared" si="6"/>
        <v>0</v>
      </c>
    </row>
    <row r="55" spans="1:45" s="15" customFormat="1" x14ac:dyDescent="0.3">
      <c r="A55" s="14" t="s">
        <v>201</v>
      </c>
      <c r="B55" s="14" t="s">
        <v>100</v>
      </c>
      <c r="C55" s="14" t="s">
        <v>27</v>
      </c>
      <c r="D55" s="20">
        <f t="shared" si="4"/>
        <v>14</v>
      </c>
      <c r="E55" s="14" t="s">
        <v>28</v>
      </c>
      <c r="F55" s="20">
        <f t="shared" si="3"/>
        <v>12</v>
      </c>
      <c r="G55" s="15">
        <v>0</v>
      </c>
      <c r="H55" s="15">
        <v>3</v>
      </c>
      <c r="I55" s="15">
        <v>0</v>
      </c>
      <c r="J55" s="15">
        <v>2</v>
      </c>
      <c r="K55" s="15">
        <v>0</v>
      </c>
      <c r="L55" s="15">
        <v>0</v>
      </c>
      <c r="M55" s="15">
        <v>1</v>
      </c>
      <c r="N55" s="15">
        <v>1</v>
      </c>
      <c r="O55" s="15">
        <v>0</v>
      </c>
      <c r="P55" s="15">
        <v>2</v>
      </c>
      <c r="Q55" s="15">
        <v>1</v>
      </c>
      <c r="R55" s="15">
        <v>0</v>
      </c>
      <c r="S55" s="15">
        <v>0</v>
      </c>
      <c r="T55" s="182">
        <v>0</v>
      </c>
      <c r="U55"/>
      <c r="V55"/>
      <c r="W55"/>
      <c r="X55"/>
      <c r="Y55" s="15" t="s">
        <v>33</v>
      </c>
      <c r="AB55" s="15" t="s">
        <v>454</v>
      </c>
      <c r="AI55" s="15">
        <v>19</v>
      </c>
      <c r="AJ55" s="123" t="s">
        <v>202</v>
      </c>
      <c r="AK55" s="21">
        <v>45420</v>
      </c>
      <c r="AL55" s="20">
        <f t="shared" si="5"/>
        <v>5</v>
      </c>
      <c r="AM55" s="16">
        <v>43620</v>
      </c>
      <c r="AN55" s="15">
        <v>17</v>
      </c>
      <c r="AP55" s="15">
        <v>1</v>
      </c>
      <c r="AS55" s="179">
        <f t="shared" si="6"/>
        <v>0</v>
      </c>
    </row>
    <row r="56" spans="1:45" s="15" customFormat="1" x14ac:dyDescent="0.3">
      <c r="A56" s="14" t="s">
        <v>203</v>
      </c>
      <c r="B56" s="14" t="s">
        <v>84</v>
      </c>
      <c r="C56" s="14" t="s">
        <v>27</v>
      </c>
      <c r="D56" s="20">
        <f t="shared" si="4"/>
        <v>44</v>
      </c>
      <c r="E56" s="14" t="s">
        <v>57</v>
      </c>
      <c r="F56" s="20">
        <f t="shared" si="3"/>
        <v>35</v>
      </c>
      <c r="G56" s="15">
        <v>0</v>
      </c>
      <c r="H56" s="15" t="s">
        <v>204</v>
      </c>
      <c r="I56" s="15">
        <v>0</v>
      </c>
      <c r="J56" s="15">
        <v>1</v>
      </c>
      <c r="K56" s="15">
        <v>0</v>
      </c>
      <c r="L56" s="15">
        <v>0</v>
      </c>
      <c r="M56" s="15">
        <v>1</v>
      </c>
      <c r="N56" s="15">
        <v>1</v>
      </c>
      <c r="O56" s="15">
        <v>1</v>
      </c>
      <c r="P56" s="15">
        <v>4</v>
      </c>
      <c r="Q56" s="15">
        <v>1</v>
      </c>
      <c r="R56" s="15">
        <v>0</v>
      </c>
      <c r="S56" s="15">
        <v>0</v>
      </c>
      <c r="T56" s="183">
        <v>0</v>
      </c>
      <c r="U56"/>
      <c r="V56"/>
      <c r="W56"/>
      <c r="X56"/>
      <c r="Y56" s="15" t="s">
        <v>33</v>
      </c>
      <c r="AB56" s="15" t="s">
        <v>459</v>
      </c>
      <c r="AI56" s="15">
        <v>51</v>
      </c>
      <c r="AJ56" s="123" t="s">
        <v>53</v>
      </c>
      <c r="AK56" s="21">
        <v>45420</v>
      </c>
      <c r="AL56" s="20">
        <f t="shared" si="5"/>
        <v>7</v>
      </c>
      <c r="AM56" s="16">
        <v>43703</v>
      </c>
      <c r="AN56" s="15">
        <v>17</v>
      </c>
      <c r="AP56" s="15" t="s">
        <v>45</v>
      </c>
      <c r="AS56" s="179">
        <f t="shared" si="6"/>
        <v>1</v>
      </c>
    </row>
    <row r="57" spans="1:45" s="15" customFormat="1" x14ac:dyDescent="0.3">
      <c r="A57" s="14" t="s">
        <v>205</v>
      </c>
      <c r="B57" s="14" t="s">
        <v>49</v>
      </c>
      <c r="C57" s="14" t="s">
        <v>31</v>
      </c>
      <c r="D57" s="20">
        <f t="shared" si="4"/>
        <v>24</v>
      </c>
      <c r="E57" s="14" t="s">
        <v>28</v>
      </c>
      <c r="F57" s="20">
        <f t="shared" si="3"/>
        <v>12</v>
      </c>
      <c r="G57" s="15">
        <v>0</v>
      </c>
      <c r="H57" s="15">
        <v>4</v>
      </c>
      <c r="I57" s="15">
        <v>0</v>
      </c>
      <c r="J57" s="15">
        <v>2</v>
      </c>
      <c r="K57" s="15">
        <v>0</v>
      </c>
      <c r="L57" s="15">
        <v>0</v>
      </c>
      <c r="M57" s="15">
        <v>1</v>
      </c>
      <c r="N57" s="15">
        <v>1</v>
      </c>
      <c r="O57" s="15">
        <v>0</v>
      </c>
      <c r="P57" s="15">
        <v>2</v>
      </c>
      <c r="Q57" s="15">
        <v>1</v>
      </c>
      <c r="R57" s="15">
        <v>0</v>
      </c>
      <c r="S57" s="15">
        <v>0</v>
      </c>
      <c r="T57" s="182">
        <v>0</v>
      </c>
      <c r="U57"/>
      <c r="V57"/>
      <c r="W57"/>
      <c r="X57"/>
      <c r="Y57" s="15" t="s">
        <v>33</v>
      </c>
      <c r="AB57" s="15" t="s">
        <v>454</v>
      </c>
      <c r="AI57" s="15">
        <v>29</v>
      </c>
      <c r="AJ57" s="123" t="s">
        <v>206</v>
      </c>
      <c r="AK57" s="21">
        <v>45420</v>
      </c>
      <c r="AL57" s="20">
        <f t="shared" si="5"/>
        <v>5</v>
      </c>
      <c r="AM57" s="16">
        <v>43852</v>
      </c>
      <c r="AN57" s="15">
        <v>17</v>
      </c>
      <c r="AP57" s="15">
        <v>1</v>
      </c>
      <c r="AS57" s="179">
        <f t="shared" si="6"/>
        <v>0</v>
      </c>
    </row>
    <row r="58" spans="1:45" s="15" customFormat="1" x14ac:dyDescent="0.3">
      <c r="A58" s="14" t="s">
        <v>207</v>
      </c>
      <c r="B58" s="14" t="s">
        <v>100</v>
      </c>
      <c r="C58" s="14" t="s">
        <v>27</v>
      </c>
      <c r="D58" s="20">
        <f t="shared" si="4"/>
        <v>24</v>
      </c>
      <c r="E58" s="14" t="s">
        <v>28</v>
      </c>
      <c r="F58" s="20">
        <f t="shared" si="3"/>
        <v>11</v>
      </c>
      <c r="G58" s="15">
        <v>0</v>
      </c>
      <c r="H58" s="15">
        <v>3</v>
      </c>
      <c r="I58" s="15">
        <v>0</v>
      </c>
      <c r="J58" s="15">
        <v>2</v>
      </c>
      <c r="K58" s="15">
        <v>0</v>
      </c>
      <c r="L58" s="15">
        <v>0</v>
      </c>
      <c r="M58" s="15">
        <v>1</v>
      </c>
      <c r="N58" s="15">
        <v>1</v>
      </c>
      <c r="O58" s="15">
        <v>0</v>
      </c>
      <c r="P58" s="15">
        <v>2</v>
      </c>
      <c r="Q58" s="15">
        <v>1</v>
      </c>
      <c r="R58" s="15">
        <v>0</v>
      </c>
      <c r="S58" s="15">
        <v>1</v>
      </c>
      <c r="T58" s="182">
        <v>0</v>
      </c>
      <c r="U58"/>
      <c r="V58"/>
      <c r="W58"/>
      <c r="X58"/>
      <c r="Y58" s="15" t="s">
        <v>33</v>
      </c>
      <c r="AB58" s="15" t="s">
        <v>480</v>
      </c>
      <c r="AI58" s="15">
        <v>29</v>
      </c>
      <c r="AJ58" s="123" t="s">
        <v>208</v>
      </c>
      <c r="AK58" s="21">
        <v>45420</v>
      </c>
      <c r="AL58" s="20">
        <f t="shared" si="5"/>
        <v>5</v>
      </c>
      <c r="AM58" s="16">
        <v>43896</v>
      </c>
      <c r="AN58" s="15">
        <v>17</v>
      </c>
      <c r="AP58" s="15">
        <v>1</v>
      </c>
      <c r="AS58" s="179">
        <f t="shared" si="6"/>
        <v>0</v>
      </c>
    </row>
    <row r="59" spans="1:45" s="15" customFormat="1" x14ac:dyDescent="0.3">
      <c r="A59" s="14" t="s">
        <v>209</v>
      </c>
      <c r="B59" s="14" t="s">
        <v>136</v>
      </c>
      <c r="C59" s="14" t="s">
        <v>27</v>
      </c>
      <c r="D59" s="20">
        <f t="shared" si="4"/>
        <v>36</v>
      </c>
      <c r="E59" s="14" t="s">
        <v>28</v>
      </c>
      <c r="F59" s="20">
        <f t="shared" si="3"/>
        <v>12</v>
      </c>
      <c r="G59" s="15">
        <v>0</v>
      </c>
      <c r="H59" s="15">
        <v>2</v>
      </c>
      <c r="I59" s="15">
        <v>0</v>
      </c>
      <c r="J59" s="15">
        <v>2</v>
      </c>
      <c r="K59" s="15">
        <v>0</v>
      </c>
      <c r="L59" s="15">
        <v>0</v>
      </c>
      <c r="M59" s="15">
        <v>1</v>
      </c>
      <c r="N59" s="15">
        <v>1</v>
      </c>
      <c r="O59" s="15">
        <v>0</v>
      </c>
      <c r="P59" s="15">
        <v>2</v>
      </c>
      <c r="Q59" s="15">
        <v>1</v>
      </c>
      <c r="R59" s="15">
        <v>0</v>
      </c>
      <c r="S59" s="15">
        <v>0</v>
      </c>
      <c r="T59" s="182">
        <v>0</v>
      </c>
      <c r="U59"/>
      <c r="V59"/>
      <c r="W59"/>
      <c r="X59"/>
      <c r="Y59" s="15" t="s">
        <v>33</v>
      </c>
      <c r="AB59" s="15" t="s">
        <v>454</v>
      </c>
      <c r="AI59" s="15">
        <v>40</v>
      </c>
      <c r="AJ59" s="123" t="s">
        <v>210</v>
      </c>
      <c r="AK59" s="21">
        <v>45420</v>
      </c>
      <c r="AL59" s="20">
        <f t="shared" si="5"/>
        <v>4</v>
      </c>
      <c r="AM59" s="16">
        <v>44104</v>
      </c>
      <c r="AN59" s="15">
        <v>17</v>
      </c>
      <c r="AP59" s="15">
        <v>1</v>
      </c>
      <c r="AS59" s="179">
        <f t="shared" si="6"/>
        <v>0</v>
      </c>
    </row>
    <row r="60" spans="1:45" s="15" customFormat="1" x14ac:dyDescent="0.3">
      <c r="A60" s="14" t="s">
        <v>211</v>
      </c>
      <c r="B60" s="14" t="s">
        <v>49</v>
      </c>
      <c r="C60" s="14" t="s">
        <v>31</v>
      </c>
      <c r="D60" s="20">
        <f t="shared" si="4"/>
        <v>33</v>
      </c>
      <c r="E60" s="14" t="s">
        <v>28</v>
      </c>
      <c r="F60" s="20">
        <f t="shared" si="3"/>
        <v>36</v>
      </c>
      <c r="G60" s="15">
        <v>0</v>
      </c>
      <c r="H60" s="15">
        <v>3</v>
      </c>
      <c r="I60" s="15">
        <v>0</v>
      </c>
      <c r="J60" s="15">
        <v>2</v>
      </c>
      <c r="K60" s="15">
        <v>0</v>
      </c>
      <c r="L60" s="15">
        <v>0</v>
      </c>
      <c r="M60" s="15">
        <v>1</v>
      </c>
      <c r="N60" s="15">
        <v>1</v>
      </c>
      <c r="O60" s="15">
        <v>0</v>
      </c>
      <c r="P60" s="15">
        <v>2</v>
      </c>
      <c r="Q60" s="15">
        <v>1</v>
      </c>
      <c r="R60" s="15">
        <v>0</v>
      </c>
      <c r="S60" s="15">
        <v>0</v>
      </c>
      <c r="T60" s="182">
        <v>0</v>
      </c>
      <c r="U60"/>
      <c r="V60"/>
      <c r="W60"/>
      <c r="X60"/>
      <c r="Y60" s="15" t="s">
        <v>33</v>
      </c>
      <c r="AB60" s="15" t="s">
        <v>454</v>
      </c>
      <c r="AI60" s="15">
        <v>39</v>
      </c>
      <c r="AJ60" s="123" t="s">
        <v>212</v>
      </c>
      <c r="AK60" s="21">
        <v>45420</v>
      </c>
      <c r="AL60" s="20">
        <f t="shared" si="5"/>
        <v>6</v>
      </c>
      <c r="AM60" s="16">
        <v>44231</v>
      </c>
      <c r="AN60" s="15">
        <v>17</v>
      </c>
      <c r="AP60" s="15">
        <v>1</v>
      </c>
      <c r="AS60" s="179">
        <f t="shared" si="6"/>
        <v>0</v>
      </c>
    </row>
    <row r="61" spans="1:45" s="15" customFormat="1" x14ac:dyDescent="0.3">
      <c r="A61" s="14" t="s">
        <v>213</v>
      </c>
      <c r="B61" s="14">
        <v>24</v>
      </c>
      <c r="C61" s="14" t="s">
        <v>27</v>
      </c>
      <c r="D61" s="20">
        <f t="shared" si="4"/>
        <v>73</v>
      </c>
      <c r="E61" s="14" t="s">
        <v>28</v>
      </c>
      <c r="F61" s="20">
        <f t="shared" si="3"/>
        <v>16</v>
      </c>
      <c r="G61" s="15">
        <v>0</v>
      </c>
      <c r="H61" s="15">
        <v>1</v>
      </c>
      <c r="I61" s="15">
        <v>1</v>
      </c>
      <c r="J61" s="15">
        <v>2</v>
      </c>
      <c r="K61" s="15">
        <v>0</v>
      </c>
      <c r="L61" s="15">
        <v>0</v>
      </c>
      <c r="M61" s="15">
        <v>1</v>
      </c>
      <c r="N61" s="15">
        <v>1</v>
      </c>
      <c r="O61" s="15">
        <v>0</v>
      </c>
      <c r="P61" s="15">
        <v>4</v>
      </c>
      <c r="Q61" s="15">
        <v>3</v>
      </c>
      <c r="R61" s="15">
        <v>0</v>
      </c>
      <c r="S61" s="15">
        <v>1</v>
      </c>
      <c r="T61" s="183">
        <v>1</v>
      </c>
      <c r="U61"/>
      <c r="V61"/>
      <c r="W61"/>
      <c r="X61"/>
      <c r="Y61" s="15" t="s">
        <v>214</v>
      </c>
      <c r="AB61" s="15" t="s">
        <v>454</v>
      </c>
      <c r="AI61" s="15">
        <v>77</v>
      </c>
      <c r="AJ61" s="122">
        <v>43774</v>
      </c>
      <c r="AK61" s="21">
        <v>45420</v>
      </c>
      <c r="AL61" s="20">
        <f t="shared" si="5"/>
        <v>4</v>
      </c>
      <c r="AM61" s="16">
        <v>44265</v>
      </c>
      <c r="AN61" s="15">
        <v>17</v>
      </c>
      <c r="AP61" s="15">
        <v>1</v>
      </c>
      <c r="AS61" s="179">
        <f t="shared" si="6"/>
        <v>0</v>
      </c>
    </row>
    <row r="62" spans="1:45" s="15" customFormat="1" x14ac:dyDescent="0.3">
      <c r="A62" s="14" t="s">
        <v>215</v>
      </c>
      <c r="B62" s="14" t="s">
        <v>106</v>
      </c>
      <c r="C62" s="14" t="s">
        <v>31</v>
      </c>
      <c r="D62" s="20">
        <f t="shared" si="4"/>
        <v>21</v>
      </c>
      <c r="E62" s="14" t="s">
        <v>28</v>
      </c>
      <c r="F62" s="20">
        <f t="shared" si="3"/>
        <v>87</v>
      </c>
      <c r="G62" s="15">
        <v>0</v>
      </c>
      <c r="H62" s="15">
        <v>3</v>
      </c>
      <c r="I62" s="15">
        <v>0</v>
      </c>
      <c r="J62" s="15">
        <v>2</v>
      </c>
      <c r="K62" s="15">
        <v>0</v>
      </c>
      <c r="L62" s="15">
        <v>0</v>
      </c>
      <c r="M62" s="15">
        <v>1</v>
      </c>
      <c r="N62" s="15">
        <v>1</v>
      </c>
      <c r="O62" s="15">
        <v>0</v>
      </c>
      <c r="P62" s="15">
        <v>2</v>
      </c>
      <c r="Q62" s="15">
        <v>0</v>
      </c>
      <c r="R62" s="15">
        <v>0</v>
      </c>
      <c r="S62" s="15" t="s">
        <v>45</v>
      </c>
      <c r="T62" s="183">
        <v>1</v>
      </c>
      <c r="U62"/>
      <c r="V62"/>
      <c r="W62"/>
      <c r="X62"/>
      <c r="Y62" s="15" t="s">
        <v>217</v>
      </c>
      <c r="AB62" s="15" t="s">
        <v>454</v>
      </c>
      <c r="AI62" s="15">
        <v>31</v>
      </c>
      <c r="AJ62" s="123" t="s">
        <v>216</v>
      </c>
      <c r="AK62" s="21">
        <v>45420</v>
      </c>
      <c r="AL62" s="20">
        <f t="shared" si="5"/>
        <v>10</v>
      </c>
      <c r="AM62" s="16">
        <v>44398</v>
      </c>
      <c r="AN62" s="15">
        <v>17</v>
      </c>
      <c r="AP62" s="15">
        <v>1</v>
      </c>
      <c r="AS62" s="179">
        <f t="shared" si="6"/>
        <v>0</v>
      </c>
    </row>
    <row r="63" spans="1:45" s="15" customFormat="1" x14ac:dyDescent="0.3">
      <c r="A63" s="14" t="s">
        <v>218</v>
      </c>
      <c r="B63" s="14" t="s">
        <v>129</v>
      </c>
      <c r="C63" s="14" t="s">
        <v>27</v>
      </c>
      <c r="D63" s="20">
        <f t="shared" si="4"/>
        <v>17</v>
      </c>
      <c r="E63" s="14" t="s">
        <v>28</v>
      </c>
      <c r="F63" s="20">
        <f t="shared" si="3"/>
        <v>49</v>
      </c>
      <c r="G63" s="15">
        <v>0</v>
      </c>
      <c r="H63" s="15">
        <v>1</v>
      </c>
      <c r="I63" s="15">
        <v>0</v>
      </c>
      <c r="J63" s="15">
        <v>2</v>
      </c>
      <c r="K63" s="15">
        <v>0</v>
      </c>
      <c r="L63" s="15">
        <v>0</v>
      </c>
      <c r="M63" s="15">
        <v>1</v>
      </c>
      <c r="N63" s="15">
        <v>1</v>
      </c>
      <c r="O63" s="15">
        <v>1</v>
      </c>
      <c r="P63" s="15">
        <v>4</v>
      </c>
      <c r="Q63" s="15">
        <v>1</v>
      </c>
      <c r="R63" s="15">
        <v>0</v>
      </c>
      <c r="S63" s="15">
        <v>1</v>
      </c>
      <c r="T63" s="183">
        <v>0</v>
      </c>
      <c r="U63"/>
      <c r="V63"/>
      <c r="W63"/>
      <c r="X63"/>
      <c r="Y63" s="15" t="s">
        <v>33</v>
      </c>
      <c r="AB63" s="15" t="s">
        <v>454</v>
      </c>
      <c r="AI63" s="15">
        <v>23</v>
      </c>
      <c r="AJ63" s="123" t="s">
        <v>219</v>
      </c>
      <c r="AK63" s="21">
        <v>45420</v>
      </c>
      <c r="AL63" s="20">
        <f t="shared" si="5"/>
        <v>6</v>
      </c>
      <c r="AM63" s="16">
        <v>44427</v>
      </c>
      <c r="AN63" s="15">
        <v>17</v>
      </c>
      <c r="AP63" s="15" t="s">
        <v>45</v>
      </c>
      <c r="AS63" s="179">
        <f t="shared" si="6"/>
        <v>1</v>
      </c>
    </row>
    <row r="64" spans="1:45" s="15" customFormat="1" x14ac:dyDescent="0.3">
      <c r="A64" s="14" t="s">
        <v>220</v>
      </c>
      <c r="B64" s="14" t="s">
        <v>221</v>
      </c>
      <c r="C64" s="14" t="s">
        <v>27</v>
      </c>
      <c r="D64" s="20">
        <f t="shared" si="4"/>
        <v>81</v>
      </c>
      <c r="E64" s="14" t="s">
        <v>28</v>
      </c>
      <c r="F64" s="20">
        <f t="shared" si="3"/>
        <v>36</v>
      </c>
      <c r="G64" s="15">
        <v>0</v>
      </c>
      <c r="H64" s="15">
        <v>2</v>
      </c>
      <c r="I64" s="15">
        <v>0</v>
      </c>
      <c r="J64" s="15">
        <v>2</v>
      </c>
      <c r="K64" s="15">
        <v>0</v>
      </c>
      <c r="L64" s="15">
        <v>0</v>
      </c>
      <c r="M64" s="15">
        <v>1</v>
      </c>
      <c r="N64" s="15">
        <v>1</v>
      </c>
      <c r="O64" s="15">
        <v>1</v>
      </c>
      <c r="P64" s="15">
        <v>3</v>
      </c>
      <c r="Q64" s="15">
        <v>0</v>
      </c>
      <c r="R64" s="15">
        <v>2</v>
      </c>
      <c r="S64" s="15">
        <v>1</v>
      </c>
      <c r="T64" s="183">
        <v>0</v>
      </c>
      <c r="U64"/>
      <c r="V64"/>
      <c r="W64"/>
      <c r="X64"/>
      <c r="Y64" s="15" t="s">
        <v>33</v>
      </c>
      <c r="AB64" s="15" t="s">
        <v>480</v>
      </c>
      <c r="AI64" s="15">
        <v>86</v>
      </c>
      <c r="AJ64" s="123" t="s">
        <v>222</v>
      </c>
      <c r="AK64" s="21">
        <v>45420</v>
      </c>
      <c r="AL64" s="20">
        <f t="shared" si="5"/>
        <v>5</v>
      </c>
      <c r="AM64" s="16">
        <v>44676</v>
      </c>
      <c r="AN64" s="15">
        <v>17</v>
      </c>
      <c r="AP64" s="15">
        <v>1</v>
      </c>
      <c r="AS64" s="179">
        <f t="shared" si="6"/>
        <v>1</v>
      </c>
    </row>
    <row r="65" spans="1:45" s="15" customFormat="1" x14ac:dyDescent="0.3">
      <c r="A65" s="14" t="s">
        <v>223</v>
      </c>
      <c r="B65" s="14" t="s">
        <v>224</v>
      </c>
      <c r="C65" s="14" t="s">
        <v>31</v>
      </c>
      <c r="D65" s="20">
        <f t="shared" si="4"/>
        <v>16</v>
      </c>
      <c r="E65" s="14" t="s">
        <v>28</v>
      </c>
      <c r="F65" s="20">
        <f t="shared" si="3"/>
        <v>40</v>
      </c>
      <c r="G65" s="15">
        <v>0</v>
      </c>
      <c r="H65" s="15">
        <v>1</v>
      </c>
      <c r="I65" s="15">
        <v>0</v>
      </c>
      <c r="J65" s="15">
        <v>2</v>
      </c>
      <c r="K65" s="15">
        <v>0</v>
      </c>
      <c r="L65" s="15">
        <v>0</v>
      </c>
      <c r="M65" s="15">
        <v>1</v>
      </c>
      <c r="N65" s="15">
        <v>1</v>
      </c>
      <c r="O65" s="15">
        <v>1</v>
      </c>
      <c r="P65" s="15">
        <v>4</v>
      </c>
      <c r="Q65" s="15">
        <v>1</v>
      </c>
      <c r="R65" s="15">
        <v>0</v>
      </c>
      <c r="S65" s="15">
        <v>1</v>
      </c>
      <c r="T65" s="183">
        <v>0</v>
      </c>
      <c r="U65"/>
      <c r="V65"/>
      <c r="W65"/>
      <c r="X65"/>
      <c r="Y65" s="15" t="s">
        <v>33</v>
      </c>
      <c r="AB65" s="15" t="s">
        <v>480</v>
      </c>
      <c r="AI65" s="15">
        <v>20</v>
      </c>
      <c r="AJ65" s="123" t="s">
        <v>225</v>
      </c>
      <c r="AK65" s="21">
        <v>45420</v>
      </c>
      <c r="AL65" s="20">
        <f t="shared" si="5"/>
        <v>4</v>
      </c>
      <c r="AM65" s="16">
        <v>44888</v>
      </c>
      <c r="AN65" s="15">
        <v>17</v>
      </c>
      <c r="AP65" s="15">
        <v>1</v>
      </c>
      <c r="AS65" s="179">
        <f t="shared" si="6"/>
        <v>1</v>
      </c>
    </row>
    <row r="66" spans="1:45" s="15" customFormat="1" x14ac:dyDescent="0.3">
      <c r="A66" s="14" t="s">
        <v>226</v>
      </c>
      <c r="B66" s="14" t="s">
        <v>167</v>
      </c>
      <c r="C66" s="14" t="s">
        <v>27</v>
      </c>
      <c r="D66" s="20">
        <f t="shared" ref="D66:D97" si="7">AI66-AL66</f>
        <v>39</v>
      </c>
      <c r="E66" s="14" t="s">
        <v>28</v>
      </c>
      <c r="F66" s="20">
        <f t="shared" si="3"/>
        <v>128</v>
      </c>
      <c r="G66" s="15">
        <v>0</v>
      </c>
      <c r="H66" s="15">
        <v>1</v>
      </c>
      <c r="I66" s="15">
        <v>0</v>
      </c>
      <c r="J66" s="15">
        <v>1</v>
      </c>
      <c r="K66" s="15">
        <v>0</v>
      </c>
      <c r="L66" s="15">
        <v>0</v>
      </c>
      <c r="M66" s="15">
        <v>1</v>
      </c>
      <c r="N66" s="15">
        <v>1</v>
      </c>
      <c r="O66" s="15">
        <v>0</v>
      </c>
      <c r="P66" s="15">
        <v>2</v>
      </c>
      <c r="Q66" s="15">
        <v>1</v>
      </c>
      <c r="R66" s="15">
        <v>0</v>
      </c>
      <c r="S66" s="15">
        <v>1</v>
      </c>
      <c r="T66" s="182">
        <v>0</v>
      </c>
      <c r="U66"/>
      <c r="V66"/>
      <c r="W66"/>
      <c r="X66"/>
      <c r="Y66" s="15" t="s">
        <v>33</v>
      </c>
      <c r="AB66" s="15" t="s">
        <v>459</v>
      </c>
      <c r="AI66" s="15">
        <v>50</v>
      </c>
      <c r="AJ66" s="123" t="s">
        <v>227</v>
      </c>
      <c r="AK66" s="21">
        <v>45420</v>
      </c>
      <c r="AL66" s="20">
        <f t="shared" ref="AL66:AL97" si="8">DATEDIF(AJ66,AK66, "Y")</f>
        <v>11</v>
      </c>
      <c r="AM66" s="16">
        <v>44981</v>
      </c>
      <c r="AN66" s="15">
        <v>17</v>
      </c>
      <c r="AP66" s="15">
        <v>1</v>
      </c>
      <c r="AS66" s="179">
        <f t="shared" si="6"/>
        <v>0</v>
      </c>
    </row>
    <row r="67" spans="1:45" s="15" customFormat="1" x14ac:dyDescent="0.3">
      <c r="A67" s="14" t="s">
        <v>228</v>
      </c>
      <c r="B67" s="14">
        <v>25</v>
      </c>
      <c r="C67" s="14" t="s">
        <v>27</v>
      </c>
      <c r="D67" s="20">
        <f t="shared" si="7"/>
        <v>77</v>
      </c>
      <c r="E67" s="14" t="s">
        <v>28</v>
      </c>
      <c r="F67" s="20">
        <f t="shared" si="3"/>
        <v>14</v>
      </c>
      <c r="G67" s="15">
        <v>0</v>
      </c>
      <c r="H67" s="15">
        <v>1</v>
      </c>
      <c r="I67" s="15">
        <v>1</v>
      </c>
      <c r="J67" s="15">
        <v>2</v>
      </c>
      <c r="K67" s="15">
        <v>0</v>
      </c>
      <c r="L67" s="15">
        <v>0</v>
      </c>
      <c r="M67" s="15">
        <v>1</v>
      </c>
      <c r="N67" s="15">
        <v>1</v>
      </c>
      <c r="O67" s="15">
        <v>0</v>
      </c>
      <c r="P67" s="15">
        <v>4</v>
      </c>
      <c r="Q67" s="15">
        <v>3</v>
      </c>
      <c r="R67" s="15">
        <v>0</v>
      </c>
      <c r="S67" s="15">
        <v>1</v>
      </c>
      <c r="T67" s="183">
        <v>1</v>
      </c>
      <c r="U67" s="90"/>
      <c r="V67" s="90"/>
      <c r="W67" s="90"/>
      <c r="X67" s="90"/>
      <c r="Y67" s="15" t="s">
        <v>229</v>
      </c>
      <c r="AB67" s="15" t="s">
        <v>454</v>
      </c>
      <c r="AI67" s="15">
        <v>79</v>
      </c>
      <c r="AJ67" s="122">
        <v>44585</v>
      </c>
      <c r="AK67" s="21">
        <v>45420</v>
      </c>
      <c r="AL67" s="20">
        <f t="shared" si="8"/>
        <v>2</v>
      </c>
      <c r="AM67" s="16">
        <v>45028</v>
      </c>
      <c r="AN67" s="15">
        <v>17</v>
      </c>
      <c r="AP67" s="15" t="s">
        <v>45</v>
      </c>
      <c r="AS67" s="180">
        <f t="shared" si="6"/>
        <v>0</v>
      </c>
    </row>
    <row r="68" spans="1:45" s="15" customFormat="1" x14ac:dyDescent="0.3">
      <c r="A68" s="14" t="s">
        <v>230</v>
      </c>
      <c r="B68" s="14" t="s">
        <v>96</v>
      </c>
      <c r="C68" s="14" t="s">
        <v>27</v>
      </c>
      <c r="D68" s="20">
        <f t="shared" si="7"/>
        <v>44</v>
      </c>
      <c r="E68" s="14" t="s">
        <v>28</v>
      </c>
      <c r="F68" s="20">
        <f t="shared" ref="F68:F121" si="9">DATEDIF(AJ68,AM68,"M")</f>
        <v>20</v>
      </c>
      <c r="G68" s="15">
        <v>0</v>
      </c>
      <c r="H68" s="15">
        <v>3</v>
      </c>
      <c r="I68" s="15">
        <v>0</v>
      </c>
      <c r="J68" s="15">
        <v>2</v>
      </c>
      <c r="K68" s="15">
        <v>0</v>
      </c>
      <c r="L68" s="15">
        <v>0</v>
      </c>
      <c r="M68" s="15">
        <v>1</v>
      </c>
      <c r="N68" s="15">
        <v>1</v>
      </c>
      <c r="O68" s="15">
        <v>0</v>
      </c>
      <c r="P68" s="15">
        <v>4</v>
      </c>
      <c r="Q68" s="15">
        <v>1</v>
      </c>
      <c r="R68" s="15">
        <v>0</v>
      </c>
      <c r="S68" s="15">
        <v>1</v>
      </c>
      <c r="T68" s="183">
        <v>1</v>
      </c>
      <c r="U68"/>
      <c r="V68"/>
      <c r="W68"/>
      <c r="X68"/>
      <c r="Y68" s="15" t="s">
        <v>232</v>
      </c>
      <c r="AB68" s="15" t="s">
        <v>454</v>
      </c>
      <c r="AI68" s="15">
        <v>46</v>
      </c>
      <c r="AJ68" s="123" t="s">
        <v>231</v>
      </c>
      <c r="AK68" s="21">
        <v>45420</v>
      </c>
      <c r="AL68" s="20">
        <f t="shared" si="8"/>
        <v>2</v>
      </c>
      <c r="AM68" s="16">
        <v>45030</v>
      </c>
      <c r="AN68" s="15">
        <v>17</v>
      </c>
      <c r="AP68" s="15">
        <v>1</v>
      </c>
      <c r="AS68" s="179">
        <f t="shared" si="6"/>
        <v>0</v>
      </c>
    </row>
    <row r="69" spans="1:45" s="15" customFormat="1" x14ac:dyDescent="0.3">
      <c r="A69" s="14" t="s">
        <v>236</v>
      </c>
      <c r="B69" s="14" t="s">
        <v>49</v>
      </c>
      <c r="C69" s="14" t="s">
        <v>27</v>
      </c>
      <c r="D69" s="20">
        <f t="shared" si="7"/>
        <v>66</v>
      </c>
      <c r="E69" s="14" t="s">
        <v>28</v>
      </c>
      <c r="F69" s="20">
        <f t="shared" si="9"/>
        <v>53</v>
      </c>
      <c r="G69" s="15">
        <v>0</v>
      </c>
      <c r="H69" s="15">
        <v>3</v>
      </c>
      <c r="I69" s="15">
        <v>0</v>
      </c>
      <c r="J69" s="137">
        <v>4</v>
      </c>
      <c r="K69" s="15">
        <v>0</v>
      </c>
      <c r="L69" s="15">
        <v>0</v>
      </c>
      <c r="M69" s="15">
        <v>1</v>
      </c>
      <c r="N69" s="15">
        <v>1</v>
      </c>
      <c r="O69" s="15">
        <v>0</v>
      </c>
      <c r="P69" s="15">
        <v>4</v>
      </c>
      <c r="Q69" s="15">
        <v>1</v>
      </c>
      <c r="R69" s="15">
        <v>0</v>
      </c>
      <c r="S69" s="15">
        <v>1</v>
      </c>
      <c r="T69" s="182">
        <v>0</v>
      </c>
      <c r="U69"/>
      <c r="V69"/>
      <c r="W69"/>
      <c r="X69"/>
      <c r="Y69" s="15" t="s">
        <v>33</v>
      </c>
      <c r="AB69" s="15" t="s">
        <v>487</v>
      </c>
      <c r="AI69" s="15">
        <v>70</v>
      </c>
      <c r="AJ69" s="123" t="s">
        <v>237</v>
      </c>
      <c r="AK69" s="21">
        <v>45420</v>
      </c>
      <c r="AL69" s="20">
        <f t="shared" si="8"/>
        <v>4</v>
      </c>
      <c r="AM69" s="16">
        <v>45377</v>
      </c>
      <c r="AN69" s="15">
        <v>17</v>
      </c>
      <c r="AP69" s="15">
        <v>1</v>
      </c>
      <c r="AS69" s="179">
        <f t="shared" si="6"/>
        <v>0</v>
      </c>
    </row>
    <row r="70" spans="1:45" s="15" customFormat="1" x14ac:dyDescent="0.3">
      <c r="A70" s="14" t="s">
        <v>238</v>
      </c>
      <c r="B70" s="14" t="s">
        <v>49</v>
      </c>
      <c r="C70" s="14" t="s">
        <v>27</v>
      </c>
      <c r="D70" s="20">
        <f t="shared" si="7"/>
        <v>48</v>
      </c>
      <c r="E70" s="14" t="s">
        <v>28</v>
      </c>
      <c r="F70" s="20">
        <f t="shared" si="9"/>
        <v>17</v>
      </c>
      <c r="G70" s="15">
        <v>0</v>
      </c>
      <c r="H70" s="15">
        <v>3</v>
      </c>
      <c r="I70" s="15">
        <v>1</v>
      </c>
      <c r="J70" s="15">
        <v>2</v>
      </c>
      <c r="K70" s="15">
        <v>0</v>
      </c>
      <c r="L70" s="15">
        <v>0</v>
      </c>
      <c r="M70" s="15">
        <v>1</v>
      </c>
      <c r="N70" s="15">
        <v>1</v>
      </c>
      <c r="O70" s="15">
        <v>0</v>
      </c>
      <c r="P70" s="15">
        <v>4</v>
      </c>
      <c r="Q70" s="15">
        <v>3</v>
      </c>
      <c r="R70" s="15">
        <v>0</v>
      </c>
      <c r="S70" s="15">
        <v>0</v>
      </c>
      <c r="T70" s="183">
        <v>1</v>
      </c>
      <c r="U70"/>
      <c r="V70"/>
      <c r="W70"/>
      <c r="X70"/>
      <c r="Y70" s="15" t="s">
        <v>240</v>
      </c>
      <c r="AB70" s="15" t="s">
        <v>454</v>
      </c>
      <c r="AI70" s="15">
        <v>49</v>
      </c>
      <c r="AJ70" s="123" t="s">
        <v>239</v>
      </c>
      <c r="AK70" s="21">
        <v>45420</v>
      </c>
      <c r="AL70" s="20">
        <f t="shared" si="8"/>
        <v>1</v>
      </c>
      <c r="AM70" s="16">
        <v>45406</v>
      </c>
      <c r="AN70" s="15">
        <v>17</v>
      </c>
      <c r="AP70" s="15">
        <v>1</v>
      </c>
      <c r="AS70" s="179">
        <f t="shared" si="6"/>
        <v>0</v>
      </c>
    </row>
    <row r="71" spans="1:45" s="15" customFormat="1" x14ac:dyDescent="0.3">
      <c r="A71" s="14" t="s">
        <v>241</v>
      </c>
      <c r="B71" s="14" t="s">
        <v>100</v>
      </c>
      <c r="C71" s="14" t="s">
        <v>27</v>
      </c>
      <c r="D71" s="20">
        <f t="shared" si="7"/>
        <v>81</v>
      </c>
      <c r="E71" s="14" t="s">
        <v>28</v>
      </c>
      <c r="F71" s="20">
        <f t="shared" si="9"/>
        <v>16</v>
      </c>
      <c r="G71" s="15">
        <v>0</v>
      </c>
      <c r="H71" s="15">
        <v>2</v>
      </c>
      <c r="I71" s="15">
        <v>0</v>
      </c>
      <c r="J71" s="15">
        <v>2</v>
      </c>
      <c r="K71" s="15">
        <v>0</v>
      </c>
      <c r="L71" s="15">
        <v>0</v>
      </c>
      <c r="M71" s="15">
        <v>1</v>
      </c>
      <c r="N71" s="15">
        <v>1</v>
      </c>
      <c r="O71" s="15">
        <v>1</v>
      </c>
      <c r="P71" s="15">
        <v>4</v>
      </c>
      <c r="Q71" s="15">
        <v>1</v>
      </c>
      <c r="R71" s="15">
        <v>2</v>
      </c>
      <c r="S71" s="15">
        <v>1</v>
      </c>
      <c r="T71" s="183">
        <v>0</v>
      </c>
      <c r="U71"/>
      <c r="V71"/>
      <c r="W71"/>
      <c r="X71"/>
      <c r="Y71" s="15" t="s">
        <v>33</v>
      </c>
      <c r="AB71" s="15" t="s">
        <v>454</v>
      </c>
      <c r="AI71" s="15">
        <v>82</v>
      </c>
      <c r="AJ71" s="122">
        <v>44985</v>
      </c>
      <c r="AK71" s="21">
        <v>45420</v>
      </c>
      <c r="AL71" s="20">
        <f t="shared" si="8"/>
        <v>1</v>
      </c>
      <c r="AM71" s="16">
        <v>45496</v>
      </c>
      <c r="AN71" s="15">
        <v>17</v>
      </c>
      <c r="AP71" s="15">
        <v>1</v>
      </c>
      <c r="AS71" s="179">
        <f t="shared" si="6"/>
        <v>1</v>
      </c>
    </row>
    <row r="72" spans="1:45" s="15" customFormat="1" x14ac:dyDescent="0.3">
      <c r="A72" s="14" t="s">
        <v>242</v>
      </c>
      <c r="B72" s="14" t="s">
        <v>100</v>
      </c>
      <c r="C72" s="14" t="s">
        <v>27</v>
      </c>
      <c r="D72" s="20">
        <f t="shared" si="7"/>
        <v>64</v>
      </c>
      <c r="E72" s="14" t="s">
        <v>28</v>
      </c>
      <c r="F72" s="20">
        <f t="shared" si="9"/>
        <v>131</v>
      </c>
      <c r="G72" s="15">
        <v>0</v>
      </c>
      <c r="H72" s="15">
        <v>3</v>
      </c>
      <c r="I72" s="15">
        <v>0</v>
      </c>
      <c r="J72" s="15">
        <v>1</v>
      </c>
      <c r="K72" s="15">
        <v>0</v>
      </c>
      <c r="L72" s="15">
        <v>0</v>
      </c>
      <c r="M72" s="15">
        <v>1</v>
      </c>
      <c r="N72" s="15">
        <v>1</v>
      </c>
      <c r="O72" s="15">
        <v>1</v>
      </c>
      <c r="P72" s="15">
        <v>4</v>
      </c>
      <c r="Q72" s="15">
        <v>1</v>
      </c>
      <c r="R72" s="15">
        <v>0</v>
      </c>
      <c r="S72" s="15">
        <v>0</v>
      </c>
      <c r="T72" s="183">
        <v>0</v>
      </c>
      <c r="U72"/>
      <c r="V72"/>
      <c r="W72"/>
      <c r="X72"/>
      <c r="Y72" s="15" t="s">
        <v>244</v>
      </c>
      <c r="AB72" s="15" t="s">
        <v>459</v>
      </c>
      <c r="AI72" s="15">
        <v>74</v>
      </c>
      <c r="AJ72" s="123" t="s">
        <v>243</v>
      </c>
      <c r="AK72" s="21">
        <v>45420</v>
      </c>
      <c r="AL72" s="20">
        <f t="shared" si="8"/>
        <v>10</v>
      </c>
      <c r="AM72" s="16">
        <v>45519</v>
      </c>
      <c r="AN72" s="15">
        <v>17</v>
      </c>
      <c r="AP72" s="15">
        <v>1</v>
      </c>
      <c r="AS72" s="179">
        <f t="shared" si="6"/>
        <v>1</v>
      </c>
    </row>
    <row r="73" spans="1:45" s="15" customFormat="1" x14ac:dyDescent="0.3">
      <c r="A73" s="14" t="s">
        <v>245</v>
      </c>
      <c r="B73" s="14" t="s">
        <v>136</v>
      </c>
      <c r="C73" s="14" t="s">
        <v>31</v>
      </c>
      <c r="D73" s="20">
        <f t="shared" si="7"/>
        <v>55</v>
      </c>
      <c r="E73" s="14" t="s">
        <v>28</v>
      </c>
      <c r="F73" s="20">
        <f t="shared" si="9"/>
        <v>21</v>
      </c>
      <c r="G73" s="15">
        <v>1</v>
      </c>
      <c r="H73" s="15">
        <v>2</v>
      </c>
      <c r="I73" s="15">
        <v>0</v>
      </c>
      <c r="J73" s="15">
        <v>1</v>
      </c>
      <c r="K73" s="15">
        <v>0</v>
      </c>
      <c r="L73" s="15">
        <v>0</v>
      </c>
      <c r="M73" s="15">
        <v>2</v>
      </c>
      <c r="N73" s="15">
        <v>1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83">
        <v>1</v>
      </c>
      <c r="U73"/>
      <c r="V73"/>
      <c r="W73"/>
      <c r="X73"/>
      <c r="Y73" s="15" t="s">
        <v>247</v>
      </c>
      <c r="AB73" s="15" t="s">
        <v>486</v>
      </c>
      <c r="AI73" s="15">
        <v>68</v>
      </c>
      <c r="AJ73" s="123" t="s">
        <v>246</v>
      </c>
      <c r="AK73" s="21">
        <v>45420</v>
      </c>
      <c r="AL73" s="20">
        <f t="shared" si="8"/>
        <v>13</v>
      </c>
      <c r="AM73" s="16">
        <v>41060</v>
      </c>
      <c r="AN73" s="15">
        <v>17</v>
      </c>
      <c r="AP73" s="15">
        <v>1</v>
      </c>
      <c r="AS73" s="179">
        <f t="shared" si="6"/>
        <v>0</v>
      </c>
    </row>
    <row r="74" spans="1:45" s="15" customFormat="1" x14ac:dyDescent="0.3">
      <c r="A74" s="14" t="s">
        <v>248</v>
      </c>
      <c r="B74" s="14" t="s">
        <v>249</v>
      </c>
      <c r="C74" s="14" t="s">
        <v>31</v>
      </c>
      <c r="D74" s="20">
        <f t="shared" si="7"/>
        <v>70</v>
      </c>
      <c r="E74" s="14" t="s">
        <v>28</v>
      </c>
      <c r="F74" s="20">
        <f t="shared" si="9"/>
        <v>22</v>
      </c>
      <c r="G74" s="15">
        <v>1</v>
      </c>
      <c r="H74" s="15">
        <v>2</v>
      </c>
      <c r="I74" s="15">
        <v>0</v>
      </c>
      <c r="J74" s="15">
        <v>1</v>
      </c>
      <c r="K74" s="15">
        <v>0</v>
      </c>
      <c r="L74" s="15">
        <v>0</v>
      </c>
      <c r="M74" s="15">
        <v>1</v>
      </c>
      <c r="N74" s="15">
        <v>1</v>
      </c>
      <c r="O74" s="15">
        <v>1</v>
      </c>
      <c r="P74" s="15">
        <v>4</v>
      </c>
      <c r="Q74" s="15">
        <v>1</v>
      </c>
      <c r="R74" s="15">
        <v>0</v>
      </c>
      <c r="S74" s="15">
        <v>1</v>
      </c>
      <c r="T74" s="183">
        <v>0</v>
      </c>
      <c r="U74"/>
      <c r="V74"/>
      <c r="W74"/>
      <c r="X74"/>
      <c r="Y74" s="15" t="s">
        <v>33</v>
      </c>
      <c r="AB74" s="15" t="s">
        <v>459</v>
      </c>
      <c r="AI74" s="15">
        <v>75</v>
      </c>
      <c r="AJ74" s="123" t="s">
        <v>250</v>
      </c>
      <c r="AK74" s="21">
        <v>45420</v>
      </c>
      <c r="AL74" s="20">
        <f t="shared" si="8"/>
        <v>5</v>
      </c>
      <c r="AM74" s="16">
        <v>44020</v>
      </c>
      <c r="AN74" s="15">
        <v>17</v>
      </c>
      <c r="AP74" s="15">
        <v>1</v>
      </c>
      <c r="AS74" s="179">
        <f t="shared" si="6"/>
        <v>1</v>
      </c>
    </row>
    <row r="75" spans="1:45" s="15" customFormat="1" x14ac:dyDescent="0.3">
      <c r="A75" s="132">
        <v>568520</v>
      </c>
      <c r="B75" s="133">
        <v>3</v>
      </c>
      <c r="C75" s="133" t="s">
        <v>27</v>
      </c>
      <c r="D75" s="20">
        <f t="shared" si="7"/>
        <v>53</v>
      </c>
      <c r="E75" s="133" t="s">
        <v>28</v>
      </c>
      <c r="F75" s="20">
        <f t="shared" si="9"/>
        <v>14</v>
      </c>
      <c r="G75" s="133">
        <v>0</v>
      </c>
      <c r="H75" s="133">
        <v>4</v>
      </c>
      <c r="I75" s="133">
        <v>0</v>
      </c>
      <c r="J75" s="133">
        <v>2</v>
      </c>
      <c r="K75" s="133">
        <v>0</v>
      </c>
      <c r="L75" s="133">
        <v>0</v>
      </c>
      <c r="M75" s="133">
        <v>1</v>
      </c>
      <c r="N75" s="133">
        <v>1</v>
      </c>
      <c r="O75" s="133">
        <v>0</v>
      </c>
      <c r="P75" s="133">
        <v>4</v>
      </c>
      <c r="Q75" s="133">
        <v>1</v>
      </c>
      <c r="R75" s="133">
        <v>0</v>
      </c>
      <c r="S75" s="133">
        <v>1</v>
      </c>
      <c r="T75" s="182">
        <v>0</v>
      </c>
      <c r="U75"/>
      <c r="V75"/>
      <c r="W75"/>
      <c r="X75"/>
      <c r="Y75" s="133" t="s">
        <v>253</v>
      </c>
      <c r="Z75" s="133"/>
      <c r="AA75" s="133"/>
      <c r="AB75" s="133" t="s">
        <v>454</v>
      </c>
      <c r="AI75" s="133">
        <v>56</v>
      </c>
      <c r="AJ75" s="134">
        <v>44169</v>
      </c>
      <c r="AK75" s="21">
        <v>45420</v>
      </c>
      <c r="AL75" s="20">
        <f t="shared" si="8"/>
        <v>3</v>
      </c>
      <c r="AM75" s="135">
        <v>44620</v>
      </c>
      <c r="AN75" s="133">
        <v>27</v>
      </c>
      <c r="AP75" s="133">
        <v>1</v>
      </c>
      <c r="AS75" s="179">
        <f t="shared" si="6"/>
        <v>0</v>
      </c>
    </row>
    <row r="76" spans="1:45" s="15" customFormat="1" x14ac:dyDescent="0.3">
      <c r="A76" s="133">
        <v>50033589</v>
      </c>
      <c r="B76" s="133">
        <v>10</v>
      </c>
      <c r="C76" s="133" t="s">
        <v>31</v>
      </c>
      <c r="D76" s="20">
        <f t="shared" si="7"/>
        <v>63</v>
      </c>
      <c r="E76" s="133" t="s">
        <v>28</v>
      </c>
      <c r="F76" s="20">
        <f t="shared" si="9"/>
        <v>26</v>
      </c>
      <c r="G76" s="133">
        <v>0</v>
      </c>
      <c r="H76" s="133">
        <v>1</v>
      </c>
      <c r="I76" s="133">
        <v>0</v>
      </c>
      <c r="J76" s="133">
        <v>1</v>
      </c>
      <c r="K76" s="133">
        <v>0</v>
      </c>
      <c r="L76" s="133">
        <v>0</v>
      </c>
      <c r="M76" s="133">
        <v>1</v>
      </c>
      <c r="N76" s="133">
        <v>1</v>
      </c>
      <c r="O76" s="133">
        <v>0</v>
      </c>
      <c r="P76" s="133">
        <v>4</v>
      </c>
      <c r="Q76" s="133">
        <v>4</v>
      </c>
      <c r="R76" s="133">
        <v>0</v>
      </c>
      <c r="S76" s="133">
        <v>1</v>
      </c>
      <c r="T76" s="182">
        <v>0</v>
      </c>
      <c r="U76"/>
      <c r="V76"/>
      <c r="W76"/>
      <c r="X76"/>
      <c r="Y76" s="133" t="s">
        <v>33</v>
      </c>
      <c r="Z76" s="133"/>
      <c r="AA76" s="133"/>
      <c r="AB76" s="133" t="s">
        <v>459</v>
      </c>
      <c r="AI76" s="133">
        <v>69</v>
      </c>
      <c r="AJ76" s="134">
        <v>42878</v>
      </c>
      <c r="AK76" s="21">
        <v>45420</v>
      </c>
      <c r="AL76" s="20">
        <f t="shared" si="8"/>
        <v>6</v>
      </c>
      <c r="AM76" s="135">
        <v>43691</v>
      </c>
      <c r="AN76" s="133">
        <v>27</v>
      </c>
      <c r="AP76" s="133" t="s">
        <v>45</v>
      </c>
      <c r="AS76" s="179">
        <f t="shared" si="6"/>
        <v>0</v>
      </c>
    </row>
    <row r="77" spans="1:45" s="15" customFormat="1" x14ac:dyDescent="0.3">
      <c r="A77" s="133">
        <v>50014490</v>
      </c>
      <c r="B77" s="133">
        <v>12</v>
      </c>
      <c r="C77" s="133" t="s">
        <v>27</v>
      </c>
      <c r="D77" s="20">
        <f t="shared" si="7"/>
        <v>44</v>
      </c>
      <c r="E77" s="133" t="s">
        <v>28</v>
      </c>
      <c r="F77" s="20">
        <f t="shared" si="9"/>
        <v>37</v>
      </c>
      <c r="G77" s="133">
        <v>0</v>
      </c>
      <c r="H77" s="133">
        <v>3</v>
      </c>
      <c r="I77" s="133">
        <v>0</v>
      </c>
      <c r="J77" s="133">
        <v>1</v>
      </c>
      <c r="K77" s="133">
        <v>0</v>
      </c>
      <c r="L77" s="133">
        <v>0</v>
      </c>
      <c r="M77" s="133">
        <v>1</v>
      </c>
      <c r="N77" s="133">
        <v>1</v>
      </c>
      <c r="O77" s="133">
        <v>1</v>
      </c>
      <c r="P77" s="133">
        <v>4</v>
      </c>
      <c r="Q77" s="133">
        <v>1</v>
      </c>
      <c r="R77" s="133">
        <v>0</v>
      </c>
      <c r="S77" s="133">
        <v>1</v>
      </c>
      <c r="T77" s="183">
        <v>0</v>
      </c>
      <c r="U77"/>
      <c r="V77"/>
      <c r="W77"/>
      <c r="X77"/>
      <c r="Y77" s="133" t="s">
        <v>33</v>
      </c>
      <c r="Z77" s="133"/>
      <c r="AA77" s="133"/>
      <c r="AB77" s="133" t="s">
        <v>459</v>
      </c>
      <c r="AI77" s="133">
        <v>52</v>
      </c>
      <c r="AJ77" s="134">
        <v>42459</v>
      </c>
      <c r="AK77" s="21">
        <v>45420</v>
      </c>
      <c r="AL77" s="20">
        <f t="shared" si="8"/>
        <v>8</v>
      </c>
      <c r="AM77" s="135">
        <v>43598</v>
      </c>
      <c r="AN77" s="133">
        <v>27</v>
      </c>
      <c r="AP77" s="133">
        <v>1</v>
      </c>
      <c r="AS77" s="179">
        <f t="shared" si="6"/>
        <v>1</v>
      </c>
    </row>
    <row r="78" spans="1:45" s="15" customFormat="1" x14ac:dyDescent="0.3">
      <c r="A78" s="133">
        <v>50034004</v>
      </c>
      <c r="B78" s="133">
        <v>13</v>
      </c>
      <c r="C78" s="133" t="s">
        <v>27</v>
      </c>
      <c r="D78" s="20">
        <f t="shared" si="7"/>
        <v>71</v>
      </c>
      <c r="E78" s="133" t="s">
        <v>28</v>
      </c>
      <c r="F78" s="20">
        <f t="shared" si="9"/>
        <v>49</v>
      </c>
      <c r="G78" s="133">
        <v>0</v>
      </c>
      <c r="H78" s="133">
        <v>2</v>
      </c>
      <c r="I78" s="133">
        <v>0</v>
      </c>
      <c r="J78" s="133">
        <v>2</v>
      </c>
      <c r="K78" s="133">
        <v>1</v>
      </c>
      <c r="L78" s="133">
        <v>0</v>
      </c>
      <c r="M78" s="133">
        <v>1</v>
      </c>
      <c r="N78" s="133">
        <v>2</v>
      </c>
      <c r="O78" s="133">
        <v>0</v>
      </c>
      <c r="P78" s="133">
        <v>1</v>
      </c>
      <c r="Q78" s="133">
        <v>1</v>
      </c>
      <c r="R78" s="133">
        <v>0</v>
      </c>
      <c r="S78" s="133">
        <v>0</v>
      </c>
      <c r="T78" s="182">
        <v>0</v>
      </c>
      <c r="U78"/>
      <c r="V78"/>
      <c r="W78"/>
      <c r="X78"/>
      <c r="Y78" s="133" t="s">
        <v>33</v>
      </c>
      <c r="Z78" s="133"/>
      <c r="AA78" s="133"/>
      <c r="AB78" s="133" t="s">
        <v>454</v>
      </c>
      <c r="AI78" s="133">
        <v>76</v>
      </c>
      <c r="AJ78" s="134">
        <v>43592</v>
      </c>
      <c r="AK78" s="21">
        <v>45420</v>
      </c>
      <c r="AL78" s="20">
        <f t="shared" si="8"/>
        <v>5</v>
      </c>
      <c r="AM78" s="135">
        <v>45103</v>
      </c>
      <c r="AN78" s="133">
        <v>27</v>
      </c>
      <c r="AP78" s="133">
        <v>1</v>
      </c>
      <c r="AS78" s="179">
        <f t="shared" si="6"/>
        <v>0</v>
      </c>
    </row>
    <row r="79" spans="1:45" s="15" customFormat="1" x14ac:dyDescent="0.3">
      <c r="A79" s="133">
        <v>50015753</v>
      </c>
      <c r="B79" s="133">
        <v>15</v>
      </c>
      <c r="C79" s="133" t="s">
        <v>31</v>
      </c>
      <c r="D79" s="20">
        <f t="shared" si="7"/>
        <v>69</v>
      </c>
      <c r="E79" s="133" t="s">
        <v>28</v>
      </c>
      <c r="F79" s="20">
        <f t="shared" si="9"/>
        <v>64</v>
      </c>
      <c r="G79" s="133">
        <v>0</v>
      </c>
      <c r="H79" s="133">
        <v>3</v>
      </c>
      <c r="I79" s="133">
        <v>0</v>
      </c>
      <c r="J79" s="133">
        <v>1</v>
      </c>
      <c r="K79" s="133">
        <v>0</v>
      </c>
      <c r="L79" s="133">
        <v>0</v>
      </c>
      <c r="M79" s="133">
        <v>1</v>
      </c>
      <c r="N79" s="133">
        <v>1</v>
      </c>
      <c r="O79" s="133">
        <v>1</v>
      </c>
      <c r="P79" s="133">
        <v>4</v>
      </c>
      <c r="Q79" s="133">
        <v>1</v>
      </c>
      <c r="R79" s="133">
        <v>0</v>
      </c>
      <c r="S79" s="133">
        <v>0</v>
      </c>
      <c r="T79" s="183">
        <v>0</v>
      </c>
      <c r="U79"/>
      <c r="V79"/>
      <c r="W79"/>
      <c r="X79"/>
      <c r="Y79" s="133" t="s">
        <v>33</v>
      </c>
      <c r="Z79" s="133"/>
      <c r="AA79" s="133"/>
      <c r="AB79" s="133" t="s">
        <v>459</v>
      </c>
      <c r="AI79" s="133">
        <v>81</v>
      </c>
      <c r="AJ79" s="134">
        <v>40882</v>
      </c>
      <c r="AK79" s="21">
        <v>45420</v>
      </c>
      <c r="AL79" s="20">
        <f t="shared" si="8"/>
        <v>12</v>
      </c>
      <c r="AM79" s="135">
        <v>42836</v>
      </c>
      <c r="AN79" s="133">
        <v>27</v>
      </c>
      <c r="AP79" s="133">
        <v>1</v>
      </c>
      <c r="AS79" s="179">
        <f t="shared" si="6"/>
        <v>1</v>
      </c>
    </row>
    <row r="80" spans="1:45" s="15" customFormat="1" x14ac:dyDescent="0.3">
      <c r="A80" s="133">
        <v>50030647</v>
      </c>
      <c r="B80" s="133">
        <v>15</v>
      </c>
      <c r="C80" s="133" t="s">
        <v>31</v>
      </c>
      <c r="D80" s="20">
        <f t="shared" si="7"/>
        <v>62</v>
      </c>
      <c r="E80" s="133" t="s">
        <v>28</v>
      </c>
      <c r="F80" s="20">
        <f t="shared" si="9"/>
        <v>11</v>
      </c>
      <c r="G80" s="133">
        <v>0</v>
      </c>
      <c r="H80" s="133">
        <v>4</v>
      </c>
      <c r="I80" s="133">
        <v>0</v>
      </c>
      <c r="J80" s="133">
        <v>2</v>
      </c>
      <c r="K80" s="133">
        <v>0</v>
      </c>
      <c r="L80" s="133">
        <v>0</v>
      </c>
      <c r="M80" s="133">
        <v>1</v>
      </c>
      <c r="N80" s="133">
        <v>1</v>
      </c>
      <c r="O80" s="133">
        <v>0</v>
      </c>
      <c r="P80" s="133">
        <v>2</v>
      </c>
      <c r="Q80" s="133">
        <v>1</v>
      </c>
      <c r="R80" s="133">
        <v>0</v>
      </c>
      <c r="S80" s="133">
        <v>1</v>
      </c>
      <c r="T80" s="182">
        <v>0</v>
      </c>
      <c r="U80"/>
      <c r="V80"/>
      <c r="W80"/>
      <c r="X80"/>
      <c r="Y80" s="133" t="s">
        <v>253</v>
      </c>
      <c r="Z80" s="133"/>
      <c r="AA80" s="133"/>
      <c r="AB80" s="133" t="s">
        <v>460</v>
      </c>
      <c r="AI80" s="133">
        <v>65</v>
      </c>
      <c r="AJ80" s="134">
        <v>44070</v>
      </c>
      <c r="AK80" s="21">
        <v>45420</v>
      </c>
      <c r="AL80" s="20">
        <f t="shared" si="8"/>
        <v>3</v>
      </c>
      <c r="AM80" s="135">
        <v>44427</v>
      </c>
      <c r="AN80" s="133">
        <v>27</v>
      </c>
      <c r="AP80" s="133">
        <v>1</v>
      </c>
      <c r="AS80" s="179">
        <f t="shared" si="6"/>
        <v>0</v>
      </c>
    </row>
    <row r="81" spans="1:45" s="15" customFormat="1" x14ac:dyDescent="0.3">
      <c r="A81" s="133">
        <v>50026794</v>
      </c>
      <c r="B81" s="133">
        <v>18</v>
      </c>
      <c r="C81" s="133" t="s">
        <v>27</v>
      </c>
      <c r="D81" s="20">
        <f t="shared" si="7"/>
        <v>47</v>
      </c>
      <c r="E81" s="133" t="s">
        <v>28</v>
      </c>
      <c r="F81" s="20">
        <f t="shared" si="9"/>
        <v>22</v>
      </c>
      <c r="G81" s="133">
        <v>0</v>
      </c>
      <c r="H81" s="133">
        <v>2</v>
      </c>
      <c r="I81" s="133">
        <v>0</v>
      </c>
      <c r="J81" s="133">
        <v>2</v>
      </c>
      <c r="K81" s="133">
        <v>0</v>
      </c>
      <c r="L81" s="133">
        <v>0</v>
      </c>
      <c r="M81" s="133">
        <v>1</v>
      </c>
      <c r="N81" s="133">
        <v>1</v>
      </c>
      <c r="O81" s="133">
        <v>0</v>
      </c>
      <c r="P81" s="133">
        <v>2</v>
      </c>
      <c r="Q81" s="133">
        <v>1</v>
      </c>
      <c r="R81" s="133">
        <v>0</v>
      </c>
      <c r="S81" s="133">
        <v>1</v>
      </c>
      <c r="T81" s="182">
        <v>0</v>
      </c>
      <c r="U81"/>
      <c r="V81"/>
      <c r="W81"/>
      <c r="X81"/>
      <c r="Y81" s="133" t="s">
        <v>253</v>
      </c>
      <c r="Z81" s="133"/>
      <c r="AA81" s="133"/>
      <c r="AB81" s="133" t="s">
        <v>460</v>
      </c>
      <c r="AI81" s="133">
        <v>56</v>
      </c>
      <c r="AJ81" s="134">
        <v>42115</v>
      </c>
      <c r="AK81" s="21">
        <v>45420</v>
      </c>
      <c r="AL81" s="20">
        <f t="shared" si="8"/>
        <v>9</v>
      </c>
      <c r="AM81" s="135">
        <v>42789</v>
      </c>
      <c r="AN81" s="133">
        <v>27</v>
      </c>
      <c r="AP81" s="133" t="s">
        <v>45</v>
      </c>
      <c r="AS81" s="179">
        <f t="shared" ref="AS81:AS112" si="10">O81</f>
        <v>0</v>
      </c>
    </row>
    <row r="82" spans="1:45" s="15" customFormat="1" x14ac:dyDescent="0.3">
      <c r="A82" s="133">
        <v>28261</v>
      </c>
      <c r="B82" s="133">
        <v>19</v>
      </c>
      <c r="C82" s="133" t="s">
        <v>27</v>
      </c>
      <c r="D82" s="20">
        <f t="shared" si="7"/>
        <v>76</v>
      </c>
      <c r="E82" s="133" t="s">
        <v>28</v>
      </c>
      <c r="F82" s="20">
        <f t="shared" si="9"/>
        <v>34</v>
      </c>
      <c r="G82" s="133">
        <v>0</v>
      </c>
      <c r="H82" s="133">
        <v>3</v>
      </c>
      <c r="I82" s="133">
        <v>1</v>
      </c>
      <c r="J82" s="133">
        <v>2</v>
      </c>
      <c r="K82" s="133">
        <v>0</v>
      </c>
      <c r="L82" s="133">
        <v>0</v>
      </c>
      <c r="M82" s="133">
        <v>1</v>
      </c>
      <c r="N82" s="133">
        <v>1</v>
      </c>
      <c r="O82" s="133">
        <v>1</v>
      </c>
      <c r="P82" s="133">
        <v>4</v>
      </c>
      <c r="Q82" s="133">
        <v>3</v>
      </c>
      <c r="R82" s="133">
        <v>0</v>
      </c>
      <c r="S82" s="133">
        <v>1</v>
      </c>
      <c r="T82" s="183">
        <v>0</v>
      </c>
      <c r="U82"/>
      <c r="V82"/>
      <c r="W82"/>
      <c r="X82"/>
      <c r="Y82" s="133" t="s">
        <v>33</v>
      </c>
      <c r="Z82" s="133"/>
      <c r="AA82" s="133"/>
      <c r="AB82" s="133" t="s">
        <v>454</v>
      </c>
      <c r="AI82" s="133">
        <v>80</v>
      </c>
      <c r="AJ82" s="134">
        <v>43766</v>
      </c>
      <c r="AK82" s="21">
        <v>45420</v>
      </c>
      <c r="AL82" s="20">
        <f t="shared" si="8"/>
        <v>4</v>
      </c>
      <c r="AM82" s="135">
        <v>44802</v>
      </c>
      <c r="AN82" s="133">
        <v>27</v>
      </c>
      <c r="AP82" s="133">
        <v>1</v>
      </c>
      <c r="AS82" s="179">
        <f t="shared" si="10"/>
        <v>1</v>
      </c>
    </row>
    <row r="83" spans="1:45" s="15" customFormat="1" x14ac:dyDescent="0.3">
      <c r="A83" s="133">
        <v>50009286</v>
      </c>
      <c r="B83" s="133">
        <v>28</v>
      </c>
      <c r="C83" s="133" t="s">
        <v>31</v>
      </c>
      <c r="D83" s="20">
        <f t="shared" si="7"/>
        <v>30</v>
      </c>
      <c r="E83" s="133" t="s">
        <v>28</v>
      </c>
      <c r="F83" s="20">
        <f t="shared" si="9"/>
        <v>14</v>
      </c>
      <c r="G83" s="133">
        <v>0</v>
      </c>
      <c r="H83" s="133">
        <v>1</v>
      </c>
      <c r="I83" s="133">
        <v>0</v>
      </c>
      <c r="J83" s="133">
        <v>1</v>
      </c>
      <c r="K83" s="133">
        <v>0</v>
      </c>
      <c r="L83" s="133">
        <v>0</v>
      </c>
      <c r="M83" s="133">
        <v>1</v>
      </c>
      <c r="N83" s="133">
        <v>1</v>
      </c>
      <c r="O83" s="133">
        <v>1</v>
      </c>
      <c r="P83" s="133">
        <v>2</v>
      </c>
      <c r="Q83" s="133">
        <v>0</v>
      </c>
      <c r="R83" s="133">
        <v>2</v>
      </c>
      <c r="S83" s="133">
        <v>0</v>
      </c>
      <c r="T83" s="182">
        <v>1</v>
      </c>
      <c r="U83"/>
      <c r="V83"/>
      <c r="W83"/>
      <c r="X83"/>
      <c r="Y83" s="133" t="s">
        <v>255</v>
      </c>
      <c r="Z83" s="133"/>
      <c r="AA83" s="133"/>
      <c r="AB83" s="133" t="s">
        <v>459</v>
      </c>
      <c r="AI83" s="133">
        <v>43</v>
      </c>
      <c r="AJ83" s="134">
        <v>40500</v>
      </c>
      <c r="AK83" s="21">
        <v>45420</v>
      </c>
      <c r="AL83" s="20">
        <f t="shared" si="8"/>
        <v>13</v>
      </c>
      <c r="AM83" s="135">
        <v>40949</v>
      </c>
      <c r="AN83" s="133">
        <v>27</v>
      </c>
      <c r="AP83" s="133">
        <v>1</v>
      </c>
      <c r="AS83" s="179">
        <f t="shared" si="10"/>
        <v>1</v>
      </c>
    </row>
    <row r="84" spans="1:45" s="15" customFormat="1" x14ac:dyDescent="0.3">
      <c r="A84" s="133">
        <v>50063108</v>
      </c>
      <c r="B84" s="133">
        <v>3</v>
      </c>
      <c r="C84" s="133" t="s">
        <v>27</v>
      </c>
      <c r="D84" s="20">
        <f t="shared" si="7"/>
        <v>29</v>
      </c>
      <c r="E84" s="133" t="s">
        <v>28</v>
      </c>
      <c r="F84" s="20">
        <f t="shared" si="9"/>
        <v>19</v>
      </c>
      <c r="G84" s="133">
        <v>0</v>
      </c>
      <c r="H84" s="133">
        <v>4</v>
      </c>
      <c r="I84" s="133">
        <v>0</v>
      </c>
      <c r="J84" s="133">
        <v>2</v>
      </c>
      <c r="K84" s="133">
        <v>0</v>
      </c>
      <c r="L84" s="133">
        <v>0</v>
      </c>
      <c r="M84" s="133">
        <v>1</v>
      </c>
      <c r="N84" s="133">
        <v>1</v>
      </c>
      <c r="O84" s="133">
        <v>0</v>
      </c>
      <c r="P84" s="133">
        <v>4</v>
      </c>
      <c r="Q84" s="133">
        <v>2</v>
      </c>
      <c r="R84" s="133">
        <v>0</v>
      </c>
      <c r="S84" s="133">
        <v>1</v>
      </c>
      <c r="T84" s="182">
        <v>0</v>
      </c>
      <c r="U84"/>
      <c r="V84"/>
      <c r="W84"/>
      <c r="X84"/>
      <c r="Y84" s="133" t="s">
        <v>33</v>
      </c>
      <c r="Z84" s="133"/>
      <c r="AA84" s="133"/>
      <c r="AB84" s="133" t="s">
        <v>460</v>
      </c>
      <c r="AI84" s="133">
        <v>33</v>
      </c>
      <c r="AJ84" s="134">
        <v>43746</v>
      </c>
      <c r="AK84" s="21">
        <v>45420</v>
      </c>
      <c r="AL84" s="20">
        <f t="shared" si="8"/>
        <v>4</v>
      </c>
      <c r="AM84" s="135">
        <v>44335</v>
      </c>
      <c r="AN84" s="133">
        <v>27</v>
      </c>
      <c r="AP84" s="133">
        <v>1</v>
      </c>
      <c r="AS84" s="179">
        <f t="shared" si="10"/>
        <v>0</v>
      </c>
    </row>
    <row r="85" spans="1:45" s="15" customFormat="1" x14ac:dyDescent="0.3">
      <c r="A85" s="133">
        <v>50076906</v>
      </c>
      <c r="B85" s="133">
        <v>3</v>
      </c>
      <c r="C85" s="133" t="s">
        <v>27</v>
      </c>
      <c r="D85" s="20">
        <f t="shared" si="7"/>
        <v>69</v>
      </c>
      <c r="E85" s="133" t="s">
        <v>28</v>
      </c>
      <c r="F85" s="20">
        <f t="shared" si="9"/>
        <v>13</v>
      </c>
      <c r="G85" s="133">
        <v>0</v>
      </c>
      <c r="H85" s="133">
        <v>4</v>
      </c>
      <c r="I85" s="133">
        <v>0</v>
      </c>
      <c r="J85" s="133">
        <v>2</v>
      </c>
      <c r="K85" s="133">
        <v>0</v>
      </c>
      <c r="L85" s="133">
        <v>0</v>
      </c>
      <c r="M85" s="133">
        <v>1</v>
      </c>
      <c r="N85" s="133">
        <v>1</v>
      </c>
      <c r="O85" s="133">
        <v>0</v>
      </c>
      <c r="P85" s="133">
        <v>2</v>
      </c>
      <c r="Q85" s="133">
        <v>1</v>
      </c>
      <c r="R85" s="133">
        <v>0</v>
      </c>
      <c r="S85" s="133">
        <v>1</v>
      </c>
      <c r="T85" s="182">
        <v>0</v>
      </c>
      <c r="U85"/>
      <c r="V85"/>
      <c r="W85"/>
      <c r="X85"/>
      <c r="Y85" s="133" t="s">
        <v>33</v>
      </c>
      <c r="Z85" s="133"/>
      <c r="AA85" s="133"/>
      <c r="AB85" s="133" t="s">
        <v>460</v>
      </c>
      <c r="AI85" s="133">
        <v>70</v>
      </c>
      <c r="AJ85" s="134">
        <v>44706</v>
      </c>
      <c r="AK85" s="21">
        <v>45420</v>
      </c>
      <c r="AL85" s="20">
        <f t="shared" si="8"/>
        <v>1</v>
      </c>
      <c r="AM85" s="135">
        <v>45107</v>
      </c>
      <c r="AN85" s="133">
        <v>27</v>
      </c>
      <c r="AP85" s="133">
        <v>1</v>
      </c>
      <c r="AS85" s="179">
        <f t="shared" si="10"/>
        <v>0</v>
      </c>
    </row>
    <row r="86" spans="1:45" s="15" customFormat="1" x14ac:dyDescent="0.3">
      <c r="A86" s="133">
        <v>750620</v>
      </c>
      <c r="B86" s="133">
        <v>3</v>
      </c>
      <c r="C86" s="133" t="s">
        <v>27</v>
      </c>
      <c r="D86" s="20">
        <f t="shared" si="7"/>
        <v>53</v>
      </c>
      <c r="E86" s="133" t="s">
        <v>57</v>
      </c>
      <c r="F86" s="20">
        <f t="shared" si="9"/>
        <v>14</v>
      </c>
      <c r="G86" s="133">
        <v>0</v>
      </c>
      <c r="H86" s="133">
        <v>3</v>
      </c>
      <c r="I86" s="133">
        <v>0</v>
      </c>
      <c r="J86" s="133">
        <v>2</v>
      </c>
      <c r="K86" s="133">
        <v>0</v>
      </c>
      <c r="L86" s="133">
        <v>0</v>
      </c>
      <c r="M86" s="133">
        <v>1</v>
      </c>
      <c r="N86" s="133">
        <v>1</v>
      </c>
      <c r="O86" s="133">
        <v>1</v>
      </c>
      <c r="P86" s="133">
        <v>4</v>
      </c>
      <c r="Q86" s="133">
        <v>1</v>
      </c>
      <c r="R86" s="133">
        <v>0</v>
      </c>
      <c r="S86" s="133">
        <v>1</v>
      </c>
      <c r="T86" s="183">
        <v>0</v>
      </c>
      <c r="U86"/>
      <c r="V86"/>
      <c r="W86"/>
      <c r="X86"/>
      <c r="Y86" s="133" t="s">
        <v>33</v>
      </c>
      <c r="Z86" s="133"/>
      <c r="AA86" s="133"/>
      <c r="AB86" s="133" t="s">
        <v>460</v>
      </c>
      <c r="AI86" s="133">
        <v>58</v>
      </c>
      <c r="AJ86" s="134">
        <v>43432</v>
      </c>
      <c r="AK86" s="21">
        <v>45420</v>
      </c>
      <c r="AL86" s="20">
        <f t="shared" si="8"/>
        <v>5</v>
      </c>
      <c r="AM86" s="135">
        <v>43882</v>
      </c>
      <c r="AN86" s="133">
        <v>27</v>
      </c>
      <c r="AP86" s="133">
        <v>1</v>
      </c>
      <c r="AS86" s="179">
        <f t="shared" si="10"/>
        <v>1</v>
      </c>
    </row>
    <row r="87" spans="1:45" s="15" customFormat="1" x14ac:dyDescent="0.3">
      <c r="A87" s="133">
        <v>50043347</v>
      </c>
      <c r="B87" s="133">
        <v>30</v>
      </c>
      <c r="C87" s="133" t="s">
        <v>31</v>
      </c>
      <c r="D87" s="20">
        <f t="shared" si="7"/>
        <v>27</v>
      </c>
      <c r="E87" s="133" t="s">
        <v>28</v>
      </c>
      <c r="F87" s="20">
        <f t="shared" si="9"/>
        <v>43</v>
      </c>
      <c r="G87" s="133">
        <v>0</v>
      </c>
      <c r="H87" s="133">
        <v>3</v>
      </c>
      <c r="I87" s="133">
        <v>0</v>
      </c>
      <c r="J87" s="133">
        <v>2</v>
      </c>
      <c r="K87" s="133">
        <v>0</v>
      </c>
      <c r="L87" s="133">
        <v>0</v>
      </c>
      <c r="M87" s="133">
        <v>1</v>
      </c>
      <c r="N87" s="133">
        <v>1</v>
      </c>
      <c r="O87" s="133">
        <v>0</v>
      </c>
      <c r="P87" s="133">
        <v>2</v>
      </c>
      <c r="Q87" s="133">
        <v>1</v>
      </c>
      <c r="R87" s="133">
        <v>0</v>
      </c>
      <c r="S87" s="133">
        <v>1</v>
      </c>
      <c r="T87" s="183">
        <v>1</v>
      </c>
      <c r="U87"/>
      <c r="V87"/>
      <c r="W87"/>
      <c r="X87"/>
      <c r="Y87" s="133" t="s">
        <v>256</v>
      </c>
      <c r="Z87" s="133"/>
      <c r="AA87" s="133"/>
      <c r="AB87" s="133" t="s">
        <v>480</v>
      </c>
      <c r="AI87" s="133">
        <v>34</v>
      </c>
      <c r="AJ87" s="134">
        <v>42499</v>
      </c>
      <c r="AK87" s="21">
        <v>45420</v>
      </c>
      <c r="AL87" s="20">
        <f t="shared" si="8"/>
        <v>7</v>
      </c>
      <c r="AM87" s="135">
        <v>43838</v>
      </c>
      <c r="AN87" s="133">
        <v>27</v>
      </c>
      <c r="AP87" s="133" t="s">
        <v>45</v>
      </c>
      <c r="AS87" s="179">
        <f t="shared" si="10"/>
        <v>0</v>
      </c>
    </row>
    <row r="88" spans="1:45" s="15" customFormat="1" x14ac:dyDescent="0.3">
      <c r="A88" s="133">
        <v>50076584</v>
      </c>
      <c r="B88" s="133">
        <v>30</v>
      </c>
      <c r="C88" s="133" t="s">
        <v>27</v>
      </c>
      <c r="D88" s="20">
        <f t="shared" si="7"/>
        <v>46</v>
      </c>
      <c r="E88" s="133" t="s">
        <v>28</v>
      </c>
      <c r="F88" s="20">
        <f t="shared" si="9"/>
        <v>5</v>
      </c>
      <c r="G88" s="133">
        <v>0</v>
      </c>
      <c r="H88" s="133">
        <v>3</v>
      </c>
      <c r="I88" s="133">
        <v>0</v>
      </c>
      <c r="J88" s="133">
        <v>2</v>
      </c>
      <c r="K88" s="133">
        <v>0</v>
      </c>
      <c r="L88" s="133">
        <v>0</v>
      </c>
      <c r="M88" s="133">
        <v>1</v>
      </c>
      <c r="N88" s="133">
        <v>1</v>
      </c>
      <c r="O88" s="133">
        <v>0</v>
      </c>
      <c r="P88" s="133">
        <v>2</v>
      </c>
      <c r="Q88" s="133">
        <v>1</v>
      </c>
      <c r="R88" s="133">
        <v>0</v>
      </c>
      <c r="S88" s="133">
        <v>0</v>
      </c>
      <c r="T88" s="183">
        <v>1</v>
      </c>
      <c r="U88"/>
      <c r="V88"/>
      <c r="W88"/>
      <c r="X88"/>
      <c r="Y88" s="133" t="s">
        <v>257</v>
      </c>
      <c r="Z88" s="133"/>
      <c r="AA88" s="133"/>
      <c r="AB88" s="133" t="s">
        <v>480</v>
      </c>
      <c r="AI88" s="133">
        <v>47</v>
      </c>
      <c r="AJ88" s="134">
        <v>44900</v>
      </c>
      <c r="AK88" s="21">
        <v>45420</v>
      </c>
      <c r="AL88" s="20">
        <f t="shared" si="8"/>
        <v>1</v>
      </c>
      <c r="AM88" s="135">
        <v>45076</v>
      </c>
      <c r="AN88" s="133">
        <v>27</v>
      </c>
      <c r="AP88" s="133">
        <v>1</v>
      </c>
      <c r="AS88" s="179">
        <f t="shared" si="10"/>
        <v>0</v>
      </c>
    </row>
    <row r="89" spans="1:45" s="15" customFormat="1" x14ac:dyDescent="0.3">
      <c r="A89" s="133">
        <v>50031603</v>
      </c>
      <c r="B89" s="133">
        <v>31</v>
      </c>
      <c r="C89" s="133" t="s">
        <v>27</v>
      </c>
      <c r="D89" s="20">
        <f t="shared" si="7"/>
        <v>45</v>
      </c>
      <c r="E89" s="133" t="s">
        <v>28</v>
      </c>
      <c r="F89" s="20">
        <f t="shared" si="9"/>
        <v>95</v>
      </c>
      <c r="G89" s="133">
        <v>0</v>
      </c>
      <c r="H89" s="133">
        <v>2</v>
      </c>
      <c r="I89" s="133">
        <v>0</v>
      </c>
      <c r="J89" s="133">
        <v>2</v>
      </c>
      <c r="K89" s="133">
        <v>0</v>
      </c>
      <c r="L89" s="133">
        <v>0</v>
      </c>
      <c r="M89" s="133">
        <v>1</v>
      </c>
      <c r="N89" s="133">
        <v>1</v>
      </c>
      <c r="O89" s="133">
        <v>0</v>
      </c>
      <c r="P89" s="133">
        <v>2</v>
      </c>
      <c r="Q89" s="133">
        <v>1</v>
      </c>
      <c r="R89" s="133">
        <v>2</v>
      </c>
      <c r="S89" s="133">
        <v>1</v>
      </c>
      <c r="T89" s="183">
        <v>1</v>
      </c>
      <c r="U89"/>
      <c r="V89"/>
      <c r="W89"/>
      <c r="X89"/>
      <c r="Y89" s="133" t="s">
        <v>258</v>
      </c>
      <c r="Z89" s="133"/>
      <c r="AA89" s="133"/>
      <c r="AB89" s="133" t="s">
        <v>454</v>
      </c>
      <c r="AI89" s="133">
        <v>53</v>
      </c>
      <c r="AJ89" s="134">
        <v>42352</v>
      </c>
      <c r="AK89" s="21">
        <v>45420</v>
      </c>
      <c r="AL89" s="20">
        <f t="shared" si="8"/>
        <v>8</v>
      </c>
      <c r="AM89" s="135">
        <v>45266</v>
      </c>
      <c r="AN89" s="133">
        <v>27</v>
      </c>
      <c r="AP89" s="133">
        <v>1</v>
      </c>
      <c r="AS89" s="179">
        <f t="shared" si="10"/>
        <v>0</v>
      </c>
    </row>
    <row r="90" spans="1:45" s="15" customFormat="1" x14ac:dyDescent="0.3">
      <c r="A90" s="133">
        <v>50031617</v>
      </c>
      <c r="B90" s="133">
        <v>31</v>
      </c>
      <c r="C90" s="133" t="s">
        <v>27</v>
      </c>
      <c r="D90" s="20">
        <f t="shared" si="7"/>
        <v>45</v>
      </c>
      <c r="E90" s="133" t="s">
        <v>28</v>
      </c>
      <c r="F90" s="20">
        <f t="shared" si="9"/>
        <v>36</v>
      </c>
      <c r="G90" s="133">
        <v>0</v>
      </c>
      <c r="H90" s="133">
        <v>3</v>
      </c>
      <c r="I90" s="133">
        <v>0</v>
      </c>
      <c r="J90" s="133">
        <v>1</v>
      </c>
      <c r="K90" s="133">
        <v>0</v>
      </c>
      <c r="L90" s="133">
        <v>0</v>
      </c>
      <c r="M90" s="133">
        <v>1</v>
      </c>
      <c r="N90" s="133">
        <v>1</v>
      </c>
      <c r="O90" s="133">
        <v>1</v>
      </c>
      <c r="P90" s="133">
        <v>4</v>
      </c>
      <c r="Q90" s="133">
        <v>1</v>
      </c>
      <c r="R90" s="133">
        <v>0</v>
      </c>
      <c r="S90" s="133">
        <v>0</v>
      </c>
      <c r="T90" s="183">
        <v>0</v>
      </c>
      <c r="U90"/>
      <c r="V90"/>
      <c r="W90"/>
      <c r="X90"/>
      <c r="Y90" s="133" t="s">
        <v>33</v>
      </c>
      <c r="Z90" s="133"/>
      <c r="AA90" s="133"/>
      <c r="AB90" s="133" t="s">
        <v>494</v>
      </c>
      <c r="AI90" s="133">
        <v>53</v>
      </c>
      <c r="AJ90" s="134">
        <v>42395</v>
      </c>
      <c r="AK90" s="21">
        <v>45420</v>
      </c>
      <c r="AL90" s="20">
        <f t="shared" si="8"/>
        <v>8</v>
      </c>
      <c r="AM90" s="135">
        <v>43494</v>
      </c>
      <c r="AN90" s="133">
        <v>27</v>
      </c>
      <c r="AP90" s="133">
        <v>1</v>
      </c>
      <c r="AS90" s="179">
        <f t="shared" si="10"/>
        <v>1</v>
      </c>
    </row>
    <row r="91" spans="1:45" s="15" customFormat="1" x14ac:dyDescent="0.3">
      <c r="A91" s="133">
        <v>50032828</v>
      </c>
      <c r="B91" s="133">
        <v>31</v>
      </c>
      <c r="C91" s="133" t="s">
        <v>31</v>
      </c>
      <c r="D91" s="20">
        <f t="shared" si="7"/>
        <v>50</v>
      </c>
      <c r="E91" s="133" t="s">
        <v>28</v>
      </c>
      <c r="F91" s="20">
        <f t="shared" si="9"/>
        <v>29</v>
      </c>
      <c r="G91" s="133">
        <v>0</v>
      </c>
      <c r="H91" s="133">
        <v>3</v>
      </c>
      <c r="I91" s="133">
        <v>0</v>
      </c>
      <c r="J91" s="133">
        <v>3</v>
      </c>
      <c r="K91" s="133">
        <v>0</v>
      </c>
      <c r="L91" s="133">
        <v>0</v>
      </c>
      <c r="M91" s="133">
        <v>1</v>
      </c>
      <c r="N91" s="133">
        <v>1</v>
      </c>
      <c r="O91" s="133">
        <v>1</v>
      </c>
      <c r="P91" s="133">
        <v>2</v>
      </c>
      <c r="Q91" s="133">
        <v>1</v>
      </c>
      <c r="R91" s="133">
        <v>2</v>
      </c>
      <c r="S91" s="133">
        <v>1</v>
      </c>
      <c r="T91" s="183">
        <v>0</v>
      </c>
      <c r="U91"/>
      <c r="V91"/>
      <c r="W91"/>
      <c r="X91"/>
      <c r="Y91" s="133" t="s">
        <v>33</v>
      </c>
      <c r="Z91" s="133"/>
      <c r="AA91" s="133"/>
      <c r="AB91" s="133" t="s">
        <v>484</v>
      </c>
      <c r="AI91" s="133">
        <v>59</v>
      </c>
      <c r="AJ91" s="134">
        <v>42116</v>
      </c>
      <c r="AK91" s="21">
        <v>45420</v>
      </c>
      <c r="AL91" s="20">
        <f t="shared" si="8"/>
        <v>9</v>
      </c>
      <c r="AM91" s="135">
        <v>43007</v>
      </c>
      <c r="AN91" s="133">
        <v>27</v>
      </c>
      <c r="AP91" s="133">
        <v>1</v>
      </c>
      <c r="AS91" s="179">
        <f t="shared" si="10"/>
        <v>1</v>
      </c>
    </row>
    <row r="92" spans="1:45" s="15" customFormat="1" x14ac:dyDescent="0.3">
      <c r="A92" s="133">
        <v>50054849</v>
      </c>
      <c r="B92" s="133">
        <v>31</v>
      </c>
      <c r="C92" s="133" t="s">
        <v>27</v>
      </c>
      <c r="D92" s="20">
        <f t="shared" si="7"/>
        <v>53</v>
      </c>
      <c r="E92" s="133" t="s">
        <v>28</v>
      </c>
      <c r="F92" s="20">
        <f t="shared" si="9"/>
        <v>11</v>
      </c>
      <c r="G92" s="133">
        <v>0</v>
      </c>
      <c r="H92" s="133">
        <v>3</v>
      </c>
      <c r="I92" s="133">
        <v>0</v>
      </c>
      <c r="J92" s="133">
        <v>2</v>
      </c>
      <c r="K92" s="133">
        <v>0</v>
      </c>
      <c r="L92" s="133">
        <v>0</v>
      </c>
      <c r="M92" s="133">
        <v>1</v>
      </c>
      <c r="N92" s="133">
        <v>1</v>
      </c>
      <c r="O92" s="133">
        <v>1</v>
      </c>
      <c r="P92" s="133">
        <v>2</v>
      </c>
      <c r="Q92" s="133">
        <v>1</v>
      </c>
      <c r="R92" s="133">
        <v>0</v>
      </c>
      <c r="S92" s="133">
        <v>1</v>
      </c>
      <c r="T92" s="183">
        <v>0</v>
      </c>
      <c r="U92"/>
      <c r="V92"/>
      <c r="W92"/>
      <c r="X92"/>
      <c r="Y92" s="133" t="s">
        <v>253</v>
      </c>
      <c r="Z92" s="133"/>
      <c r="AA92" s="133"/>
      <c r="AB92" s="133" t="s">
        <v>480</v>
      </c>
      <c r="AI92" s="133">
        <v>54</v>
      </c>
      <c r="AJ92" s="134">
        <v>44865</v>
      </c>
      <c r="AK92" s="21">
        <v>45420</v>
      </c>
      <c r="AL92" s="20">
        <f t="shared" si="8"/>
        <v>1</v>
      </c>
      <c r="AM92" s="135">
        <v>45219</v>
      </c>
      <c r="AN92" s="133">
        <v>27</v>
      </c>
      <c r="AP92" s="133">
        <v>1</v>
      </c>
      <c r="AS92" s="179">
        <f t="shared" si="10"/>
        <v>1</v>
      </c>
    </row>
    <row r="93" spans="1:45" s="15" customFormat="1" x14ac:dyDescent="0.3">
      <c r="A93" s="133">
        <v>50028669</v>
      </c>
      <c r="B93" s="133">
        <v>6</v>
      </c>
      <c r="C93" s="133" t="s">
        <v>31</v>
      </c>
      <c r="D93" s="20">
        <f t="shared" si="7"/>
        <v>58</v>
      </c>
      <c r="E93" s="133" t="s">
        <v>28</v>
      </c>
      <c r="F93" s="20">
        <f t="shared" si="9"/>
        <v>74</v>
      </c>
      <c r="G93" s="133">
        <v>0</v>
      </c>
      <c r="H93" s="133">
        <v>1</v>
      </c>
      <c r="I93" s="133">
        <v>0</v>
      </c>
      <c r="J93" s="133">
        <v>1</v>
      </c>
      <c r="K93" s="133">
        <v>0</v>
      </c>
      <c r="L93" s="133">
        <v>0</v>
      </c>
      <c r="M93" s="133">
        <v>1</v>
      </c>
      <c r="N93" s="133">
        <v>1</v>
      </c>
      <c r="O93" s="133">
        <v>0</v>
      </c>
      <c r="P93" s="133">
        <v>2</v>
      </c>
      <c r="Q93" s="133">
        <v>0</v>
      </c>
      <c r="R93" s="133">
        <v>1</v>
      </c>
      <c r="S93" s="133">
        <v>1</v>
      </c>
      <c r="T93" s="182">
        <v>0</v>
      </c>
      <c r="U93"/>
      <c r="V93"/>
      <c r="W93"/>
      <c r="X93"/>
      <c r="Y93" s="133" t="s">
        <v>33</v>
      </c>
      <c r="Z93" s="133"/>
      <c r="AA93" s="133"/>
      <c r="AB93" s="133" t="s">
        <v>459</v>
      </c>
      <c r="AI93" s="133">
        <v>66</v>
      </c>
      <c r="AJ93" s="134">
        <v>42324</v>
      </c>
      <c r="AK93" s="21">
        <v>45420</v>
      </c>
      <c r="AL93" s="20">
        <f t="shared" si="8"/>
        <v>8</v>
      </c>
      <c r="AM93" s="135">
        <v>44600</v>
      </c>
      <c r="AN93" s="133">
        <v>27</v>
      </c>
      <c r="AP93" s="133">
        <v>1</v>
      </c>
      <c r="AS93" s="179">
        <f t="shared" si="10"/>
        <v>0</v>
      </c>
    </row>
    <row r="94" spans="1:45" s="15" customFormat="1" x14ac:dyDescent="0.3">
      <c r="A94" s="133">
        <v>50027460</v>
      </c>
      <c r="B94" s="133">
        <v>2</v>
      </c>
      <c r="C94" s="133" t="s">
        <v>27</v>
      </c>
      <c r="D94" s="20">
        <f t="shared" si="7"/>
        <v>55</v>
      </c>
      <c r="E94" s="133" t="s">
        <v>28</v>
      </c>
      <c r="F94" s="20">
        <f t="shared" si="9"/>
        <v>12</v>
      </c>
      <c r="G94" s="133">
        <v>1</v>
      </c>
      <c r="H94" s="133">
        <v>3</v>
      </c>
      <c r="I94" s="133">
        <v>0</v>
      </c>
      <c r="J94" s="133">
        <v>1</v>
      </c>
      <c r="K94" s="133">
        <v>1</v>
      </c>
      <c r="L94" s="133">
        <v>0</v>
      </c>
      <c r="M94" s="133">
        <v>1</v>
      </c>
      <c r="N94" s="133">
        <v>1</v>
      </c>
      <c r="O94" s="133">
        <v>1</v>
      </c>
      <c r="P94" s="133">
        <v>0</v>
      </c>
      <c r="Q94" s="133">
        <v>0</v>
      </c>
      <c r="R94" s="133">
        <v>0</v>
      </c>
      <c r="S94" s="133">
        <v>1</v>
      </c>
      <c r="T94" s="182">
        <v>1</v>
      </c>
      <c r="U94"/>
      <c r="V94"/>
      <c r="W94"/>
      <c r="X94"/>
      <c r="Y94" s="133" t="s">
        <v>259</v>
      </c>
      <c r="Z94" s="133"/>
      <c r="AA94" s="133"/>
      <c r="AB94" s="133" t="s">
        <v>495</v>
      </c>
      <c r="AI94" s="133">
        <v>65</v>
      </c>
      <c r="AJ94" s="134">
        <v>41572</v>
      </c>
      <c r="AK94" s="21">
        <v>45420</v>
      </c>
      <c r="AL94" s="20">
        <f t="shared" si="8"/>
        <v>10</v>
      </c>
      <c r="AM94" s="135">
        <v>41940</v>
      </c>
      <c r="AN94" s="133">
        <v>27</v>
      </c>
      <c r="AP94" s="133">
        <v>1</v>
      </c>
      <c r="AS94" s="179">
        <f t="shared" si="10"/>
        <v>1</v>
      </c>
    </row>
    <row r="95" spans="1:45" s="15" customFormat="1" x14ac:dyDescent="0.3">
      <c r="A95" s="14" t="s">
        <v>370</v>
      </c>
      <c r="B95" s="14" t="s">
        <v>162</v>
      </c>
      <c r="C95" s="14" t="s">
        <v>27</v>
      </c>
      <c r="D95" s="20">
        <f t="shared" si="7"/>
        <v>82</v>
      </c>
      <c r="E95" s="14" t="s">
        <v>28</v>
      </c>
      <c r="F95" s="20">
        <f t="shared" si="9"/>
        <v>18</v>
      </c>
      <c r="G95" s="15">
        <v>0</v>
      </c>
      <c r="H95" s="15">
        <v>1</v>
      </c>
      <c r="I95" s="15">
        <v>0</v>
      </c>
      <c r="J95" s="15">
        <v>2</v>
      </c>
      <c r="K95" s="15">
        <v>0</v>
      </c>
      <c r="L95" s="15">
        <v>0</v>
      </c>
      <c r="M95" s="15">
        <v>1</v>
      </c>
      <c r="N95" s="15">
        <v>1</v>
      </c>
      <c r="O95" s="15">
        <v>0</v>
      </c>
      <c r="P95" s="15">
        <v>3</v>
      </c>
      <c r="Q95" s="15">
        <v>0</v>
      </c>
      <c r="R95" s="15">
        <v>2</v>
      </c>
      <c r="S95" s="15">
        <v>0</v>
      </c>
      <c r="T95" s="182">
        <v>0</v>
      </c>
      <c r="U95"/>
      <c r="V95"/>
      <c r="W95"/>
      <c r="X95"/>
      <c r="Y95" s="15" t="s">
        <v>372</v>
      </c>
      <c r="AB95" s="15" t="s">
        <v>454</v>
      </c>
      <c r="AI95" s="15">
        <v>84</v>
      </c>
      <c r="AJ95" s="123" t="s">
        <v>371</v>
      </c>
      <c r="AK95" s="21">
        <v>45420</v>
      </c>
      <c r="AL95" s="20">
        <f t="shared" si="8"/>
        <v>2</v>
      </c>
      <c r="AM95" s="16">
        <v>44916</v>
      </c>
      <c r="AN95" s="15">
        <v>50</v>
      </c>
      <c r="AP95" s="15">
        <v>1</v>
      </c>
      <c r="AS95" s="179">
        <f t="shared" si="10"/>
        <v>0</v>
      </c>
    </row>
    <row r="96" spans="1:45" s="15" customFormat="1" x14ac:dyDescent="0.3">
      <c r="A96" s="14" t="s">
        <v>373</v>
      </c>
      <c r="B96" s="14" t="s">
        <v>162</v>
      </c>
      <c r="C96" s="14" t="s">
        <v>27</v>
      </c>
      <c r="D96" s="20">
        <f t="shared" si="7"/>
        <v>36</v>
      </c>
      <c r="E96" s="14" t="s">
        <v>28</v>
      </c>
      <c r="F96" s="20">
        <f t="shared" si="9"/>
        <v>117</v>
      </c>
      <c r="G96" s="15">
        <v>0</v>
      </c>
      <c r="H96" s="15">
        <v>1</v>
      </c>
      <c r="I96" s="15">
        <v>0</v>
      </c>
      <c r="J96" s="15">
        <v>1</v>
      </c>
      <c r="K96" s="15">
        <v>0</v>
      </c>
      <c r="L96" s="15">
        <v>0</v>
      </c>
      <c r="M96" s="15">
        <v>1</v>
      </c>
      <c r="N96" s="15">
        <v>1</v>
      </c>
      <c r="O96" s="15">
        <v>1</v>
      </c>
      <c r="P96" s="15">
        <v>4</v>
      </c>
      <c r="Q96" s="15">
        <v>1</v>
      </c>
      <c r="R96" s="15">
        <v>0</v>
      </c>
      <c r="S96" s="15">
        <v>0</v>
      </c>
      <c r="T96" s="182">
        <v>1</v>
      </c>
      <c r="U96"/>
      <c r="V96"/>
      <c r="W96"/>
      <c r="X96"/>
      <c r="Y96" s="15" t="s">
        <v>491</v>
      </c>
      <c r="AB96" s="15" t="s">
        <v>459</v>
      </c>
      <c r="AI96" s="15">
        <v>48</v>
      </c>
      <c r="AJ96" s="123" t="s">
        <v>374</v>
      </c>
      <c r="AK96" s="21">
        <v>45420</v>
      </c>
      <c r="AL96" s="20">
        <f t="shared" si="8"/>
        <v>12</v>
      </c>
      <c r="AM96" s="16">
        <v>44481</v>
      </c>
      <c r="AN96" s="15">
        <v>50</v>
      </c>
      <c r="AP96" s="15">
        <v>1</v>
      </c>
      <c r="AS96" s="179">
        <f t="shared" si="10"/>
        <v>1</v>
      </c>
    </row>
    <row r="97" spans="1:45" s="15" customFormat="1" x14ac:dyDescent="0.3">
      <c r="A97" s="14" t="s">
        <v>377</v>
      </c>
      <c r="B97" s="14" t="s">
        <v>162</v>
      </c>
      <c r="C97" s="14" t="s">
        <v>27</v>
      </c>
      <c r="D97" s="20">
        <f t="shared" si="7"/>
        <v>32</v>
      </c>
      <c r="E97" s="14" t="s">
        <v>28</v>
      </c>
      <c r="F97" s="20">
        <f t="shared" si="9"/>
        <v>16</v>
      </c>
      <c r="G97" s="15">
        <v>0</v>
      </c>
      <c r="H97" s="15">
        <v>1</v>
      </c>
      <c r="I97" s="15">
        <v>0</v>
      </c>
      <c r="J97" s="15">
        <v>1</v>
      </c>
      <c r="K97" s="15">
        <v>0</v>
      </c>
      <c r="L97" s="15">
        <v>0</v>
      </c>
      <c r="M97" s="15">
        <v>1</v>
      </c>
      <c r="N97" s="15">
        <v>1</v>
      </c>
      <c r="O97" s="15">
        <v>0</v>
      </c>
      <c r="P97" s="15">
        <v>4</v>
      </c>
      <c r="Q97" s="15">
        <v>2</v>
      </c>
      <c r="R97" s="15">
        <v>0</v>
      </c>
      <c r="S97" s="15">
        <v>0</v>
      </c>
      <c r="T97" s="182">
        <v>0</v>
      </c>
      <c r="U97"/>
      <c r="V97"/>
      <c r="W97"/>
      <c r="X97"/>
      <c r="Y97" s="15" t="s">
        <v>372</v>
      </c>
      <c r="AB97" s="15" t="s">
        <v>459</v>
      </c>
      <c r="AI97" s="15">
        <v>37</v>
      </c>
      <c r="AJ97" s="123" t="s">
        <v>85</v>
      </c>
      <c r="AK97" s="21">
        <v>45420</v>
      </c>
      <c r="AL97" s="20">
        <f t="shared" si="8"/>
        <v>5</v>
      </c>
      <c r="AM97" s="16">
        <v>43873</v>
      </c>
      <c r="AN97" s="15">
        <v>50</v>
      </c>
      <c r="AP97" s="15">
        <v>1</v>
      </c>
      <c r="AS97" s="179">
        <f t="shared" si="10"/>
        <v>0</v>
      </c>
    </row>
    <row r="98" spans="1:45" s="15" customFormat="1" x14ac:dyDescent="0.3">
      <c r="A98" s="14" t="s">
        <v>378</v>
      </c>
      <c r="B98" s="14" t="s">
        <v>136</v>
      </c>
      <c r="C98" s="14" t="s">
        <v>31</v>
      </c>
      <c r="D98" s="20">
        <f t="shared" ref="D98:D121" si="11">AI98-AL98</f>
        <v>53</v>
      </c>
      <c r="E98" s="14" t="s">
        <v>28</v>
      </c>
      <c r="F98" s="20">
        <f t="shared" si="9"/>
        <v>102</v>
      </c>
      <c r="G98" s="15">
        <v>0</v>
      </c>
      <c r="H98" s="15">
        <v>2</v>
      </c>
      <c r="I98" s="15">
        <v>0</v>
      </c>
      <c r="J98" s="15">
        <v>1</v>
      </c>
      <c r="K98" s="15">
        <v>0</v>
      </c>
      <c r="L98" s="15">
        <v>1</v>
      </c>
      <c r="M98" s="15">
        <v>1</v>
      </c>
      <c r="N98" s="15">
        <v>1</v>
      </c>
      <c r="O98" s="15">
        <v>1</v>
      </c>
      <c r="P98" s="15">
        <v>4</v>
      </c>
      <c r="Q98" s="15">
        <v>1</v>
      </c>
      <c r="R98" s="15">
        <v>0</v>
      </c>
      <c r="S98" s="15">
        <v>0</v>
      </c>
      <c r="T98" s="182">
        <v>1</v>
      </c>
      <c r="U98"/>
      <c r="V98"/>
      <c r="W98"/>
      <c r="X98"/>
      <c r="Y98" s="15" t="s">
        <v>492</v>
      </c>
      <c r="AB98" s="15" t="s">
        <v>459</v>
      </c>
      <c r="AI98" s="15">
        <v>62</v>
      </c>
      <c r="AJ98" s="123" t="s">
        <v>379</v>
      </c>
      <c r="AK98" s="21">
        <v>45420</v>
      </c>
      <c r="AL98" s="20">
        <f t="shared" ref="AL98:AL121" si="12">DATEDIF(AJ98,AK98, "Y")</f>
        <v>9</v>
      </c>
      <c r="AM98" s="16">
        <v>45064</v>
      </c>
      <c r="AN98" s="15">
        <v>50</v>
      </c>
      <c r="AP98" s="15">
        <v>1</v>
      </c>
      <c r="AS98" s="179">
        <f t="shared" si="10"/>
        <v>1</v>
      </c>
    </row>
    <row r="99" spans="1:45" s="15" customFormat="1" x14ac:dyDescent="0.3">
      <c r="A99" s="14" t="s">
        <v>381</v>
      </c>
      <c r="B99" s="14" t="s">
        <v>136</v>
      </c>
      <c r="C99" s="14" t="s">
        <v>27</v>
      </c>
      <c r="D99" s="20">
        <f t="shared" si="11"/>
        <v>35</v>
      </c>
      <c r="E99" s="14" t="s">
        <v>28</v>
      </c>
      <c r="F99" s="20">
        <f t="shared" si="9"/>
        <v>50</v>
      </c>
      <c r="G99" s="15">
        <v>0</v>
      </c>
      <c r="H99" s="15">
        <v>2</v>
      </c>
      <c r="I99" s="15">
        <v>1</v>
      </c>
      <c r="J99" s="15">
        <v>2</v>
      </c>
      <c r="K99" s="15">
        <v>0</v>
      </c>
      <c r="L99" s="15">
        <v>0</v>
      </c>
      <c r="M99" s="15">
        <v>1</v>
      </c>
      <c r="N99" s="15">
        <v>1</v>
      </c>
      <c r="O99" s="15">
        <v>1</v>
      </c>
      <c r="P99" s="15">
        <v>4</v>
      </c>
      <c r="Q99" s="15">
        <v>1</v>
      </c>
      <c r="R99" s="15">
        <v>0</v>
      </c>
      <c r="S99" s="15">
        <v>1</v>
      </c>
      <c r="T99" s="182">
        <v>0</v>
      </c>
      <c r="U99"/>
      <c r="V99"/>
      <c r="W99"/>
      <c r="X99"/>
      <c r="Y99" s="15" t="s">
        <v>372</v>
      </c>
      <c r="AB99" s="15" t="s">
        <v>454</v>
      </c>
      <c r="AI99" s="15">
        <v>40</v>
      </c>
      <c r="AJ99" s="123" t="s">
        <v>382</v>
      </c>
      <c r="AK99" s="21">
        <v>45420</v>
      </c>
      <c r="AL99" s="20">
        <f t="shared" si="12"/>
        <v>5</v>
      </c>
      <c r="AM99" s="16">
        <v>45061</v>
      </c>
      <c r="AN99" s="15">
        <v>50</v>
      </c>
      <c r="AP99" s="15">
        <v>1</v>
      </c>
      <c r="AS99" s="179">
        <f t="shared" si="10"/>
        <v>1</v>
      </c>
    </row>
    <row r="100" spans="1:45" s="15" customFormat="1" x14ac:dyDescent="0.3">
      <c r="A100" s="14" t="s">
        <v>383</v>
      </c>
      <c r="B100" s="14" t="s">
        <v>43</v>
      </c>
      <c r="C100" s="14" t="s">
        <v>27</v>
      </c>
      <c r="D100" s="20">
        <f t="shared" si="11"/>
        <v>52</v>
      </c>
      <c r="E100" s="14" t="s">
        <v>28</v>
      </c>
      <c r="F100" s="20">
        <f t="shared" si="9"/>
        <v>24</v>
      </c>
      <c r="G100" s="15">
        <v>0</v>
      </c>
      <c r="H100" s="15">
        <v>2</v>
      </c>
      <c r="I100" s="15">
        <v>0</v>
      </c>
      <c r="J100" s="15">
        <v>1</v>
      </c>
      <c r="K100" s="15">
        <v>0</v>
      </c>
      <c r="L100" s="15">
        <v>0</v>
      </c>
      <c r="M100" s="15">
        <v>1</v>
      </c>
      <c r="N100" s="15">
        <v>1</v>
      </c>
      <c r="O100" s="15">
        <v>1</v>
      </c>
      <c r="P100" s="15">
        <v>4</v>
      </c>
      <c r="Q100" s="15">
        <v>2</v>
      </c>
      <c r="R100" s="15">
        <v>1</v>
      </c>
      <c r="S100" s="15">
        <v>1</v>
      </c>
      <c r="T100" s="182">
        <v>0</v>
      </c>
      <c r="U100"/>
      <c r="V100"/>
      <c r="W100"/>
      <c r="X100"/>
      <c r="Y100" s="15" t="s">
        <v>493</v>
      </c>
      <c r="AB100" s="15" t="s">
        <v>459</v>
      </c>
      <c r="AI100" s="15">
        <v>60</v>
      </c>
      <c r="AJ100" s="123" t="s">
        <v>384</v>
      </c>
      <c r="AK100" s="21">
        <v>45420</v>
      </c>
      <c r="AL100" s="20">
        <f t="shared" si="12"/>
        <v>8</v>
      </c>
      <c r="AM100" s="16">
        <v>43171</v>
      </c>
      <c r="AN100" s="15">
        <v>50</v>
      </c>
      <c r="AP100" s="15">
        <v>1</v>
      </c>
      <c r="AS100" s="179">
        <f t="shared" si="10"/>
        <v>1</v>
      </c>
    </row>
    <row r="101" spans="1:45" s="15" customFormat="1" x14ac:dyDescent="0.3">
      <c r="A101" s="14" t="s">
        <v>386</v>
      </c>
      <c r="B101" s="14" t="s">
        <v>43</v>
      </c>
      <c r="C101" s="14" t="s">
        <v>27</v>
      </c>
      <c r="D101" s="20">
        <f t="shared" si="11"/>
        <v>57</v>
      </c>
      <c r="E101" s="14" t="s">
        <v>28</v>
      </c>
      <c r="F101" s="20">
        <f t="shared" si="9"/>
        <v>17</v>
      </c>
      <c r="G101" s="15">
        <v>0</v>
      </c>
      <c r="H101" s="15">
        <v>1</v>
      </c>
      <c r="I101" s="15">
        <v>1</v>
      </c>
      <c r="J101" s="15">
        <v>1</v>
      </c>
      <c r="K101" s="15">
        <v>0</v>
      </c>
      <c r="L101" s="15">
        <v>0</v>
      </c>
      <c r="M101" s="15">
        <v>2</v>
      </c>
      <c r="N101" s="15">
        <v>1</v>
      </c>
      <c r="O101" s="15">
        <v>1</v>
      </c>
      <c r="P101" s="15">
        <v>4</v>
      </c>
      <c r="Q101" s="15">
        <v>1</v>
      </c>
      <c r="R101" s="15">
        <v>0</v>
      </c>
      <c r="S101" s="15">
        <v>1</v>
      </c>
      <c r="T101" s="182">
        <v>1</v>
      </c>
      <c r="U101"/>
      <c r="V101"/>
      <c r="W101"/>
      <c r="X101"/>
      <c r="Y101" s="15" t="s">
        <v>388</v>
      </c>
      <c r="AB101" s="15" t="s">
        <v>459</v>
      </c>
      <c r="AI101" s="15">
        <v>67</v>
      </c>
      <c r="AJ101" s="123" t="s">
        <v>387</v>
      </c>
      <c r="AK101" s="21">
        <v>45420</v>
      </c>
      <c r="AL101" s="20">
        <f t="shared" si="12"/>
        <v>10</v>
      </c>
      <c r="AM101" s="16">
        <v>42065</v>
      </c>
      <c r="AN101" s="15">
        <v>50</v>
      </c>
      <c r="AP101" s="15">
        <v>1</v>
      </c>
      <c r="AS101" s="179">
        <f t="shared" si="10"/>
        <v>1</v>
      </c>
    </row>
    <row r="102" spans="1:45" s="15" customFormat="1" x14ac:dyDescent="0.3">
      <c r="A102" s="14" t="s">
        <v>390</v>
      </c>
      <c r="B102" s="14" t="s">
        <v>43</v>
      </c>
      <c r="C102" s="14" t="s">
        <v>31</v>
      </c>
      <c r="D102" s="20">
        <f t="shared" si="11"/>
        <v>38</v>
      </c>
      <c r="E102" s="14" t="s">
        <v>57</v>
      </c>
      <c r="F102" s="20">
        <f t="shared" si="9"/>
        <v>39</v>
      </c>
      <c r="G102" s="15">
        <v>0</v>
      </c>
      <c r="H102" s="15">
        <v>2</v>
      </c>
      <c r="I102" s="15">
        <v>0</v>
      </c>
      <c r="J102" s="15">
        <v>1</v>
      </c>
      <c r="K102" s="15">
        <v>0</v>
      </c>
      <c r="L102" s="15">
        <v>0</v>
      </c>
      <c r="M102" s="15">
        <v>1</v>
      </c>
      <c r="N102" s="15">
        <v>1</v>
      </c>
      <c r="O102" s="15">
        <v>0</v>
      </c>
      <c r="P102" s="15">
        <v>0</v>
      </c>
      <c r="Q102" s="15">
        <v>0</v>
      </c>
      <c r="R102" s="15">
        <v>2</v>
      </c>
      <c r="S102" s="15">
        <v>1</v>
      </c>
      <c r="T102" s="182">
        <v>0</v>
      </c>
      <c r="U102"/>
      <c r="V102"/>
      <c r="W102"/>
      <c r="X102"/>
      <c r="Y102" s="15" t="s">
        <v>372</v>
      </c>
      <c r="AB102" s="15" t="s">
        <v>459</v>
      </c>
      <c r="AI102" s="15">
        <v>49</v>
      </c>
      <c r="AJ102" s="123" t="s">
        <v>391</v>
      </c>
      <c r="AK102" s="21">
        <v>45420</v>
      </c>
      <c r="AL102" s="20">
        <f t="shared" si="12"/>
        <v>11</v>
      </c>
      <c r="AM102" s="16">
        <v>42445</v>
      </c>
      <c r="AN102" s="15">
        <v>50</v>
      </c>
      <c r="AP102" s="15">
        <v>1</v>
      </c>
      <c r="AS102" s="179">
        <f t="shared" si="10"/>
        <v>0</v>
      </c>
    </row>
    <row r="103" spans="1:45" s="15" customFormat="1" x14ac:dyDescent="0.3">
      <c r="A103" s="14" t="s">
        <v>393</v>
      </c>
      <c r="B103" s="14" t="s">
        <v>49</v>
      </c>
      <c r="C103" s="14" t="s">
        <v>27</v>
      </c>
      <c r="D103" s="20">
        <f t="shared" si="11"/>
        <v>26</v>
      </c>
      <c r="E103" s="14" t="s">
        <v>28</v>
      </c>
      <c r="F103" s="20">
        <f t="shared" si="9"/>
        <v>37</v>
      </c>
      <c r="G103" s="15">
        <v>0</v>
      </c>
      <c r="H103" s="15">
        <v>3</v>
      </c>
      <c r="I103" s="15">
        <v>0</v>
      </c>
      <c r="J103" s="15">
        <v>1</v>
      </c>
      <c r="K103" s="15">
        <v>0</v>
      </c>
      <c r="L103" s="15">
        <v>0</v>
      </c>
      <c r="M103" s="15">
        <v>1</v>
      </c>
      <c r="N103" s="15">
        <v>1</v>
      </c>
      <c r="O103" s="15">
        <v>1</v>
      </c>
      <c r="P103" s="15">
        <v>4</v>
      </c>
      <c r="Q103" s="15">
        <v>1</v>
      </c>
      <c r="R103" s="15">
        <v>0</v>
      </c>
      <c r="S103" s="15">
        <v>1</v>
      </c>
      <c r="T103" s="183">
        <v>0</v>
      </c>
      <c r="U103"/>
      <c r="V103"/>
      <c r="W103"/>
      <c r="X103"/>
      <c r="Y103" s="15" t="s">
        <v>441</v>
      </c>
      <c r="AB103" s="15" t="s">
        <v>459</v>
      </c>
      <c r="AI103" s="15">
        <v>38</v>
      </c>
      <c r="AJ103" s="123" t="s">
        <v>394</v>
      </c>
      <c r="AK103" s="21">
        <v>45420</v>
      </c>
      <c r="AL103" s="20">
        <f t="shared" si="12"/>
        <v>12</v>
      </c>
      <c r="AM103" s="16">
        <v>41851</v>
      </c>
      <c r="AN103" s="15">
        <v>50</v>
      </c>
      <c r="AP103" s="15">
        <v>1</v>
      </c>
      <c r="AS103" s="179">
        <f t="shared" si="10"/>
        <v>1</v>
      </c>
    </row>
    <row r="104" spans="1:45" s="15" customFormat="1" x14ac:dyDescent="0.3">
      <c r="A104" s="14" t="s">
        <v>396</v>
      </c>
      <c r="B104" s="14" t="s">
        <v>49</v>
      </c>
      <c r="C104" s="14" t="s">
        <v>27</v>
      </c>
      <c r="D104" s="20">
        <f t="shared" si="11"/>
        <v>46</v>
      </c>
      <c r="E104" s="14" t="s">
        <v>28</v>
      </c>
      <c r="F104" s="20">
        <f t="shared" si="9"/>
        <v>18</v>
      </c>
      <c r="G104" s="15">
        <v>0</v>
      </c>
      <c r="H104" s="15">
        <v>4</v>
      </c>
      <c r="I104" s="15">
        <v>0</v>
      </c>
      <c r="J104" s="15">
        <v>1</v>
      </c>
      <c r="K104" s="15">
        <v>0</v>
      </c>
      <c r="L104" s="15">
        <v>0</v>
      </c>
      <c r="M104" s="15">
        <v>1</v>
      </c>
      <c r="N104" s="15">
        <v>1</v>
      </c>
      <c r="O104" s="15">
        <v>0</v>
      </c>
      <c r="P104" s="15">
        <v>4</v>
      </c>
      <c r="Q104" s="15">
        <v>1</v>
      </c>
      <c r="R104" s="15">
        <v>0</v>
      </c>
      <c r="S104" s="15">
        <v>0</v>
      </c>
      <c r="T104" s="182">
        <v>0</v>
      </c>
      <c r="U104"/>
      <c r="V104"/>
      <c r="W104"/>
      <c r="X104"/>
      <c r="AB104" s="15" t="s">
        <v>486</v>
      </c>
      <c r="AI104" s="15">
        <v>56</v>
      </c>
      <c r="AJ104" s="123" t="s">
        <v>173</v>
      </c>
      <c r="AK104" s="21">
        <v>45420</v>
      </c>
      <c r="AL104" s="20">
        <f t="shared" si="12"/>
        <v>10</v>
      </c>
      <c r="AM104" s="16">
        <v>42074</v>
      </c>
      <c r="AN104" s="15">
        <v>50</v>
      </c>
      <c r="AP104" s="15">
        <v>1</v>
      </c>
      <c r="AS104" s="179">
        <f t="shared" si="10"/>
        <v>0</v>
      </c>
    </row>
    <row r="105" spans="1:45" s="15" customFormat="1" ht="16.95" customHeight="1" x14ac:dyDescent="0.3">
      <c r="A105" s="14" t="s">
        <v>397</v>
      </c>
      <c r="B105" s="14" t="s">
        <v>49</v>
      </c>
      <c r="C105" s="14" t="s">
        <v>27</v>
      </c>
      <c r="D105" s="20">
        <f t="shared" si="11"/>
        <v>57</v>
      </c>
      <c r="E105" s="14" t="s">
        <v>28</v>
      </c>
      <c r="F105" s="20">
        <f t="shared" si="9"/>
        <v>18</v>
      </c>
      <c r="G105" s="15">
        <v>0</v>
      </c>
      <c r="H105" s="15">
        <v>3</v>
      </c>
      <c r="I105" s="15">
        <v>0</v>
      </c>
      <c r="J105" s="15">
        <v>2</v>
      </c>
      <c r="K105" s="15">
        <v>0</v>
      </c>
      <c r="L105" s="15">
        <v>0</v>
      </c>
      <c r="M105" s="15">
        <v>1</v>
      </c>
      <c r="N105" s="15">
        <v>1</v>
      </c>
      <c r="O105" s="15">
        <v>0</v>
      </c>
      <c r="P105" s="15">
        <v>2</v>
      </c>
      <c r="Q105" s="15">
        <v>1</v>
      </c>
      <c r="R105" s="15">
        <v>0</v>
      </c>
      <c r="S105" s="15">
        <v>0</v>
      </c>
      <c r="T105" s="183">
        <v>1</v>
      </c>
      <c r="U105"/>
      <c r="V105"/>
      <c r="W105"/>
      <c r="X105"/>
      <c r="Y105" s="15" t="s">
        <v>490</v>
      </c>
      <c r="AB105" s="15" t="s">
        <v>454</v>
      </c>
      <c r="AI105" s="15">
        <v>65</v>
      </c>
      <c r="AJ105" s="123" t="s">
        <v>398</v>
      </c>
      <c r="AK105" s="21">
        <v>45420</v>
      </c>
      <c r="AL105" s="20">
        <f t="shared" si="12"/>
        <v>8</v>
      </c>
      <c r="AM105" s="16">
        <v>43004</v>
      </c>
      <c r="AN105" s="15">
        <v>50</v>
      </c>
      <c r="AP105" s="15">
        <v>1</v>
      </c>
      <c r="AS105" s="179">
        <f t="shared" si="10"/>
        <v>0</v>
      </c>
    </row>
    <row r="106" spans="1:45" s="15" customFormat="1" x14ac:dyDescent="0.3">
      <c r="A106" s="14" t="s">
        <v>399</v>
      </c>
      <c r="B106" s="14" t="s">
        <v>49</v>
      </c>
      <c r="C106" s="14" t="s">
        <v>27</v>
      </c>
      <c r="D106" s="20">
        <f t="shared" si="11"/>
        <v>35</v>
      </c>
      <c r="E106" s="14" t="s">
        <v>28</v>
      </c>
      <c r="F106" s="20">
        <f t="shared" si="9"/>
        <v>29</v>
      </c>
      <c r="G106" s="15">
        <v>0</v>
      </c>
      <c r="H106" s="15">
        <v>4</v>
      </c>
      <c r="I106" s="15">
        <v>0</v>
      </c>
      <c r="J106" s="137">
        <v>6</v>
      </c>
      <c r="K106" s="15">
        <v>0</v>
      </c>
      <c r="L106" s="15">
        <v>0</v>
      </c>
      <c r="M106" s="15">
        <v>1</v>
      </c>
      <c r="N106" s="15">
        <v>1</v>
      </c>
      <c r="O106" s="15">
        <v>0</v>
      </c>
      <c r="P106" s="15">
        <v>4</v>
      </c>
      <c r="Q106" s="15">
        <v>0</v>
      </c>
      <c r="R106" s="15">
        <v>0</v>
      </c>
      <c r="S106" s="15">
        <v>1</v>
      </c>
      <c r="T106" s="182">
        <v>0</v>
      </c>
      <c r="U106"/>
      <c r="V106"/>
      <c r="W106"/>
      <c r="X106"/>
      <c r="Y106" s="15" t="s">
        <v>443</v>
      </c>
      <c r="AB106" s="15" t="s">
        <v>444</v>
      </c>
      <c r="AI106" s="15">
        <v>45</v>
      </c>
      <c r="AJ106" s="123" t="s">
        <v>400</v>
      </c>
      <c r="AK106" s="21">
        <v>45420</v>
      </c>
      <c r="AL106" s="20">
        <f t="shared" si="12"/>
        <v>10</v>
      </c>
      <c r="AM106" s="16">
        <v>42503</v>
      </c>
      <c r="AN106" s="15">
        <v>50</v>
      </c>
      <c r="AP106" s="15">
        <v>1</v>
      </c>
      <c r="AS106" s="179">
        <f t="shared" si="10"/>
        <v>0</v>
      </c>
    </row>
    <row r="107" spans="1:45" s="15" customFormat="1" ht="18" customHeight="1" x14ac:dyDescent="0.3">
      <c r="A107" s="14" t="s">
        <v>403</v>
      </c>
      <c r="B107" s="14" t="s">
        <v>61</v>
      </c>
      <c r="C107" s="14" t="s">
        <v>31</v>
      </c>
      <c r="D107" s="20">
        <f t="shared" si="11"/>
        <v>56</v>
      </c>
      <c r="E107" s="14" t="s">
        <v>28</v>
      </c>
      <c r="F107" s="20">
        <f t="shared" si="9"/>
        <v>18</v>
      </c>
      <c r="G107" s="15">
        <v>0</v>
      </c>
      <c r="H107" s="15">
        <v>3</v>
      </c>
      <c r="I107" s="15">
        <v>0</v>
      </c>
      <c r="J107" s="137">
        <v>5</v>
      </c>
      <c r="K107" s="15">
        <v>0</v>
      </c>
      <c r="L107" s="15">
        <v>0</v>
      </c>
      <c r="M107" s="15">
        <v>1</v>
      </c>
      <c r="N107" s="15">
        <v>1</v>
      </c>
      <c r="O107" s="15">
        <v>0</v>
      </c>
      <c r="P107" s="15">
        <v>4</v>
      </c>
      <c r="Q107" s="15">
        <v>1</v>
      </c>
      <c r="R107" s="15">
        <v>0</v>
      </c>
      <c r="S107" s="15">
        <v>1</v>
      </c>
      <c r="T107" s="183">
        <v>1</v>
      </c>
      <c r="U107" s="90"/>
      <c r="V107" s="90"/>
      <c r="W107" s="90"/>
      <c r="X107" s="90"/>
      <c r="AB107" s="15" t="s">
        <v>445</v>
      </c>
      <c r="AI107" s="15">
        <v>58</v>
      </c>
      <c r="AJ107" s="123" t="s">
        <v>404</v>
      </c>
      <c r="AK107" s="21">
        <v>45420</v>
      </c>
      <c r="AL107" s="20">
        <f t="shared" si="12"/>
        <v>2</v>
      </c>
      <c r="AM107" s="16">
        <v>45177</v>
      </c>
      <c r="AN107" s="15">
        <v>50</v>
      </c>
      <c r="AP107" s="15">
        <v>1</v>
      </c>
      <c r="AS107" s="180">
        <f t="shared" si="10"/>
        <v>0</v>
      </c>
    </row>
    <row r="108" spans="1:45" s="55" customFormat="1" x14ac:dyDescent="0.3">
      <c r="A108" s="54" t="s">
        <v>241</v>
      </c>
      <c r="B108" s="54">
        <v>18</v>
      </c>
      <c r="C108" s="54" t="s">
        <v>27</v>
      </c>
      <c r="D108" s="45">
        <f t="shared" si="11"/>
        <v>81</v>
      </c>
      <c r="E108" s="54" t="s">
        <v>28</v>
      </c>
      <c r="F108" s="45">
        <f t="shared" si="9"/>
        <v>26</v>
      </c>
      <c r="G108" s="55">
        <v>0</v>
      </c>
      <c r="H108" s="55">
        <v>3</v>
      </c>
      <c r="I108" s="55">
        <v>0</v>
      </c>
      <c r="J108" s="55">
        <v>3</v>
      </c>
      <c r="K108" s="55">
        <v>0</v>
      </c>
      <c r="L108" s="55">
        <v>0</v>
      </c>
      <c r="M108" s="55">
        <v>1</v>
      </c>
      <c r="N108" s="55">
        <v>1</v>
      </c>
      <c r="O108" s="55">
        <v>1</v>
      </c>
      <c r="P108" s="55">
        <v>4</v>
      </c>
      <c r="Q108" s="55">
        <v>2</v>
      </c>
      <c r="R108" s="55">
        <v>0</v>
      </c>
      <c r="S108" s="55">
        <v>1</v>
      </c>
      <c r="T108" s="183">
        <v>0</v>
      </c>
      <c r="U108"/>
      <c r="V108"/>
      <c r="W108"/>
      <c r="X108"/>
      <c r="Y108" s="55" t="s">
        <v>446</v>
      </c>
      <c r="AB108" s="55" t="s">
        <v>449</v>
      </c>
      <c r="AI108" s="55">
        <v>82</v>
      </c>
      <c r="AJ108" s="81" t="s">
        <v>407</v>
      </c>
      <c r="AK108" s="46">
        <v>45420</v>
      </c>
      <c r="AL108" s="45">
        <f t="shared" si="12"/>
        <v>1</v>
      </c>
      <c r="AM108" s="56">
        <v>45496</v>
      </c>
      <c r="AN108" s="55">
        <v>50</v>
      </c>
      <c r="AP108" s="55">
        <v>1</v>
      </c>
      <c r="AS108" s="179">
        <f t="shared" si="10"/>
        <v>1</v>
      </c>
    </row>
    <row r="109" spans="1:45" s="15" customFormat="1" x14ac:dyDescent="0.3">
      <c r="A109" s="14" t="s">
        <v>410</v>
      </c>
      <c r="B109" s="14" t="s">
        <v>75</v>
      </c>
      <c r="C109" s="14" t="s">
        <v>31</v>
      </c>
      <c r="D109" s="20">
        <f t="shared" si="11"/>
        <v>58</v>
      </c>
      <c r="E109" s="14" t="s">
        <v>28</v>
      </c>
      <c r="F109" s="20">
        <f t="shared" si="9"/>
        <v>12</v>
      </c>
      <c r="G109" s="15">
        <v>0</v>
      </c>
      <c r="H109" s="15">
        <v>3</v>
      </c>
      <c r="I109" s="15">
        <v>0</v>
      </c>
      <c r="J109" s="15">
        <v>1</v>
      </c>
      <c r="K109" s="15">
        <v>0</v>
      </c>
      <c r="L109" s="15">
        <v>0</v>
      </c>
      <c r="M109" s="15">
        <v>1</v>
      </c>
      <c r="N109" s="15">
        <v>1</v>
      </c>
      <c r="O109" s="15">
        <v>0</v>
      </c>
      <c r="P109" s="15">
        <v>2</v>
      </c>
      <c r="Q109" s="15">
        <v>1</v>
      </c>
      <c r="R109" s="15">
        <v>0</v>
      </c>
      <c r="S109" s="15">
        <v>0</v>
      </c>
      <c r="T109" s="182">
        <v>0</v>
      </c>
      <c r="U109"/>
      <c r="V109"/>
      <c r="W109"/>
      <c r="X109"/>
      <c r="Y109" s="15" t="s">
        <v>447</v>
      </c>
      <c r="AB109" s="15" t="s">
        <v>459</v>
      </c>
      <c r="AI109" s="15">
        <v>69</v>
      </c>
      <c r="AJ109" s="123" t="s">
        <v>411</v>
      </c>
      <c r="AK109" s="21">
        <v>45420</v>
      </c>
      <c r="AL109" s="20">
        <f t="shared" si="12"/>
        <v>11</v>
      </c>
      <c r="AM109" s="16">
        <v>41463</v>
      </c>
      <c r="AN109" s="15">
        <v>50</v>
      </c>
      <c r="AP109" s="15">
        <v>1</v>
      </c>
      <c r="AS109" s="179">
        <f t="shared" si="10"/>
        <v>0</v>
      </c>
    </row>
    <row r="110" spans="1:45" s="15" customFormat="1" x14ac:dyDescent="0.3">
      <c r="A110" s="14" t="s">
        <v>412</v>
      </c>
      <c r="B110" s="14" t="s">
        <v>75</v>
      </c>
      <c r="C110" s="14" t="s">
        <v>27</v>
      </c>
      <c r="D110" s="20">
        <f t="shared" si="11"/>
        <v>33</v>
      </c>
      <c r="E110" s="14" t="s">
        <v>28</v>
      </c>
      <c r="F110" s="20">
        <f t="shared" si="9"/>
        <v>36</v>
      </c>
      <c r="G110" s="15">
        <v>0</v>
      </c>
      <c r="H110" s="15">
        <v>4</v>
      </c>
      <c r="I110" s="15">
        <v>0</v>
      </c>
      <c r="J110" s="15">
        <v>2</v>
      </c>
      <c r="K110" s="15">
        <v>0</v>
      </c>
      <c r="L110" s="15">
        <v>0</v>
      </c>
      <c r="M110" s="15">
        <v>1</v>
      </c>
      <c r="N110" s="15">
        <v>1</v>
      </c>
      <c r="O110" s="15">
        <v>0</v>
      </c>
      <c r="P110" s="15">
        <v>2</v>
      </c>
      <c r="Q110" s="15">
        <v>0</v>
      </c>
      <c r="R110" s="15">
        <v>0</v>
      </c>
      <c r="S110" s="15">
        <v>1</v>
      </c>
      <c r="T110" s="183">
        <v>1</v>
      </c>
      <c r="U110" s="90"/>
      <c r="V110" s="90"/>
      <c r="W110" s="90"/>
      <c r="X110" s="90"/>
      <c r="Y110" s="15" t="s">
        <v>448</v>
      </c>
      <c r="AB110" s="15" t="s">
        <v>454</v>
      </c>
      <c r="AI110" s="15">
        <v>41</v>
      </c>
      <c r="AJ110" s="123" t="s">
        <v>413</v>
      </c>
      <c r="AK110" s="21">
        <v>45420</v>
      </c>
      <c r="AL110" s="20">
        <f t="shared" si="12"/>
        <v>8</v>
      </c>
      <c r="AM110" s="16">
        <v>43392</v>
      </c>
      <c r="AN110" s="15">
        <v>50</v>
      </c>
      <c r="AP110" s="15">
        <v>1</v>
      </c>
      <c r="AS110" s="180">
        <f t="shared" si="10"/>
        <v>0</v>
      </c>
    </row>
    <row r="111" spans="1:45" s="15" customFormat="1" x14ac:dyDescent="0.3">
      <c r="A111" s="14" t="s">
        <v>417</v>
      </c>
      <c r="B111" s="14" t="s">
        <v>75</v>
      </c>
      <c r="C111" s="14" t="s">
        <v>27</v>
      </c>
      <c r="D111" s="20">
        <f t="shared" si="11"/>
        <v>62</v>
      </c>
      <c r="E111" s="14" t="s">
        <v>28</v>
      </c>
      <c r="F111" s="20">
        <f t="shared" si="9"/>
        <v>19</v>
      </c>
      <c r="G111" s="15">
        <v>0</v>
      </c>
      <c r="H111" s="15">
        <v>3</v>
      </c>
      <c r="I111" s="15">
        <v>0</v>
      </c>
      <c r="J111" s="15">
        <v>3</v>
      </c>
      <c r="K111" s="15">
        <v>0</v>
      </c>
      <c r="L111" s="15">
        <v>0</v>
      </c>
      <c r="M111" s="15">
        <v>1</v>
      </c>
      <c r="N111" s="15">
        <v>1</v>
      </c>
      <c r="O111" s="15">
        <v>1</v>
      </c>
      <c r="P111" s="15">
        <v>4</v>
      </c>
      <c r="Q111" s="15">
        <v>1</v>
      </c>
      <c r="R111" s="15">
        <v>0</v>
      </c>
      <c r="S111" s="15">
        <v>1</v>
      </c>
      <c r="T111" s="183">
        <v>0</v>
      </c>
      <c r="U111"/>
      <c r="V111"/>
      <c r="W111"/>
      <c r="X111"/>
      <c r="AB111" s="15" t="s">
        <v>449</v>
      </c>
      <c r="AI111" s="15">
        <v>63</v>
      </c>
      <c r="AJ111" s="123" t="s">
        <v>418</v>
      </c>
      <c r="AK111" s="21">
        <v>45420</v>
      </c>
      <c r="AL111" s="20">
        <f t="shared" si="12"/>
        <v>1</v>
      </c>
      <c r="AM111" s="16">
        <v>45380</v>
      </c>
      <c r="AN111" s="15">
        <v>50</v>
      </c>
      <c r="AP111" s="15">
        <v>1</v>
      </c>
      <c r="AS111" s="179">
        <f t="shared" si="10"/>
        <v>1</v>
      </c>
    </row>
    <row r="112" spans="1:45" s="15" customFormat="1" ht="16.95" customHeight="1" x14ac:dyDescent="0.3">
      <c r="A112" s="14" t="s">
        <v>419</v>
      </c>
      <c r="B112" s="14" t="s">
        <v>84</v>
      </c>
      <c r="C112" s="14" t="s">
        <v>31</v>
      </c>
      <c r="D112" s="20">
        <f t="shared" si="11"/>
        <v>63</v>
      </c>
      <c r="E112" s="14" t="s">
        <v>28</v>
      </c>
      <c r="F112" s="20">
        <f t="shared" si="9"/>
        <v>106</v>
      </c>
      <c r="G112" s="15">
        <v>0</v>
      </c>
      <c r="H112" s="15">
        <v>3</v>
      </c>
      <c r="I112" s="15">
        <v>0</v>
      </c>
      <c r="J112" s="15">
        <v>1</v>
      </c>
      <c r="K112" s="15">
        <v>0</v>
      </c>
      <c r="L112" s="15">
        <v>0</v>
      </c>
      <c r="M112" s="15">
        <v>1</v>
      </c>
      <c r="N112" s="15">
        <v>1</v>
      </c>
      <c r="O112" s="15">
        <v>0</v>
      </c>
      <c r="P112" s="15">
        <v>0</v>
      </c>
      <c r="Q112" s="15">
        <v>0</v>
      </c>
      <c r="R112" s="15">
        <v>0</v>
      </c>
      <c r="S112" s="15">
        <v>1</v>
      </c>
      <c r="T112" s="183">
        <v>1</v>
      </c>
      <c r="U112"/>
      <c r="V112"/>
      <c r="W112"/>
      <c r="X112"/>
      <c r="Y112" s="15" t="s">
        <v>450</v>
      </c>
      <c r="AB112" s="15" t="s">
        <v>459</v>
      </c>
      <c r="AG112" s="15" t="s">
        <v>451</v>
      </c>
      <c r="AI112" s="15">
        <v>71</v>
      </c>
      <c r="AJ112" s="123" t="s">
        <v>420</v>
      </c>
      <c r="AK112" s="21">
        <v>45420</v>
      </c>
      <c r="AL112" s="20">
        <f t="shared" si="12"/>
        <v>8</v>
      </c>
      <c r="AM112" s="16">
        <v>45369</v>
      </c>
      <c r="AN112" s="15">
        <v>50</v>
      </c>
      <c r="AP112" s="15">
        <v>1</v>
      </c>
      <c r="AS112" s="179">
        <f t="shared" si="10"/>
        <v>0</v>
      </c>
    </row>
    <row r="113" spans="1:45" s="15" customFormat="1" x14ac:dyDescent="0.3">
      <c r="A113" s="14" t="s">
        <v>422</v>
      </c>
      <c r="B113" s="14" t="s">
        <v>84</v>
      </c>
      <c r="C113" s="14" t="s">
        <v>27</v>
      </c>
      <c r="D113" s="20">
        <f t="shared" si="11"/>
        <v>72</v>
      </c>
      <c r="E113" s="14" t="s">
        <v>28</v>
      </c>
      <c r="F113" s="20">
        <f t="shared" si="9"/>
        <v>16</v>
      </c>
      <c r="G113" s="15">
        <v>1</v>
      </c>
      <c r="H113" s="15">
        <v>3</v>
      </c>
      <c r="I113" s="15">
        <v>0</v>
      </c>
      <c r="J113" s="15">
        <v>2</v>
      </c>
      <c r="K113" s="15">
        <v>0</v>
      </c>
      <c r="L113" s="15">
        <v>0</v>
      </c>
      <c r="M113" s="15">
        <v>1</v>
      </c>
      <c r="N113" s="15">
        <v>1</v>
      </c>
      <c r="O113" s="15">
        <v>0</v>
      </c>
      <c r="P113" s="15">
        <v>4</v>
      </c>
      <c r="Q113" s="15">
        <v>2</v>
      </c>
      <c r="R113" s="15">
        <v>0</v>
      </c>
      <c r="S113" s="15">
        <v>1</v>
      </c>
      <c r="T113" s="182">
        <v>0</v>
      </c>
      <c r="U113" s="90"/>
      <c r="V113" s="90"/>
      <c r="W113" s="90"/>
      <c r="X113" s="90"/>
      <c r="Y113" s="15" t="s">
        <v>452</v>
      </c>
      <c r="AB113" s="15" t="s">
        <v>454</v>
      </c>
      <c r="AI113" s="15">
        <v>73</v>
      </c>
      <c r="AJ113" s="123" t="s">
        <v>423</v>
      </c>
      <c r="AK113" s="21">
        <v>45420</v>
      </c>
      <c r="AL113" s="20">
        <f t="shared" si="12"/>
        <v>1</v>
      </c>
      <c r="AM113" s="16">
        <v>45205</v>
      </c>
      <c r="AN113" s="15">
        <v>50</v>
      </c>
      <c r="AP113" s="15">
        <v>1</v>
      </c>
      <c r="AS113" s="180">
        <v>0</v>
      </c>
    </row>
    <row r="114" spans="1:45" s="15" customFormat="1" ht="16.95" customHeight="1" x14ac:dyDescent="0.3">
      <c r="A114" s="14" t="s">
        <v>424</v>
      </c>
      <c r="B114" s="14" t="s">
        <v>167</v>
      </c>
      <c r="C114" s="14" t="s">
        <v>27</v>
      </c>
      <c r="D114" s="20">
        <f t="shared" si="11"/>
        <v>16</v>
      </c>
      <c r="E114" s="14" t="s">
        <v>28</v>
      </c>
      <c r="F114" s="20">
        <f t="shared" si="9"/>
        <v>17</v>
      </c>
      <c r="G114" s="15">
        <v>0</v>
      </c>
      <c r="H114" s="15">
        <v>1</v>
      </c>
      <c r="I114" s="15">
        <v>0</v>
      </c>
      <c r="J114" s="15">
        <v>3</v>
      </c>
      <c r="K114" s="15">
        <v>0</v>
      </c>
      <c r="L114" s="15">
        <v>0</v>
      </c>
      <c r="M114" s="15">
        <v>1</v>
      </c>
      <c r="N114" s="15">
        <v>1</v>
      </c>
      <c r="O114" s="15">
        <v>0</v>
      </c>
      <c r="P114" s="15">
        <v>4</v>
      </c>
      <c r="Q114" s="15">
        <v>2</v>
      </c>
      <c r="R114" s="15">
        <v>0</v>
      </c>
      <c r="S114" s="15">
        <v>0</v>
      </c>
      <c r="T114" s="182">
        <v>1</v>
      </c>
      <c r="U114" s="90"/>
      <c r="V114" s="90"/>
      <c r="W114" s="90"/>
      <c r="X114" s="90"/>
      <c r="Y114" s="15" t="s">
        <v>489</v>
      </c>
      <c r="AB114" s="15" t="s">
        <v>484</v>
      </c>
      <c r="AI114" s="15">
        <v>20</v>
      </c>
      <c r="AJ114" s="123" t="s">
        <v>101</v>
      </c>
      <c r="AK114" s="21">
        <v>45420</v>
      </c>
      <c r="AL114" s="20">
        <f t="shared" si="12"/>
        <v>4</v>
      </c>
      <c r="AM114" s="16">
        <v>44313</v>
      </c>
      <c r="AN114" s="15">
        <v>50</v>
      </c>
      <c r="AP114" s="15">
        <v>1</v>
      </c>
      <c r="AS114" s="180">
        <v>1</v>
      </c>
    </row>
    <row r="115" spans="1:45" s="15" customFormat="1" x14ac:dyDescent="0.3">
      <c r="A115" s="14" t="s">
        <v>426</v>
      </c>
      <c r="B115" s="14" t="s">
        <v>249</v>
      </c>
      <c r="C115" s="14" t="s">
        <v>27</v>
      </c>
      <c r="D115" s="20">
        <f t="shared" si="11"/>
        <v>57</v>
      </c>
      <c r="E115" s="14" t="s">
        <v>28</v>
      </c>
      <c r="F115" s="20">
        <f t="shared" si="9"/>
        <v>68</v>
      </c>
      <c r="G115" s="15">
        <v>0</v>
      </c>
      <c r="H115" s="15">
        <v>2</v>
      </c>
      <c r="I115" s="15">
        <v>0</v>
      </c>
      <c r="J115" s="15">
        <v>1</v>
      </c>
      <c r="K115" s="15">
        <v>0</v>
      </c>
      <c r="L115" s="15">
        <v>0</v>
      </c>
      <c r="M115" s="15">
        <v>1</v>
      </c>
      <c r="N115" s="15">
        <v>1</v>
      </c>
      <c r="O115" s="15">
        <v>0</v>
      </c>
      <c r="P115" s="15">
        <v>0</v>
      </c>
      <c r="Q115" s="15">
        <v>0</v>
      </c>
      <c r="R115" s="15">
        <v>2</v>
      </c>
      <c r="S115" s="15">
        <v>1</v>
      </c>
      <c r="T115" s="182">
        <v>0</v>
      </c>
      <c r="U115"/>
      <c r="V115"/>
      <c r="W115"/>
      <c r="X115"/>
      <c r="Y115" s="15" t="s">
        <v>453</v>
      </c>
      <c r="AB115" s="15" t="s">
        <v>459</v>
      </c>
      <c r="AI115" s="15">
        <v>70</v>
      </c>
      <c r="AJ115" s="123" t="s">
        <v>427</v>
      </c>
      <c r="AK115" s="21">
        <v>45420</v>
      </c>
      <c r="AL115" s="20">
        <f t="shared" si="12"/>
        <v>13</v>
      </c>
      <c r="AM115" s="16">
        <v>42487</v>
      </c>
      <c r="AN115" s="15">
        <v>50</v>
      </c>
      <c r="AP115" s="15">
        <v>1</v>
      </c>
      <c r="AS115" s="179">
        <f>O115</f>
        <v>0</v>
      </c>
    </row>
    <row r="116" spans="1:45" s="15" customFormat="1" x14ac:dyDescent="0.3">
      <c r="A116" s="14" t="s">
        <v>428</v>
      </c>
      <c r="B116" s="14" t="s">
        <v>90</v>
      </c>
      <c r="C116" s="14" t="s">
        <v>31</v>
      </c>
      <c r="D116" s="20">
        <f t="shared" si="11"/>
        <v>87</v>
      </c>
      <c r="E116" s="14" t="s">
        <v>28</v>
      </c>
      <c r="F116" s="20">
        <f t="shared" si="9"/>
        <v>16</v>
      </c>
      <c r="G116" s="15">
        <v>0</v>
      </c>
      <c r="H116" s="15">
        <v>2</v>
      </c>
      <c r="I116" s="15">
        <v>1</v>
      </c>
      <c r="J116" s="15">
        <v>1</v>
      </c>
      <c r="K116" s="15">
        <v>0</v>
      </c>
      <c r="L116" s="15">
        <v>0</v>
      </c>
      <c r="M116" s="15">
        <v>1</v>
      </c>
      <c r="N116" s="15">
        <v>1</v>
      </c>
      <c r="O116" s="15">
        <v>1</v>
      </c>
      <c r="P116" s="15">
        <v>4</v>
      </c>
      <c r="Q116" s="15">
        <v>3</v>
      </c>
      <c r="R116" s="15">
        <v>0</v>
      </c>
      <c r="S116" s="15">
        <v>1</v>
      </c>
      <c r="T116" s="183">
        <v>0</v>
      </c>
      <c r="U116"/>
      <c r="V116"/>
      <c r="W116"/>
      <c r="X116"/>
      <c r="AB116" s="15" t="s">
        <v>459</v>
      </c>
      <c r="AI116" s="15">
        <v>98</v>
      </c>
      <c r="AJ116" s="123" t="s">
        <v>429</v>
      </c>
      <c r="AK116" s="21">
        <v>45420</v>
      </c>
      <c r="AL116" s="20">
        <f t="shared" si="12"/>
        <v>11</v>
      </c>
      <c r="AM116" s="16">
        <v>41740</v>
      </c>
      <c r="AN116" s="15">
        <v>50</v>
      </c>
      <c r="AP116" s="15">
        <v>1</v>
      </c>
      <c r="AS116" s="179">
        <f>O116</f>
        <v>1</v>
      </c>
    </row>
    <row r="117" spans="1:45" s="15" customFormat="1" x14ac:dyDescent="0.3">
      <c r="A117" s="14" t="s">
        <v>430</v>
      </c>
      <c r="B117" s="14" t="s">
        <v>93</v>
      </c>
      <c r="C117" s="14" t="s">
        <v>27</v>
      </c>
      <c r="D117" s="20">
        <f t="shared" si="11"/>
        <v>32</v>
      </c>
      <c r="E117" s="14" t="s">
        <v>28</v>
      </c>
      <c r="F117" s="20">
        <f t="shared" si="9"/>
        <v>24</v>
      </c>
      <c r="G117" s="15">
        <v>1</v>
      </c>
      <c r="H117" s="15">
        <v>1</v>
      </c>
      <c r="I117" s="15">
        <v>0</v>
      </c>
      <c r="J117" s="15">
        <v>2</v>
      </c>
      <c r="K117" s="15">
        <v>0</v>
      </c>
      <c r="L117" s="15">
        <v>0</v>
      </c>
      <c r="M117" s="15">
        <v>1</v>
      </c>
      <c r="N117" s="15">
        <v>1</v>
      </c>
      <c r="O117" s="15">
        <v>0</v>
      </c>
      <c r="P117" s="15">
        <v>2</v>
      </c>
      <c r="Q117" s="15">
        <v>0</v>
      </c>
      <c r="R117" s="15">
        <v>0</v>
      </c>
      <c r="S117" s="15">
        <v>1</v>
      </c>
      <c r="T117" s="182">
        <v>0</v>
      </c>
      <c r="U117"/>
      <c r="V117"/>
      <c r="W117"/>
      <c r="X117"/>
      <c r="AB117" s="15" t="s">
        <v>454</v>
      </c>
      <c r="AI117" s="15">
        <v>34</v>
      </c>
      <c r="AJ117" s="123" t="s">
        <v>431</v>
      </c>
      <c r="AK117" s="21">
        <v>45420</v>
      </c>
      <c r="AL117" s="20">
        <f t="shared" si="12"/>
        <v>2</v>
      </c>
      <c r="AM117" s="16">
        <v>45134</v>
      </c>
      <c r="AN117" s="15">
        <v>50</v>
      </c>
      <c r="AP117" s="15">
        <v>1</v>
      </c>
      <c r="AS117" s="179">
        <f>O117</f>
        <v>0</v>
      </c>
    </row>
    <row r="118" spans="1:45" s="15" customFormat="1" x14ac:dyDescent="0.3">
      <c r="A118" s="14" t="s">
        <v>430</v>
      </c>
      <c r="B118" s="14">
        <v>18</v>
      </c>
      <c r="C118" s="14" t="s">
        <v>27</v>
      </c>
      <c r="D118" s="20">
        <f t="shared" si="11"/>
        <v>32</v>
      </c>
      <c r="E118" s="14" t="s">
        <v>28</v>
      </c>
      <c r="F118" s="20">
        <f t="shared" si="9"/>
        <v>24</v>
      </c>
      <c r="G118" s="15">
        <v>1</v>
      </c>
      <c r="H118" s="15">
        <v>2</v>
      </c>
      <c r="I118" s="15">
        <v>0</v>
      </c>
      <c r="J118" s="15">
        <v>2</v>
      </c>
      <c r="K118" s="15">
        <v>0</v>
      </c>
      <c r="L118" s="15">
        <v>0</v>
      </c>
      <c r="M118" s="15">
        <v>1</v>
      </c>
      <c r="N118" s="15">
        <v>1</v>
      </c>
      <c r="O118" s="15">
        <v>0</v>
      </c>
      <c r="P118" s="15">
        <v>2</v>
      </c>
      <c r="Q118" s="15">
        <v>1</v>
      </c>
      <c r="R118" s="15">
        <v>0</v>
      </c>
      <c r="S118" s="15">
        <v>0</v>
      </c>
      <c r="T118" s="182">
        <v>1</v>
      </c>
      <c r="U118" s="90"/>
      <c r="V118" s="90"/>
      <c r="W118" s="90"/>
      <c r="X118" s="90"/>
      <c r="Y118" s="15" t="s">
        <v>455</v>
      </c>
      <c r="AB118" s="15" t="s">
        <v>454</v>
      </c>
      <c r="AI118" s="15">
        <v>34</v>
      </c>
      <c r="AJ118" s="123" t="s">
        <v>431</v>
      </c>
      <c r="AK118" s="21">
        <v>45420</v>
      </c>
      <c r="AL118" s="20">
        <f t="shared" si="12"/>
        <v>2</v>
      </c>
      <c r="AM118" s="16">
        <v>45134</v>
      </c>
      <c r="AN118" s="15">
        <v>50</v>
      </c>
      <c r="AP118" s="15">
        <v>1</v>
      </c>
      <c r="AS118" s="180">
        <v>1</v>
      </c>
    </row>
    <row r="119" spans="1:45" s="15" customFormat="1" ht="18" customHeight="1" x14ac:dyDescent="0.3">
      <c r="A119" s="14" t="s">
        <v>432</v>
      </c>
      <c r="B119" s="14" t="s">
        <v>93</v>
      </c>
      <c r="C119" s="14" t="s">
        <v>27</v>
      </c>
      <c r="D119" s="20">
        <f t="shared" si="11"/>
        <v>65</v>
      </c>
      <c r="E119" s="14" t="s">
        <v>28</v>
      </c>
      <c r="F119" s="20">
        <f t="shared" si="9"/>
        <v>12</v>
      </c>
      <c r="G119" s="15">
        <v>0</v>
      </c>
      <c r="H119" s="15">
        <v>1</v>
      </c>
      <c r="I119" s="15">
        <v>0</v>
      </c>
      <c r="J119" s="15">
        <v>2</v>
      </c>
      <c r="K119" s="15">
        <v>0</v>
      </c>
      <c r="L119" s="15">
        <v>0</v>
      </c>
      <c r="M119" s="15">
        <v>1</v>
      </c>
      <c r="N119" s="15">
        <v>1</v>
      </c>
      <c r="O119" s="15">
        <v>0</v>
      </c>
      <c r="P119" s="15">
        <v>4</v>
      </c>
      <c r="Q119" s="15">
        <v>1</v>
      </c>
      <c r="R119" s="15">
        <v>0</v>
      </c>
      <c r="S119" s="15">
        <v>1</v>
      </c>
      <c r="T119" s="183">
        <v>0</v>
      </c>
      <c r="U119"/>
      <c r="V119"/>
      <c r="W119"/>
      <c r="X119"/>
      <c r="AB119" s="15" t="s">
        <v>454</v>
      </c>
      <c r="AI119" s="15">
        <v>70</v>
      </c>
      <c r="AJ119" s="123" t="s">
        <v>433</v>
      </c>
      <c r="AK119" s="21">
        <v>45420</v>
      </c>
      <c r="AL119" s="20">
        <f t="shared" si="12"/>
        <v>5</v>
      </c>
      <c r="AM119" s="16">
        <v>43791</v>
      </c>
      <c r="AN119" s="15">
        <v>50</v>
      </c>
      <c r="AP119" s="15">
        <v>1</v>
      </c>
      <c r="AS119" s="179">
        <f>O119</f>
        <v>0</v>
      </c>
    </row>
    <row r="120" spans="1:45" s="15" customFormat="1" x14ac:dyDescent="0.3">
      <c r="A120" s="14" t="s">
        <v>435</v>
      </c>
      <c r="B120" s="14" t="s">
        <v>96</v>
      </c>
      <c r="C120" s="14" t="s">
        <v>31</v>
      </c>
      <c r="D120" s="20">
        <f t="shared" si="11"/>
        <v>57</v>
      </c>
      <c r="E120" s="14" t="s">
        <v>28</v>
      </c>
      <c r="F120" s="20">
        <f t="shared" si="9"/>
        <v>35</v>
      </c>
      <c r="G120" s="15">
        <v>0</v>
      </c>
      <c r="H120" s="15">
        <v>3</v>
      </c>
      <c r="I120" s="15">
        <v>0</v>
      </c>
      <c r="J120" s="15">
        <v>2</v>
      </c>
      <c r="K120" s="15">
        <v>0</v>
      </c>
      <c r="L120" s="15">
        <v>0</v>
      </c>
      <c r="M120" s="15">
        <v>1</v>
      </c>
      <c r="N120" s="15">
        <v>1</v>
      </c>
      <c r="O120" s="15">
        <v>0</v>
      </c>
      <c r="P120" s="15">
        <v>4</v>
      </c>
      <c r="Q120" s="15">
        <v>0</v>
      </c>
      <c r="R120" s="15">
        <v>0</v>
      </c>
      <c r="S120" s="15">
        <v>1</v>
      </c>
      <c r="T120" s="183">
        <v>1</v>
      </c>
      <c r="U120"/>
      <c r="V120"/>
      <c r="W120"/>
      <c r="X120"/>
      <c r="AB120" s="15" t="s">
        <v>460</v>
      </c>
      <c r="AG120" s="15" t="s">
        <v>456</v>
      </c>
      <c r="AI120" s="15">
        <v>61</v>
      </c>
      <c r="AJ120" s="123" t="s">
        <v>436</v>
      </c>
      <c r="AK120" s="21">
        <v>45420</v>
      </c>
      <c r="AL120" s="20">
        <f t="shared" si="12"/>
        <v>4</v>
      </c>
      <c r="AM120" s="16">
        <v>44824</v>
      </c>
      <c r="AN120" s="15">
        <v>50</v>
      </c>
      <c r="AP120" s="15">
        <v>1</v>
      </c>
      <c r="AS120" s="179">
        <f>O120</f>
        <v>0</v>
      </c>
    </row>
    <row r="121" spans="1:45" s="15" customFormat="1" x14ac:dyDescent="0.3">
      <c r="A121" s="14" t="s">
        <v>437</v>
      </c>
      <c r="B121" s="14" t="s">
        <v>96</v>
      </c>
      <c r="C121" s="14" t="s">
        <v>31</v>
      </c>
      <c r="D121" s="20">
        <f t="shared" si="11"/>
        <v>64</v>
      </c>
      <c r="E121" s="14" t="s">
        <v>28</v>
      </c>
      <c r="F121" s="20">
        <f t="shared" si="9"/>
        <v>36</v>
      </c>
      <c r="G121" s="15">
        <v>0</v>
      </c>
      <c r="H121" s="15">
        <v>3</v>
      </c>
      <c r="I121" s="15">
        <v>1</v>
      </c>
      <c r="J121" s="15">
        <v>1</v>
      </c>
      <c r="K121" s="15">
        <v>0</v>
      </c>
      <c r="L121" s="15">
        <v>0</v>
      </c>
      <c r="M121" s="15">
        <v>1</v>
      </c>
      <c r="N121" s="15">
        <v>1</v>
      </c>
      <c r="O121" s="15">
        <v>0</v>
      </c>
      <c r="P121" s="15">
        <v>4</v>
      </c>
      <c r="Q121" s="15">
        <v>3</v>
      </c>
      <c r="R121" s="15">
        <v>0</v>
      </c>
      <c r="S121" s="15">
        <v>1</v>
      </c>
      <c r="T121" s="182">
        <v>0</v>
      </c>
      <c r="U121"/>
      <c r="V121"/>
      <c r="W121"/>
      <c r="X121"/>
      <c r="AB121" s="15" t="s">
        <v>486</v>
      </c>
      <c r="AI121" s="15">
        <v>70</v>
      </c>
      <c r="AJ121" s="123" t="s">
        <v>438</v>
      </c>
      <c r="AK121" s="21">
        <v>45420</v>
      </c>
      <c r="AL121" s="20">
        <f t="shared" si="12"/>
        <v>6</v>
      </c>
      <c r="AM121" s="16">
        <v>44286</v>
      </c>
      <c r="AN121" s="15">
        <v>50</v>
      </c>
      <c r="AP121" s="15">
        <v>1</v>
      </c>
      <c r="AS121" s="179">
        <f>O121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37E-F16C-B046-B4E6-4F9456F97BD4}">
  <dimension ref="A1:H54"/>
  <sheetViews>
    <sheetView topLeftCell="A26" zoomScale="200" workbookViewId="0">
      <selection activeCell="B10" sqref="B10"/>
    </sheetView>
  </sheetViews>
  <sheetFormatPr defaultColWidth="11.19921875" defaultRowHeight="15.6" x14ac:dyDescent="0.3"/>
  <cols>
    <col min="1" max="1" width="7.796875" customWidth="1"/>
    <col min="2" max="2" width="28.296875" customWidth="1"/>
  </cols>
  <sheetData>
    <row r="1" spans="1:8" ht="16.2" thickBot="1" x14ac:dyDescent="0.35">
      <c r="A1" s="159" t="s">
        <v>515</v>
      </c>
      <c r="B1" s="159" t="s">
        <v>516</v>
      </c>
      <c r="C1" s="160" t="s">
        <v>517</v>
      </c>
    </row>
    <row r="2" spans="1:8" x14ac:dyDescent="0.3">
      <c r="A2" s="184" t="s">
        <v>528</v>
      </c>
      <c r="B2" s="170" t="s">
        <v>529</v>
      </c>
      <c r="C2" s="185" t="s">
        <v>535</v>
      </c>
      <c r="D2" t="s">
        <v>592</v>
      </c>
      <c r="H2" s="45" t="s">
        <v>581</v>
      </c>
    </row>
    <row r="3" spans="1:8" x14ac:dyDescent="0.3">
      <c r="A3" s="184"/>
      <c r="B3" s="170" t="s">
        <v>530</v>
      </c>
      <c r="C3" s="185"/>
      <c r="D3" t="s">
        <v>593</v>
      </c>
    </row>
    <row r="4" spans="1:8" x14ac:dyDescent="0.3">
      <c r="A4" s="184"/>
      <c r="B4" s="170" t="s">
        <v>531</v>
      </c>
      <c r="C4" s="185"/>
      <c r="D4" t="s">
        <v>594</v>
      </c>
    </row>
    <row r="5" spans="1:8" x14ac:dyDescent="0.3">
      <c r="A5" s="184"/>
      <c r="B5" s="170" t="s">
        <v>532</v>
      </c>
      <c r="C5" s="185"/>
      <c r="D5" t="s">
        <v>595</v>
      </c>
    </row>
    <row r="6" spans="1:8" x14ac:dyDescent="0.3">
      <c r="A6" s="184"/>
      <c r="B6" s="170" t="s">
        <v>533</v>
      </c>
      <c r="C6" s="185"/>
      <c r="D6" t="s">
        <v>596</v>
      </c>
    </row>
    <row r="7" spans="1:8" x14ac:dyDescent="0.3">
      <c r="A7" s="184"/>
      <c r="B7" s="170" t="s">
        <v>534</v>
      </c>
      <c r="C7" s="185"/>
      <c r="D7" t="s">
        <v>597</v>
      </c>
    </row>
    <row r="8" spans="1:8" x14ac:dyDescent="0.3">
      <c r="A8" s="184" t="s">
        <v>520</v>
      </c>
      <c r="B8" s="170" t="s">
        <v>521</v>
      </c>
      <c r="C8" s="185" t="s">
        <v>523</v>
      </c>
    </row>
    <row r="9" spans="1:8" x14ac:dyDescent="0.3">
      <c r="A9" s="184"/>
      <c r="B9" s="170" t="s">
        <v>522</v>
      </c>
      <c r="C9" s="185"/>
    </row>
    <row r="10" spans="1:8" ht="20.399999999999999" x14ac:dyDescent="0.3">
      <c r="A10" s="161" t="s">
        <v>20</v>
      </c>
      <c r="B10" s="162" t="s">
        <v>518</v>
      </c>
      <c r="C10" s="163" t="s">
        <v>519</v>
      </c>
    </row>
    <row r="11" spans="1:8" x14ac:dyDescent="0.3">
      <c r="A11" s="188" t="s">
        <v>498</v>
      </c>
      <c r="B11" s="171" t="s">
        <v>588</v>
      </c>
      <c r="C11" s="189" t="s">
        <v>527</v>
      </c>
      <c r="H11" s="45" t="s">
        <v>581</v>
      </c>
    </row>
    <row r="12" spans="1:8" x14ac:dyDescent="0.3">
      <c r="A12" s="188"/>
      <c r="B12" s="171" t="s">
        <v>589</v>
      </c>
      <c r="C12" s="189"/>
    </row>
    <row r="13" spans="1:8" ht="40.799999999999997" x14ac:dyDescent="0.3">
      <c r="A13" s="164" t="s">
        <v>580</v>
      </c>
      <c r="B13" s="166" t="s">
        <v>537</v>
      </c>
      <c r="C13" s="165" t="s">
        <v>538</v>
      </c>
    </row>
    <row r="14" spans="1:8" x14ac:dyDescent="0.3">
      <c r="A14" s="186" t="s">
        <v>524</v>
      </c>
      <c r="B14" s="162" t="s">
        <v>525</v>
      </c>
      <c r="C14" s="187" t="s">
        <v>527</v>
      </c>
    </row>
    <row r="15" spans="1:8" x14ac:dyDescent="0.3">
      <c r="A15" s="186"/>
      <c r="B15" s="162" t="s">
        <v>526</v>
      </c>
      <c r="C15" s="187"/>
    </row>
    <row r="16" spans="1:8" ht="20.399999999999999" x14ac:dyDescent="0.3">
      <c r="A16" s="161" t="s">
        <v>536</v>
      </c>
      <c r="B16" s="162" t="s">
        <v>537</v>
      </c>
      <c r="C16" s="163" t="s">
        <v>538</v>
      </c>
    </row>
    <row r="17" spans="1:3" x14ac:dyDescent="0.3">
      <c r="A17" s="186" t="s">
        <v>540</v>
      </c>
      <c r="B17" s="162" t="s">
        <v>541</v>
      </c>
      <c r="C17" s="187" t="s">
        <v>527</v>
      </c>
    </row>
    <row r="18" spans="1:3" ht="16.2" thickBot="1" x14ac:dyDescent="0.35">
      <c r="A18" s="186"/>
      <c r="B18" s="162" t="s">
        <v>542</v>
      </c>
      <c r="C18" s="187"/>
    </row>
    <row r="19" spans="1:3" x14ac:dyDescent="0.3">
      <c r="A19" s="198" t="s">
        <v>481</v>
      </c>
      <c r="B19" s="172" t="s">
        <v>582</v>
      </c>
      <c r="C19" s="201" t="s">
        <v>535</v>
      </c>
    </row>
    <row r="20" spans="1:3" x14ac:dyDescent="0.3">
      <c r="A20" s="199"/>
      <c r="B20" s="173" t="s">
        <v>583</v>
      </c>
      <c r="C20" s="202"/>
    </row>
    <row r="21" spans="1:3" x14ac:dyDescent="0.3">
      <c r="A21" s="199"/>
      <c r="B21" s="174" t="s">
        <v>584</v>
      </c>
      <c r="C21" s="202"/>
    </row>
    <row r="22" spans="1:3" x14ac:dyDescent="0.3">
      <c r="A22" s="199"/>
      <c r="B22" s="174" t="s">
        <v>585</v>
      </c>
      <c r="C22" s="202"/>
    </row>
    <row r="23" spans="1:3" x14ac:dyDescent="0.3">
      <c r="A23" s="199"/>
      <c r="B23" s="174" t="s">
        <v>586</v>
      </c>
      <c r="C23" s="202"/>
    </row>
    <row r="24" spans="1:3" ht="16.2" thickBot="1" x14ac:dyDescent="0.35">
      <c r="A24" s="200"/>
      <c r="B24" s="175" t="s">
        <v>587</v>
      </c>
      <c r="C24" s="203"/>
    </row>
    <row r="25" spans="1:3" ht="16.2" thickTop="1" x14ac:dyDescent="0.3">
      <c r="A25" s="186" t="s">
        <v>544</v>
      </c>
      <c r="B25" s="162" t="s">
        <v>545</v>
      </c>
      <c r="C25" s="187" t="s">
        <v>527</v>
      </c>
    </row>
    <row r="26" spans="1:3" x14ac:dyDescent="0.3">
      <c r="A26" s="186"/>
      <c r="B26" s="162" t="s">
        <v>546</v>
      </c>
      <c r="C26" s="187"/>
    </row>
    <row r="27" spans="1:3" x14ac:dyDescent="0.3">
      <c r="A27" s="195" t="s">
        <v>11</v>
      </c>
      <c r="B27" s="166" t="s">
        <v>547</v>
      </c>
      <c r="C27" s="193" t="s">
        <v>527</v>
      </c>
    </row>
    <row r="28" spans="1:3" x14ac:dyDescent="0.3">
      <c r="A28" s="195"/>
      <c r="B28" s="166" t="s">
        <v>548</v>
      </c>
      <c r="C28" s="193"/>
    </row>
    <row r="29" spans="1:3" x14ac:dyDescent="0.3">
      <c r="A29" s="186" t="s">
        <v>549</v>
      </c>
      <c r="B29" s="162" t="s">
        <v>550</v>
      </c>
      <c r="C29" s="187" t="s">
        <v>543</v>
      </c>
    </row>
    <row r="30" spans="1:3" x14ac:dyDescent="0.3">
      <c r="A30" s="186"/>
      <c r="B30" s="162" t="s">
        <v>551</v>
      </c>
      <c r="C30" s="187"/>
    </row>
    <row r="31" spans="1:3" x14ac:dyDescent="0.3">
      <c r="A31" s="186"/>
      <c r="B31" s="162" t="s">
        <v>552</v>
      </c>
      <c r="C31" s="187"/>
    </row>
    <row r="32" spans="1:3" x14ac:dyDescent="0.3">
      <c r="A32" s="195" t="s">
        <v>553</v>
      </c>
      <c r="B32" s="166" t="s">
        <v>550</v>
      </c>
      <c r="C32" s="193" t="s">
        <v>557</v>
      </c>
    </row>
    <row r="33" spans="1:3" x14ac:dyDescent="0.3">
      <c r="A33" s="195"/>
      <c r="B33" s="166" t="s">
        <v>554</v>
      </c>
      <c r="C33" s="193"/>
    </row>
    <row r="34" spans="1:3" ht="20.399999999999999" x14ac:dyDescent="0.3">
      <c r="A34" s="195"/>
      <c r="B34" s="166" t="s">
        <v>555</v>
      </c>
      <c r="C34" s="193"/>
    </row>
    <row r="35" spans="1:3" x14ac:dyDescent="0.3">
      <c r="A35" s="195"/>
      <c r="B35" s="166" t="s">
        <v>556</v>
      </c>
      <c r="C35" s="193"/>
    </row>
    <row r="36" spans="1:3" x14ac:dyDescent="0.3">
      <c r="A36" s="194" t="s">
        <v>14</v>
      </c>
      <c r="B36" s="162" t="s">
        <v>558</v>
      </c>
      <c r="C36" s="187" t="s">
        <v>560</v>
      </c>
    </row>
    <row r="37" spans="1:3" x14ac:dyDescent="0.3">
      <c r="A37" s="194"/>
      <c r="B37" s="162" t="s">
        <v>559</v>
      </c>
      <c r="C37" s="187"/>
    </row>
    <row r="38" spans="1:3" x14ac:dyDescent="0.3">
      <c r="A38" s="192" t="s">
        <v>590</v>
      </c>
      <c r="B38" s="166" t="s">
        <v>561</v>
      </c>
      <c r="C38" s="193" t="s">
        <v>539</v>
      </c>
    </row>
    <row r="39" spans="1:3" x14ac:dyDescent="0.3">
      <c r="A39" s="192"/>
      <c r="B39" s="166" t="s">
        <v>562</v>
      </c>
      <c r="C39" s="193"/>
    </row>
    <row r="40" spans="1:3" x14ac:dyDescent="0.3">
      <c r="A40" s="192"/>
      <c r="B40" s="166" t="s">
        <v>563</v>
      </c>
      <c r="C40" s="193"/>
    </row>
    <row r="41" spans="1:3" x14ac:dyDescent="0.3">
      <c r="A41" s="192"/>
      <c r="B41" s="166" t="s">
        <v>564</v>
      </c>
      <c r="C41" s="193"/>
    </row>
    <row r="42" spans="1:3" x14ac:dyDescent="0.3">
      <c r="A42" s="192"/>
      <c r="B42" s="166" t="s">
        <v>565</v>
      </c>
      <c r="C42" s="193"/>
    </row>
    <row r="43" spans="1:3" x14ac:dyDescent="0.3">
      <c r="A43" s="194" t="s">
        <v>591</v>
      </c>
      <c r="B43" s="162" t="s">
        <v>566</v>
      </c>
      <c r="C43" s="187" t="s">
        <v>539</v>
      </c>
    </row>
    <row r="44" spans="1:3" x14ac:dyDescent="0.3">
      <c r="A44" s="194"/>
      <c r="B44" s="162" t="s">
        <v>567</v>
      </c>
      <c r="C44" s="187"/>
    </row>
    <row r="45" spans="1:3" x14ac:dyDescent="0.3">
      <c r="A45" s="194"/>
      <c r="B45" s="162" t="s">
        <v>568</v>
      </c>
      <c r="C45" s="187"/>
    </row>
    <row r="46" spans="1:3" x14ac:dyDescent="0.3">
      <c r="A46" s="194"/>
      <c r="B46" s="162" t="s">
        <v>569</v>
      </c>
      <c r="C46" s="187"/>
    </row>
    <row r="47" spans="1:3" x14ac:dyDescent="0.3">
      <c r="A47" s="194"/>
      <c r="B47" s="162" t="s">
        <v>570</v>
      </c>
      <c r="C47" s="187"/>
    </row>
    <row r="48" spans="1:3" x14ac:dyDescent="0.3">
      <c r="A48" s="195" t="s">
        <v>17</v>
      </c>
      <c r="B48" s="166" t="s">
        <v>571</v>
      </c>
      <c r="C48" s="193" t="s">
        <v>543</v>
      </c>
    </row>
    <row r="49" spans="1:3" x14ac:dyDescent="0.3">
      <c r="A49" s="195"/>
      <c r="B49" s="166" t="s">
        <v>572</v>
      </c>
      <c r="C49" s="193"/>
    </row>
    <row r="50" spans="1:3" ht="16.2" thickBot="1" x14ac:dyDescent="0.35">
      <c r="A50" s="196"/>
      <c r="B50" s="167" t="s">
        <v>573</v>
      </c>
      <c r="C50" s="197"/>
    </row>
    <row r="51" spans="1:3" x14ac:dyDescent="0.3">
      <c r="A51" s="204" t="s">
        <v>574</v>
      </c>
      <c r="B51" s="162" t="s">
        <v>575</v>
      </c>
      <c r="C51" s="190" t="s">
        <v>527</v>
      </c>
    </row>
    <row r="52" spans="1:3" ht="16.2" thickBot="1" x14ac:dyDescent="0.35">
      <c r="A52" s="205"/>
      <c r="B52" s="168" t="s">
        <v>576</v>
      </c>
      <c r="C52" s="191"/>
    </row>
    <row r="53" spans="1:3" ht="20.399999999999999" x14ac:dyDescent="0.3">
      <c r="A53" s="161" t="s">
        <v>506</v>
      </c>
      <c r="B53" s="162" t="s">
        <v>578</v>
      </c>
      <c r="C53" s="190" t="s">
        <v>527</v>
      </c>
    </row>
    <row r="54" spans="1:3" ht="21" thickBot="1" x14ac:dyDescent="0.35">
      <c r="A54" s="169" t="s">
        <v>577</v>
      </c>
      <c r="B54" s="168" t="s">
        <v>579</v>
      </c>
      <c r="C54" s="191"/>
    </row>
  </sheetData>
  <mergeCells count="31">
    <mergeCell ref="A19:A24"/>
    <mergeCell ref="C19:C24"/>
    <mergeCell ref="A51:A52"/>
    <mergeCell ref="C51:C52"/>
    <mergeCell ref="A29:A31"/>
    <mergeCell ref="C29:C31"/>
    <mergeCell ref="A32:A35"/>
    <mergeCell ref="C32:C35"/>
    <mergeCell ref="A36:A37"/>
    <mergeCell ref="C36:C37"/>
    <mergeCell ref="A25:A26"/>
    <mergeCell ref="C25:C26"/>
    <mergeCell ref="A27:A28"/>
    <mergeCell ref="C27:C28"/>
    <mergeCell ref="C53:C54"/>
    <mergeCell ref="A38:A42"/>
    <mergeCell ref="C38:C42"/>
    <mergeCell ref="A43:A47"/>
    <mergeCell ref="C43:C47"/>
    <mergeCell ref="A48:A50"/>
    <mergeCell ref="C48:C50"/>
    <mergeCell ref="A2:A7"/>
    <mergeCell ref="C2:C7"/>
    <mergeCell ref="A17:A18"/>
    <mergeCell ref="C17:C18"/>
    <mergeCell ref="A8:A9"/>
    <mergeCell ref="C8:C9"/>
    <mergeCell ref="A14:A15"/>
    <mergeCell ref="C14:C15"/>
    <mergeCell ref="A11:A12"/>
    <mergeCell ref="C11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B9C0-449C-3C4A-AD80-395F7ACBDD9C}">
  <dimension ref="A1:S34"/>
  <sheetViews>
    <sheetView workbookViewId="0">
      <selection activeCell="C24" sqref="C24"/>
    </sheetView>
  </sheetViews>
  <sheetFormatPr defaultColWidth="11.19921875" defaultRowHeight="15.6" x14ac:dyDescent="0.3"/>
  <sheetData>
    <row r="1" spans="1:19" x14ac:dyDescent="0.3">
      <c r="A1" t="s">
        <v>359</v>
      </c>
      <c r="B1" t="s">
        <v>364</v>
      </c>
      <c r="C1" t="s">
        <v>365</v>
      </c>
      <c r="D1" t="s">
        <v>366</v>
      </c>
      <c r="E1" s="42" t="s">
        <v>434</v>
      </c>
    </row>
    <row r="2" spans="1:19" x14ac:dyDescent="0.3">
      <c r="A2">
        <v>180</v>
      </c>
      <c r="B2">
        <v>186</v>
      </c>
      <c r="C2">
        <v>197</v>
      </c>
      <c r="D2">
        <v>137</v>
      </c>
      <c r="E2" s="42">
        <f>SUM(A2:D2)</f>
        <v>700</v>
      </c>
      <c r="J2" t="s">
        <v>458</v>
      </c>
      <c r="P2" t="s">
        <v>470</v>
      </c>
      <c r="Q2" t="s">
        <v>471</v>
      </c>
      <c r="R2" t="s">
        <v>472</v>
      </c>
      <c r="S2" t="s">
        <v>473</v>
      </c>
    </row>
    <row r="3" spans="1:19" x14ac:dyDescent="0.3">
      <c r="J3" s="50" t="s">
        <v>109</v>
      </c>
      <c r="P3">
        <v>700</v>
      </c>
      <c r="Q3">
        <v>132</v>
      </c>
      <c r="R3">
        <v>10</v>
      </c>
      <c r="S3">
        <v>2</v>
      </c>
    </row>
    <row r="4" spans="1:19" x14ac:dyDescent="0.3">
      <c r="A4" t="s">
        <v>439</v>
      </c>
      <c r="J4" s="47" t="s">
        <v>135</v>
      </c>
      <c r="S4" t="s">
        <v>474</v>
      </c>
    </row>
    <row r="5" spans="1:19" x14ac:dyDescent="0.3">
      <c r="A5" s="42">
        <f>132</f>
        <v>132</v>
      </c>
    </row>
    <row r="7" spans="1:19" x14ac:dyDescent="0.3">
      <c r="C7" t="s">
        <v>440</v>
      </c>
    </row>
    <row r="8" spans="1:19" x14ac:dyDescent="0.3">
      <c r="A8" t="s">
        <v>502</v>
      </c>
      <c r="C8">
        <f>(133/700)*100</f>
        <v>19</v>
      </c>
      <c r="J8" t="s">
        <v>462</v>
      </c>
    </row>
    <row r="10" spans="1:19" x14ac:dyDescent="0.3">
      <c r="J10" t="s">
        <v>463</v>
      </c>
      <c r="L10" s="90" t="s">
        <v>501</v>
      </c>
    </row>
    <row r="11" spans="1:19" x14ac:dyDescent="0.3">
      <c r="A11" t="s">
        <v>503</v>
      </c>
      <c r="J11" t="s">
        <v>464</v>
      </c>
    </row>
    <row r="12" spans="1:19" x14ac:dyDescent="0.3">
      <c r="A12">
        <f xml:space="preserve"> 132-10-2</f>
        <v>120</v>
      </c>
      <c r="B12" t="s">
        <v>468</v>
      </c>
    </row>
    <row r="13" spans="1:19" x14ac:dyDescent="0.3">
      <c r="J13" t="s">
        <v>465</v>
      </c>
    </row>
    <row r="15" spans="1:19" x14ac:dyDescent="0.3">
      <c r="A15" t="s">
        <v>469</v>
      </c>
      <c r="C15">
        <v>1</v>
      </c>
    </row>
    <row r="18" spans="1:12" x14ac:dyDescent="0.3">
      <c r="A18" s="120" t="s">
        <v>500</v>
      </c>
    </row>
    <row r="20" spans="1:12" x14ac:dyDescent="0.3">
      <c r="C20" t="s">
        <v>440</v>
      </c>
    </row>
    <row r="21" spans="1:12" x14ac:dyDescent="0.3">
      <c r="A21" t="s">
        <v>504</v>
      </c>
      <c r="C21" s="120">
        <f>120/700*100</f>
        <v>17.142857142857142</v>
      </c>
    </row>
    <row r="29" spans="1:12" x14ac:dyDescent="0.3">
      <c r="J29">
        <v>22</v>
      </c>
    </row>
    <row r="32" spans="1:12" x14ac:dyDescent="0.3">
      <c r="L32">
        <f>13*6</f>
        <v>78</v>
      </c>
    </row>
    <row r="33" spans="12:12" x14ac:dyDescent="0.3">
      <c r="L33">
        <v>4</v>
      </c>
    </row>
    <row r="34" spans="12:12" x14ac:dyDescent="0.3">
      <c r="L34">
        <f>22+4+78</f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A0FD-AEA5-8146-A793-D44AB02899CA}">
  <dimension ref="A1:AG152"/>
  <sheetViews>
    <sheetView zoomScale="59" workbookViewId="0">
      <selection activeCell="A138" sqref="A138"/>
    </sheetView>
  </sheetViews>
  <sheetFormatPr defaultColWidth="11.19921875" defaultRowHeight="15.6" x14ac:dyDescent="0.3"/>
  <cols>
    <col min="3" max="3" width="18.69921875" customWidth="1"/>
  </cols>
  <sheetData>
    <row r="1" spans="1:29" x14ac:dyDescent="0.3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2" t="s">
        <v>2</v>
      </c>
      <c r="J1" s="2"/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4" t="s">
        <v>20</v>
      </c>
      <c r="AC1" s="5" t="s">
        <v>21</v>
      </c>
    </row>
    <row r="2" spans="1:29" x14ac:dyDescent="0.3">
      <c r="A2" s="6" t="s">
        <v>22</v>
      </c>
      <c r="B2" s="6" t="s">
        <v>23</v>
      </c>
      <c r="C2" s="6" t="s">
        <v>24</v>
      </c>
      <c r="D2" s="6" t="s">
        <v>25</v>
      </c>
      <c r="E2" s="6" t="s">
        <v>25</v>
      </c>
      <c r="F2" s="6" t="s">
        <v>26</v>
      </c>
      <c r="G2" s="6" t="s">
        <v>27</v>
      </c>
      <c r="H2" s="7">
        <v>74</v>
      </c>
      <c r="I2" s="8">
        <v>43760</v>
      </c>
      <c r="J2" s="6" t="s">
        <v>28</v>
      </c>
      <c r="K2" s="7">
        <v>5</v>
      </c>
      <c r="L2" s="8">
        <v>44203</v>
      </c>
      <c r="M2" s="7">
        <v>0</v>
      </c>
      <c r="N2" s="7">
        <v>3</v>
      </c>
      <c r="O2" s="7">
        <v>0</v>
      </c>
      <c r="P2" s="7">
        <v>1</v>
      </c>
      <c r="Q2" s="7">
        <v>1</v>
      </c>
      <c r="R2" s="7">
        <v>0</v>
      </c>
      <c r="S2" s="7">
        <v>0</v>
      </c>
      <c r="T2" s="7">
        <v>2</v>
      </c>
      <c r="U2" s="7">
        <v>1</v>
      </c>
      <c r="V2" s="7">
        <v>0</v>
      </c>
      <c r="W2" s="7">
        <v>4</v>
      </c>
      <c r="X2" s="7">
        <v>1</v>
      </c>
      <c r="Y2" s="7">
        <v>0</v>
      </c>
      <c r="Z2" s="7">
        <v>1</v>
      </c>
      <c r="AA2" s="7" t="s">
        <v>29</v>
      </c>
      <c r="AB2" s="7">
        <v>69</v>
      </c>
      <c r="AC2" s="7"/>
    </row>
    <row r="3" spans="1:29" x14ac:dyDescent="0.3">
      <c r="A3" s="6" t="s">
        <v>30</v>
      </c>
      <c r="B3" s="6" t="s">
        <v>23</v>
      </c>
      <c r="C3" s="6" t="s">
        <v>24</v>
      </c>
      <c r="D3" s="6">
        <v>3</v>
      </c>
      <c r="E3" s="6" t="s">
        <v>25</v>
      </c>
      <c r="F3" s="6" t="s">
        <v>26</v>
      </c>
      <c r="G3" s="6" t="s">
        <v>31</v>
      </c>
      <c r="H3" s="7">
        <v>24</v>
      </c>
      <c r="I3" s="6" t="s">
        <v>32</v>
      </c>
      <c r="J3" s="6" t="s">
        <v>28</v>
      </c>
      <c r="K3" s="7">
        <v>5</v>
      </c>
      <c r="L3" s="9">
        <v>43690</v>
      </c>
      <c r="M3" s="7">
        <v>0</v>
      </c>
      <c r="N3" s="7">
        <v>4</v>
      </c>
      <c r="O3" s="7">
        <v>0</v>
      </c>
      <c r="P3" s="7">
        <v>1</v>
      </c>
      <c r="Q3" s="7">
        <v>1</v>
      </c>
      <c r="R3" s="7">
        <v>0</v>
      </c>
      <c r="S3" s="7">
        <v>0</v>
      </c>
      <c r="T3" s="7">
        <v>1</v>
      </c>
      <c r="U3" s="7">
        <v>1</v>
      </c>
      <c r="V3" s="7">
        <v>1</v>
      </c>
      <c r="W3" s="7">
        <v>4</v>
      </c>
      <c r="X3" s="7">
        <v>1</v>
      </c>
      <c r="Y3" s="7">
        <v>0</v>
      </c>
      <c r="Z3" s="7">
        <v>1</v>
      </c>
      <c r="AA3" s="7" t="s">
        <v>33</v>
      </c>
      <c r="AB3" s="7">
        <v>17</v>
      </c>
      <c r="AC3" s="7"/>
    </row>
    <row r="4" spans="1:29" x14ac:dyDescent="0.3">
      <c r="A4" s="6" t="s">
        <v>34</v>
      </c>
      <c r="B4" s="6" t="s">
        <v>23</v>
      </c>
      <c r="C4" s="6" t="s">
        <v>24</v>
      </c>
      <c r="D4" s="6">
        <v>19</v>
      </c>
      <c r="E4" s="6" t="s">
        <v>25</v>
      </c>
      <c r="F4" s="6" t="s">
        <v>26</v>
      </c>
      <c r="G4" s="6" t="s">
        <v>27</v>
      </c>
      <c r="H4" s="7">
        <v>24</v>
      </c>
      <c r="I4" s="6" t="s">
        <v>35</v>
      </c>
      <c r="J4" s="6" t="s">
        <v>28</v>
      </c>
      <c r="K4" s="7">
        <v>5</v>
      </c>
      <c r="L4" s="9">
        <v>45260</v>
      </c>
      <c r="M4" s="7">
        <v>0</v>
      </c>
      <c r="N4" s="7">
        <v>4</v>
      </c>
      <c r="O4" s="7">
        <v>0</v>
      </c>
      <c r="P4" s="7">
        <v>1</v>
      </c>
      <c r="Q4" s="7">
        <v>2</v>
      </c>
      <c r="R4" s="7">
        <v>0</v>
      </c>
      <c r="S4" s="7">
        <v>0</v>
      </c>
      <c r="T4" s="7">
        <v>1</v>
      </c>
      <c r="U4" s="7">
        <v>1</v>
      </c>
      <c r="V4" s="7">
        <v>0</v>
      </c>
      <c r="W4" s="7">
        <v>4</v>
      </c>
      <c r="X4" s="7">
        <v>1</v>
      </c>
      <c r="Y4" s="7">
        <v>0</v>
      </c>
      <c r="Z4" s="7">
        <v>1</v>
      </c>
      <c r="AA4" s="7" t="s">
        <v>36</v>
      </c>
      <c r="AB4" s="7">
        <v>23</v>
      </c>
      <c r="AC4" s="7"/>
    </row>
    <row r="5" spans="1:29" x14ac:dyDescent="0.3">
      <c r="A5" s="10" t="s">
        <v>37</v>
      </c>
      <c r="B5" s="10" t="s">
        <v>38</v>
      </c>
      <c r="C5" s="10" t="s">
        <v>39</v>
      </c>
      <c r="D5" s="10">
        <v>6</v>
      </c>
      <c r="E5" s="10" t="s">
        <v>25</v>
      </c>
      <c r="F5" s="10" t="s">
        <v>26</v>
      </c>
      <c r="G5" s="10" t="s">
        <v>31</v>
      </c>
      <c r="H5" s="11">
        <v>81</v>
      </c>
      <c r="I5" s="12">
        <v>42872</v>
      </c>
      <c r="J5" s="10" t="s">
        <v>28</v>
      </c>
      <c r="K5" s="11">
        <v>5</v>
      </c>
      <c r="L5" s="13">
        <v>43327</v>
      </c>
      <c r="M5" s="11">
        <v>0</v>
      </c>
      <c r="N5" s="11">
        <v>1</v>
      </c>
      <c r="O5" s="11">
        <v>0</v>
      </c>
      <c r="P5" s="11">
        <v>1</v>
      </c>
      <c r="Q5" s="11">
        <v>2</v>
      </c>
      <c r="R5" s="11">
        <v>0</v>
      </c>
      <c r="S5" s="11">
        <v>0</v>
      </c>
      <c r="T5" s="11">
        <v>1</v>
      </c>
      <c r="U5" s="11">
        <v>1</v>
      </c>
      <c r="V5" s="11">
        <v>0</v>
      </c>
      <c r="W5" s="11">
        <v>0</v>
      </c>
      <c r="X5" s="11">
        <v>0</v>
      </c>
      <c r="Y5" s="11">
        <v>2</v>
      </c>
      <c r="Z5" s="11">
        <v>1</v>
      </c>
      <c r="AA5" s="11" t="s">
        <v>33</v>
      </c>
      <c r="AB5" s="11">
        <v>76</v>
      </c>
      <c r="AC5" s="11"/>
    </row>
    <row r="6" spans="1:29" x14ac:dyDescent="0.3">
      <c r="A6" s="14" t="s">
        <v>40</v>
      </c>
      <c r="B6" s="14" t="s">
        <v>41</v>
      </c>
      <c r="C6" s="14" t="s">
        <v>42</v>
      </c>
      <c r="D6" s="14" t="s">
        <v>43</v>
      </c>
      <c r="E6" s="14" t="s">
        <v>25</v>
      </c>
      <c r="F6" s="14" t="s">
        <v>26</v>
      </c>
      <c r="G6" s="14" t="s">
        <v>27</v>
      </c>
      <c r="H6" s="15">
        <v>45</v>
      </c>
      <c r="I6" s="14" t="s">
        <v>44</v>
      </c>
      <c r="J6" s="14" t="s">
        <v>28</v>
      </c>
      <c r="K6" s="15">
        <v>5</v>
      </c>
      <c r="L6" s="16">
        <v>42514</v>
      </c>
      <c r="M6" s="15">
        <v>0</v>
      </c>
      <c r="N6" s="15">
        <v>1</v>
      </c>
      <c r="O6" s="15">
        <v>0</v>
      </c>
      <c r="P6" s="15">
        <v>1</v>
      </c>
      <c r="Q6" s="15" t="s">
        <v>45</v>
      </c>
      <c r="R6" s="15">
        <v>0</v>
      </c>
      <c r="S6" s="15">
        <v>0</v>
      </c>
      <c r="T6" s="15">
        <v>2</v>
      </c>
      <c r="U6" s="15">
        <v>1</v>
      </c>
      <c r="V6" s="15">
        <v>0</v>
      </c>
      <c r="W6" s="15">
        <v>2</v>
      </c>
      <c r="X6" s="15">
        <v>1</v>
      </c>
      <c r="Y6" s="15">
        <v>1</v>
      </c>
      <c r="Z6" s="15">
        <v>0</v>
      </c>
      <c r="AA6" s="15" t="s">
        <v>33</v>
      </c>
      <c r="AB6" s="15">
        <v>35</v>
      </c>
      <c r="AC6" s="15"/>
    </row>
    <row r="7" spans="1:29" x14ac:dyDescent="0.3">
      <c r="A7" s="14" t="s">
        <v>46</v>
      </c>
      <c r="B7" s="14" t="s">
        <v>47</v>
      </c>
      <c r="C7" s="14" t="s">
        <v>48</v>
      </c>
      <c r="D7" s="14" t="s">
        <v>49</v>
      </c>
      <c r="E7" s="14" t="s">
        <v>25</v>
      </c>
      <c r="F7" s="14" t="s">
        <v>26</v>
      </c>
      <c r="G7" s="14" t="s">
        <v>27</v>
      </c>
      <c r="H7" s="15">
        <v>63</v>
      </c>
      <c r="I7" s="14" t="s">
        <v>50</v>
      </c>
      <c r="J7" s="14" t="s">
        <v>28</v>
      </c>
      <c r="K7" s="15">
        <v>5</v>
      </c>
      <c r="L7" s="17" t="s">
        <v>51</v>
      </c>
      <c r="M7" s="15">
        <v>0</v>
      </c>
      <c r="N7" s="15">
        <v>3</v>
      </c>
      <c r="O7" s="15">
        <v>0</v>
      </c>
      <c r="P7" s="15">
        <v>1</v>
      </c>
      <c r="Q7" s="15" t="s">
        <v>45</v>
      </c>
      <c r="R7" s="15">
        <v>0</v>
      </c>
      <c r="S7" s="15">
        <v>0</v>
      </c>
      <c r="T7" s="15">
        <v>1</v>
      </c>
      <c r="U7" s="15">
        <v>1</v>
      </c>
      <c r="V7" s="15">
        <v>0</v>
      </c>
      <c r="W7" s="15">
        <v>2</v>
      </c>
      <c r="X7" s="15">
        <v>1</v>
      </c>
      <c r="Y7" s="15">
        <v>0</v>
      </c>
      <c r="Z7" s="15">
        <v>1</v>
      </c>
      <c r="AA7" s="15" t="s">
        <v>33</v>
      </c>
      <c r="AB7" s="15">
        <v>61</v>
      </c>
      <c r="AC7" s="15"/>
    </row>
    <row r="8" spans="1:29" x14ac:dyDescent="0.3">
      <c r="A8" s="14" t="s">
        <v>52</v>
      </c>
      <c r="B8" s="14" t="s">
        <v>260</v>
      </c>
      <c r="C8" s="14" t="s">
        <v>48</v>
      </c>
      <c r="D8" s="14" t="s">
        <v>49</v>
      </c>
      <c r="E8" s="14" t="s">
        <v>25</v>
      </c>
      <c r="F8" s="14" t="s">
        <v>26</v>
      </c>
      <c r="G8" s="14" t="s">
        <v>27</v>
      </c>
      <c r="H8" s="15">
        <v>38</v>
      </c>
      <c r="I8" s="14" t="s">
        <v>53</v>
      </c>
      <c r="J8" s="14" t="s">
        <v>28</v>
      </c>
      <c r="K8" s="15">
        <v>5</v>
      </c>
      <c r="L8" s="16">
        <v>43005</v>
      </c>
      <c r="M8" s="15">
        <v>0</v>
      </c>
      <c r="N8" s="15">
        <v>4</v>
      </c>
      <c r="O8" s="15">
        <v>0</v>
      </c>
      <c r="P8" s="15" t="s">
        <v>45</v>
      </c>
      <c r="Q8" s="15">
        <v>1</v>
      </c>
      <c r="R8" s="15">
        <v>0</v>
      </c>
      <c r="S8" s="15">
        <v>0</v>
      </c>
      <c r="T8" s="15">
        <v>1</v>
      </c>
      <c r="U8" s="15">
        <v>1</v>
      </c>
      <c r="V8" s="15">
        <v>0</v>
      </c>
      <c r="W8" s="15">
        <v>4</v>
      </c>
      <c r="X8" s="15">
        <v>1</v>
      </c>
      <c r="Y8" s="15">
        <v>0</v>
      </c>
      <c r="Z8" s="15">
        <v>0</v>
      </c>
      <c r="AA8" s="15" t="s">
        <v>54</v>
      </c>
      <c r="AB8" s="15">
        <v>30</v>
      </c>
      <c r="AC8" s="15"/>
    </row>
    <row r="9" spans="1:29" x14ac:dyDescent="0.3">
      <c r="A9" s="14" t="s">
        <v>55</v>
      </c>
      <c r="B9" s="14" t="s">
        <v>261</v>
      </c>
      <c r="C9" s="14" t="s">
        <v>48</v>
      </c>
      <c r="D9" s="14" t="s">
        <v>49</v>
      </c>
      <c r="E9" s="14" t="s">
        <v>25</v>
      </c>
      <c r="F9" s="14" t="s">
        <v>26</v>
      </c>
      <c r="G9" s="14" t="s">
        <v>31</v>
      </c>
      <c r="H9" s="15">
        <v>66</v>
      </c>
      <c r="I9" s="14" t="s">
        <v>56</v>
      </c>
      <c r="J9" s="14" t="s">
        <v>57</v>
      </c>
      <c r="K9" s="15">
        <v>5</v>
      </c>
      <c r="L9" s="16">
        <v>45355</v>
      </c>
      <c r="M9" s="15">
        <v>0</v>
      </c>
      <c r="N9" s="15">
        <v>4</v>
      </c>
      <c r="O9" s="15">
        <v>1</v>
      </c>
      <c r="P9" s="15">
        <v>1</v>
      </c>
      <c r="Q9" s="15" t="s">
        <v>45</v>
      </c>
      <c r="R9" s="15">
        <v>0</v>
      </c>
      <c r="S9" s="15">
        <v>0</v>
      </c>
      <c r="T9" s="15">
        <v>1</v>
      </c>
      <c r="U9" s="15">
        <v>1</v>
      </c>
      <c r="V9" s="15">
        <v>0</v>
      </c>
      <c r="W9" s="15">
        <v>4</v>
      </c>
      <c r="X9" s="15">
        <v>3</v>
      </c>
      <c r="Y9" s="15">
        <v>0</v>
      </c>
      <c r="Z9" s="15">
        <v>1</v>
      </c>
      <c r="AA9" s="15" t="s">
        <v>33</v>
      </c>
      <c r="AB9" s="15">
        <v>60</v>
      </c>
      <c r="AC9" s="15"/>
    </row>
    <row r="10" spans="1:29" x14ac:dyDescent="0.3">
      <c r="A10" s="10" t="s">
        <v>58</v>
      </c>
      <c r="B10" s="14" t="s">
        <v>262</v>
      </c>
      <c r="C10" s="10" t="s">
        <v>48</v>
      </c>
      <c r="D10" s="10">
        <v>30</v>
      </c>
      <c r="E10" s="10" t="s">
        <v>25</v>
      </c>
      <c r="F10" s="10" t="s">
        <v>26</v>
      </c>
      <c r="G10" s="10" t="s">
        <v>27</v>
      </c>
      <c r="H10" s="11">
        <v>43</v>
      </c>
      <c r="I10" s="13">
        <v>43587</v>
      </c>
      <c r="J10" s="10" t="s">
        <v>57</v>
      </c>
      <c r="K10" s="11">
        <v>5</v>
      </c>
      <c r="L10" s="12">
        <v>44172</v>
      </c>
      <c r="M10" s="11">
        <v>0</v>
      </c>
      <c r="N10" s="11">
        <v>4</v>
      </c>
      <c r="O10" s="11">
        <v>0</v>
      </c>
      <c r="P10" s="11">
        <v>1</v>
      </c>
      <c r="Q10" s="11">
        <v>1</v>
      </c>
      <c r="R10" s="11">
        <v>0</v>
      </c>
      <c r="S10" s="11">
        <v>0</v>
      </c>
      <c r="T10" s="11">
        <v>1</v>
      </c>
      <c r="U10" s="11">
        <v>1</v>
      </c>
      <c r="V10" s="11">
        <v>0</v>
      </c>
      <c r="W10" s="11">
        <v>2</v>
      </c>
      <c r="X10" s="11" t="s">
        <v>45</v>
      </c>
      <c r="Y10" s="11">
        <v>2</v>
      </c>
      <c r="Z10" s="11">
        <v>1</v>
      </c>
      <c r="AA10" s="11" t="s">
        <v>59</v>
      </c>
      <c r="AB10" s="11">
        <v>38</v>
      </c>
      <c r="AC10" s="11"/>
    </row>
    <row r="11" spans="1:29" x14ac:dyDescent="0.3">
      <c r="A11" s="6" t="s">
        <v>60</v>
      </c>
      <c r="B11" s="14" t="s">
        <v>263</v>
      </c>
      <c r="C11" s="6" t="s">
        <v>48</v>
      </c>
      <c r="D11" s="6" t="s">
        <v>61</v>
      </c>
      <c r="E11" s="6" t="s">
        <v>25</v>
      </c>
      <c r="F11" s="6" t="s">
        <v>26</v>
      </c>
      <c r="G11" s="6" t="s">
        <v>27</v>
      </c>
      <c r="H11" s="7">
        <v>48</v>
      </c>
      <c r="I11" s="6" t="s">
        <v>62</v>
      </c>
      <c r="J11" s="6" t="s">
        <v>28</v>
      </c>
      <c r="K11" s="7">
        <v>5</v>
      </c>
      <c r="L11" s="9">
        <v>41830</v>
      </c>
      <c r="M11" s="7">
        <v>0</v>
      </c>
      <c r="N11" s="7">
        <v>3</v>
      </c>
      <c r="O11" s="7">
        <v>0</v>
      </c>
      <c r="P11" s="7">
        <v>1</v>
      </c>
      <c r="Q11" s="7">
        <v>1</v>
      </c>
      <c r="R11" s="7">
        <v>0</v>
      </c>
      <c r="S11" s="7">
        <v>0</v>
      </c>
      <c r="T11" s="7">
        <v>1</v>
      </c>
      <c r="U11" s="7">
        <v>1</v>
      </c>
      <c r="V11" s="7">
        <v>0</v>
      </c>
      <c r="W11" s="7">
        <v>4</v>
      </c>
      <c r="X11" s="7">
        <v>1</v>
      </c>
      <c r="Y11" s="7">
        <v>0</v>
      </c>
      <c r="Z11" s="7">
        <v>0</v>
      </c>
      <c r="AA11" s="7" t="s">
        <v>63</v>
      </c>
      <c r="AB11" s="7">
        <v>38</v>
      </c>
      <c r="AC11" s="7"/>
    </row>
    <row r="12" spans="1:29" x14ac:dyDescent="0.3">
      <c r="A12" s="14" t="s">
        <v>64</v>
      </c>
      <c r="B12" s="14" t="s">
        <v>264</v>
      </c>
      <c r="C12" s="14" t="s">
        <v>48</v>
      </c>
      <c r="D12" s="14" t="s">
        <v>61</v>
      </c>
      <c r="E12" s="14" t="s">
        <v>25</v>
      </c>
      <c r="F12" s="14" t="s">
        <v>26</v>
      </c>
      <c r="G12" s="14" t="s">
        <v>27</v>
      </c>
      <c r="H12" s="15">
        <v>49</v>
      </c>
      <c r="I12" s="14" t="s">
        <v>65</v>
      </c>
      <c r="J12" s="14" t="s">
        <v>28</v>
      </c>
      <c r="K12" s="15">
        <v>5</v>
      </c>
      <c r="L12" s="16">
        <v>44249</v>
      </c>
      <c r="M12" s="15">
        <v>0</v>
      </c>
      <c r="N12" s="15">
        <v>3</v>
      </c>
      <c r="O12" s="15">
        <v>1</v>
      </c>
      <c r="P12" s="15" t="s">
        <v>45</v>
      </c>
      <c r="Q12" s="15">
        <v>1</v>
      </c>
      <c r="R12" s="15">
        <v>0</v>
      </c>
      <c r="S12" s="15">
        <v>0</v>
      </c>
      <c r="T12" s="15">
        <v>1</v>
      </c>
      <c r="U12" s="15">
        <v>1</v>
      </c>
      <c r="V12" s="15">
        <v>0</v>
      </c>
      <c r="W12" s="15">
        <v>4</v>
      </c>
      <c r="X12" s="15">
        <v>3</v>
      </c>
      <c r="Y12" s="15">
        <v>0</v>
      </c>
      <c r="Z12" s="15">
        <v>0</v>
      </c>
      <c r="AA12" s="15" t="s">
        <v>66</v>
      </c>
      <c r="AB12" s="15">
        <v>43</v>
      </c>
      <c r="AC12" s="15"/>
    </row>
    <row r="13" spans="1:29" s="52" customFormat="1" x14ac:dyDescent="0.3">
      <c r="A13" s="50" t="s">
        <v>67</v>
      </c>
      <c r="B13" s="50" t="s">
        <v>265</v>
      </c>
      <c r="C13" s="50" t="s">
        <v>48</v>
      </c>
      <c r="D13" s="50" t="s">
        <v>68</v>
      </c>
      <c r="E13" s="50" t="s">
        <v>25</v>
      </c>
      <c r="F13" s="50" t="s">
        <v>26</v>
      </c>
      <c r="G13" s="50" t="s">
        <v>27</v>
      </c>
      <c r="H13" s="58">
        <v>64</v>
      </c>
      <c r="I13" s="50" t="s">
        <v>69</v>
      </c>
      <c r="J13" s="50" t="s">
        <v>28</v>
      </c>
      <c r="K13" s="58">
        <v>5</v>
      </c>
      <c r="L13" s="59">
        <v>44375</v>
      </c>
      <c r="M13" s="58">
        <v>0</v>
      </c>
      <c r="N13" s="58">
        <v>3</v>
      </c>
      <c r="O13" s="58">
        <v>0</v>
      </c>
      <c r="P13" s="58">
        <v>1</v>
      </c>
      <c r="Q13" s="58" t="s">
        <v>45</v>
      </c>
      <c r="R13" s="58">
        <v>0</v>
      </c>
      <c r="S13" s="58">
        <v>0</v>
      </c>
      <c r="T13" s="58">
        <v>1</v>
      </c>
      <c r="U13" s="58">
        <v>1</v>
      </c>
      <c r="V13" s="58">
        <v>0</v>
      </c>
      <c r="W13" s="58" t="s">
        <v>70</v>
      </c>
      <c r="X13" s="58">
        <v>0</v>
      </c>
      <c r="Y13" s="58">
        <v>0</v>
      </c>
      <c r="Z13" s="58">
        <v>1</v>
      </c>
      <c r="AA13" s="58" t="s">
        <v>33</v>
      </c>
      <c r="AB13" s="58">
        <v>57</v>
      </c>
      <c r="AC13" s="58"/>
    </row>
    <row r="14" spans="1:29" x14ac:dyDescent="0.3">
      <c r="A14" s="14" t="s">
        <v>71</v>
      </c>
      <c r="B14" s="14" t="s">
        <v>266</v>
      </c>
      <c r="C14" s="14" t="s">
        <v>48</v>
      </c>
      <c r="D14" s="14" t="s">
        <v>68</v>
      </c>
      <c r="E14" s="14" t="s">
        <v>25</v>
      </c>
      <c r="F14" s="14" t="s">
        <v>26</v>
      </c>
      <c r="G14" s="14" t="s">
        <v>31</v>
      </c>
      <c r="H14" s="15">
        <v>54</v>
      </c>
      <c r="I14" s="14" t="s">
        <v>72</v>
      </c>
      <c r="J14" s="14" t="s">
        <v>28</v>
      </c>
      <c r="K14" s="15">
        <v>5</v>
      </c>
      <c r="L14" s="16">
        <v>43578</v>
      </c>
      <c r="M14" s="15">
        <v>0</v>
      </c>
      <c r="N14" s="15">
        <v>4</v>
      </c>
      <c r="O14" s="15">
        <v>1</v>
      </c>
      <c r="P14" s="15" t="s">
        <v>45</v>
      </c>
      <c r="Q14" s="15" t="s">
        <v>45</v>
      </c>
      <c r="R14" s="15">
        <v>0</v>
      </c>
      <c r="S14" s="15">
        <v>0</v>
      </c>
      <c r="T14" s="15">
        <v>1</v>
      </c>
      <c r="U14" s="15">
        <v>1</v>
      </c>
      <c r="V14" s="15">
        <v>1</v>
      </c>
      <c r="W14" s="15">
        <v>4</v>
      </c>
      <c r="X14" s="15">
        <v>3</v>
      </c>
      <c r="Y14" s="15">
        <v>0</v>
      </c>
      <c r="Z14" s="15">
        <v>0</v>
      </c>
      <c r="AA14" s="15" t="s">
        <v>73</v>
      </c>
      <c r="AB14" s="15">
        <v>48</v>
      </c>
      <c r="AC14" s="15"/>
    </row>
    <row r="15" spans="1:29" s="52" customFormat="1" x14ac:dyDescent="0.3">
      <c r="A15" s="50" t="s">
        <v>74</v>
      </c>
      <c r="B15" s="50" t="s">
        <v>267</v>
      </c>
      <c r="C15" s="50" t="s">
        <v>48</v>
      </c>
      <c r="D15" s="50" t="s">
        <v>75</v>
      </c>
      <c r="E15" s="50" t="s">
        <v>25</v>
      </c>
      <c r="F15" s="50" t="s">
        <v>26</v>
      </c>
      <c r="G15" s="50" t="s">
        <v>27</v>
      </c>
      <c r="H15" s="58">
        <v>51</v>
      </c>
      <c r="I15" s="50" t="s">
        <v>76</v>
      </c>
      <c r="J15" s="50" t="s">
        <v>28</v>
      </c>
      <c r="K15" s="58">
        <v>5</v>
      </c>
      <c r="L15" s="59">
        <v>45348</v>
      </c>
      <c r="M15" s="58">
        <v>0</v>
      </c>
      <c r="N15" s="58">
        <v>3</v>
      </c>
      <c r="O15" s="58">
        <v>0</v>
      </c>
      <c r="P15" s="58">
        <v>1</v>
      </c>
      <c r="Q15" s="58" t="s">
        <v>45</v>
      </c>
      <c r="R15" s="58">
        <v>0</v>
      </c>
      <c r="S15" s="58">
        <v>0</v>
      </c>
      <c r="T15" s="58">
        <v>1</v>
      </c>
      <c r="U15" s="58">
        <v>1</v>
      </c>
      <c r="V15" s="58">
        <v>1</v>
      </c>
      <c r="W15" s="58" t="s">
        <v>77</v>
      </c>
      <c r="X15" s="58">
        <v>1</v>
      </c>
      <c r="Y15" s="58">
        <v>0</v>
      </c>
      <c r="Z15" s="58">
        <v>1</v>
      </c>
      <c r="AA15" s="58" t="s">
        <v>33</v>
      </c>
      <c r="AB15" s="58">
        <v>49</v>
      </c>
      <c r="AC15" s="58"/>
    </row>
    <row r="16" spans="1:29" x14ac:dyDescent="0.3">
      <c r="A16" s="14" t="s">
        <v>78</v>
      </c>
      <c r="B16" s="14" t="s">
        <v>268</v>
      </c>
      <c r="C16" s="14" t="s">
        <v>48</v>
      </c>
      <c r="D16" s="14" t="s">
        <v>75</v>
      </c>
      <c r="E16" s="14" t="s">
        <v>25</v>
      </c>
      <c r="F16" s="14" t="s">
        <v>26</v>
      </c>
      <c r="G16" s="14" t="s">
        <v>31</v>
      </c>
      <c r="H16" s="15">
        <v>40</v>
      </c>
      <c r="I16" s="14" t="s">
        <v>79</v>
      </c>
      <c r="J16" s="14" t="s">
        <v>28</v>
      </c>
      <c r="K16" s="15">
        <v>5</v>
      </c>
      <c r="L16" s="16">
        <v>41890</v>
      </c>
      <c r="M16" s="15">
        <v>0</v>
      </c>
      <c r="N16" s="15">
        <v>4</v>
      </c>
      <c r="O16" s="15">
        <v>0</v>
      </c>
      <c r="P16" s="15">
        <v>1</v>
      </c>
      <c r="Q16" s="15" t="s">
        <v>45</v>
      </c>
      <c r="R16" s="15">
        <v>0</v>
      </c>
      <c r="S16" s="15">
        <v>0</v>
      </c>
      <c r="T16" s="15">
        <v>1</v>
      </c>
      <c r="U16" s="15">
        <v>1</v>
      </c>
      <c r="V16" s="15">
        <v>1</v>
      </c>
      <c r="W16" s="15">
        <v>4</v>
      </c>
      <c r="X16" s="15">
        <v>1</v>
      </c>
      <c r="Y16" s="15">
        <v>1</v>
      </c>
      <c r="Z16" s="15">
        <v>0</v>
      </c>
      <c r="AA16" s="15" t="s">
        <v>33</v>
      </c>
      <c r="AB16" s="15">
        <v>29</v>
      </c>
      <c r="AC16" s="15"/>
    </row>
    <row r="17" spans="1:29" x14ac:dyDescent="0.3">
      <c r="A17" s="14" t="s">
        <v>80</v>
      </c>
      <c r="B17" s="14" t="s">
        <v>269</v>
      </c>
      <c r="C17" s="14" t="s">
        <v>48</v>
      </c>
      <c r="D17" s="14" t="s">
        <v>75</v>
      </c>
      <c r="E17" s="14" t="s">
        <v>25</v>
      </c>
      <c r="F17" s="14" t="s">
        <v>26</v>
      </c>
      <c r="G17" s="14" t="s">
        <v>27</v>
      </c>
      <c r="H17" s="15">
        <v>26</v>
      </c>
      <c r="I17" s="14" t="s">
        <v>81</v>
      </c>
      <c r="J17" s="14" t="s">
        <v>28</v>
      </c>
      <c r="K17" s="15">
        <v>5</v>
      </c>
      <c r="L17" s="16">
        <v>44110</v>
      </c>
      <c r="M17" s="15">
        <v>0</v>
      </c>
      <c r="N17" s="15">
        <v>4</v>
      </c>
      <c r="O17" s="15">
        <v>0</v>
      </c>
      <c r="P17" s="15">
        <v>1</v>
      </c>
      <c r="Q17" s="15" t="s">
        <v>45</v>
      </c>
      <c r="R17" s="15">
        <v>0</v>
      </c>
      <c r="S17" s="15">
        <v>0</v>
      </c>
      <c r="T17" s="15">
        <v>1</v>
      </c>
      <c r="U17" s="15">
        <v>1</v>
      </c>
      <c r="V17" s="15">
        <v>0</v>
      </c>
      <c r="W17" s="15">
        <v>4</v>
      </c>
      <c r="X17" s="15">
        <v>1</v>
      </c>
      <c r="Y17" s="15">
        <v>0</v>
      </c>
      <c r="Z17" s="15">
        <v>0</v>
      </c>
      <c r="AA17" s="15" t="s">
        <v>82</v>
      </c>
      <c r="AB17" s="15">
        <v>22</v>
      </c>
      <c r="AC17" s="15"/>
    </row>
    <row r="18" spans="1:29" x14ac:dyDescent="0.3">
      <c r="A18" s="6" t="s">
        <v>83</v>
      </c>
      <c r="B18" s="14" t="s">
        <v>270</v>
      </c>
      <c r="C18" s="6" t="s">
        <v>48</v>
      </c>
      <c r="D18" s="6" t="s">
        <v>84</v>
      </c>
      <c r="E18" s="6" t="s">
        <v>25</v>
      </c>
      <c r="F18" s="6" t="s">
        <v>26</v>
      </c>
      <c r="G18" s="6" t="s">
        <v>31</v>
      </c>
      <c r="H18" s="7">
        <v>41</v>
      </c>
      <c r="I18" s="6" t="s">
        <v>85</v>
      </c>
      <c r="J18" s="6" t="s">
        <v>28</v>
      </c>
      <c r="K18" s="7">
        <v>5</v>
      </c>
      <c r="L18" s="9">
        <v>45307</v>
      </c>
      <c r="M18" s="7">
        <v>0</v>
      </c>
      <c r="N18" s="7">
        <v>4</v>
      </c>
      <c r="O18" s="7">
        <v>0</v>
      </c>
      <c r="P18" s="7">
        <v>0</v>
      </c>
      <c r="Q18" s="7">
        <v>1</v>
      </c>
      <c r="R18" s="7">
        <v>0</v>
      </c>
      <c r="S18" s="7">
        <v>0</v>
      </c>
      <c r="T18" s="7">
        <v>1</v>
      </c>
      <c r="U18" s="7">
        <v>1</v>
      </c>
      <c r="V18" s="7">
        <v>0</v>
      </c>
      <c r="W18" s="7">
        <v>2</v>
      </c>
      <c r="X18" s="7">
        <v>1</v>
      </c>
      <c r="Y18" s="7">
        <v>0</v>
      </c>
      <c r="Z18" s="7">
        <v>1</v>
      </c>
      <c r="AA18" s="7" t="s">
        <v>33</v>
      </c>
      <c r="AB18" s="7">
        <v>35</v>
      </c>
      <c r="AC18" s="7"/>
    </row>
    <row r="19" spans="1:29" x14ac:dyDescent="0.3">
      <c r="A19" s="14" t="s">
        <v>86</v>
      </c>
      <c r="B19" s="14" t="s">
        <v>271</v>
      </c>
      <c r="C19" s="14" t="s">
        <v>48</v>
      </c>
      <c r="D19" s="14" t="s">
        <v>84</v>
      </c>
      <c r="E19" s="14" t="s">
        <v>25</v>
      </c>
      <c r="F19" s="14" t="s">
        <v>26</v>
      </c>
      <c r="G19" s="14" t="s">
        <v>31</v>
      </c>
      <c r="H19" s="15">
        <v>83</v>
      </c>
      <c r="I19" s="14" t="s">
        <v>87</v>
      </c>
      <c r="J19" s="14" t="s">
        <v>57</v>
      </c>
      <c r="K19" s="15">
        <v>5</v>
      </c>
      <c r="L19" s="16">
        <v>42956</v>
      </c>
      <c r="M19" s="15">
        <v>0</v>
      </c>
      <c r="N19" s="15">
        <v>3</v>
      </c>
      <c r="O19" s="15">
        <v>0</v>
      </c>
      <c r="P19" s="15">
        <v>0</v>
      </c>
      <c r="Q19" s="15" t="s">
        <v>45</v>
      </c>
      <c r="R19" s="15">
        <v>0</v>
      </c>
      <c r="S19" s="15">
        <v>0</v>
      </c>
      <c r="T19" s="15">
        <v>1</v>
      </c>
      <c r="U19" s="15">
        <v>1</v>
      </c>
      <c r="V19" s="15">
        <v>1</v>
      </c>
      <c r="W19" s="15">
        <v>3</v>
      </c>
      <c r="X19" s="15">
        <v>0</v>
      </c>
      <c r="Y19" s="15">
        <v>0</v>
      </c>
      <c r="Z19" s="15">
        <v>1</v>
      </c>
      <c r="AA19" s="15" t="s">
        <v>88</v>
      </c>
      <c r="AB19" s="15">
        <v>69</v>
      </c>
      <c r="AC19" s="15"/>
    </row>
    <row r="20" spans="1:29" x14ac:dyDescent="0.3">
      <c r="A20" s="14" t="s">
        <v>89</v>
      </c>
      <c r="B20" s="14" t="s">
        <v>272</v>
      </c>
      <c r="C20" s="14" t="s">
        <v>42</v>
      </c>
      <c r="D20" s="14" t="s">
        <v>90</v>
      </c>
      <c r="E20" s="14" t="s">
        <v>25</v>
      </c>
      <c r="F20" s="14" t="s">
        <v>26</v>
      </c>
      <c r="G20" s="14" t="s">
        <v>31</v>
      </c>
      <c r="H20" s="15">
        <v>51</v>
      </c>
      <c r="I20" s="14" t="s">
        <v>91</v>
      </c>
      <c r="J20" s="14" t="s">
        <v>57</v>
      </c>
      <c r="K20" s="15">
        <v>5</v>
      </c>
      <c r="L20" s="16">
        <v>42419</v>
      </c>
      <c r="M20" s="15">
        <v>0</v>
      </c>
      <c r="N20" s="15">
        <v>1</v>
      </c>
      <c r="O20" s="15" t="s">
        <v>45</v>
      </c>
      <c r="P20" s="15" t="s">
        <v>45</v>
      </c>
      <c r="Q20" s="15" t="s">
        <v>45</v>
      </c>
      <c r="R20" s="15">
        <v>0</v>
      </c>
      <c r="S20" s="15">
        <v>0</v>
      </c>
      <c r="T20" s="15">
        <v>1</v>
      </c>
      <c r="U20" s="15">
        <v>1</v>
      </c>
      <c r="V20" s="15">
        <v>1</v>
      </c>
      <c r="W20" s="15">
        <v>4</v>
      </c>
      <c r="X20" s="15" t="s">
        <v>45</v>
      </c>
      <c r="Y20" s="15">
        <v>0</v>
      </c>
      <c r="Z20" s="15">
        <v>0</v>
      </c>
      <c r="AA20" s="15" t="s">
        <v>33</v>
      </c>
      <c r="AB20" s="15">
        <v>40</v>
      </c>
      <c r="AC20" s="15"/>
    </row>
    <row r="21" spans="1:29" x14ac:dyDescent="0.3">
      <c r="A21" s="14" t="s">
        <v>92</v>
      </c>
      <c r="B21" s="14" t="s">
        <v>273</v>
      </c>
      <c r="C21" s="14" t="s">
        <v>42</v>
      </c>
      <c r="D21" s="14" t="s">
        <v>93</v>
      </c>
      <c r="E21" s="14" t="s">
        <v>25</v>
      </c>
      <c r="F21" s="14" t="s">
        <v>26</v>
      </c>
      <c r="G21" s="14" t="s">
        <v>27</v>
      </c>
      <c r="H21" s="15">
        <v>86</v>
      </c>
      <c r="I21" s="14" t="s">
        <v>94</v>
      </c>
      <c r="J21" s="14" t="s">
        <v>28</v>
      </c>
      <c r="K21" s="15">
        <v>5</v>
      </c>
      <c r="L21" s="16">
        <v>41719</v>
      </c>
      <c r="M21" s="15">
        <v>0</v>
      </c>
      <c r="N21" s="15">
        <v>1</v>
      </c>
      <c r="O21" s="15">
        <v>0</v>
      </c>
      <c r="P21" s="15">
        <v>1</v>
      </c>
      <c r="Q21" s="15">
        <v>1</v>
      </c>
      <c r="R21" s="15">
        <v>0</v>
      </c>
      <c r="S21" s="15">
        <v>0</v>
      </c>
      <c r="T21" s="15">
        <v>1</v>
      </c>
      <c r="U21" s="15">
        <v>1</v>
      </c>
      <c r="V21" s="15">
        <v>1</v>
      </c>
      <c r="W21" s="15" t="s">
        <v>45</v>
      </c>
      <c r="X21" s="15" t="s">
        <v>45</v>
      </c>
      <c r="Y21" s="15">
        <v>1</v>
      </c>
      <c r="Z21" s="15">
        <v>1</v>
      </c>
      <c r="AA21" s="15" t="s">
        <v>33</v>
      </c>
      <c r="AB21" s="15">
        <v>77</v>
      </c>
      <c r="AC21" s="15"/>
    </row>
    <row r="22" spans="1:29" x14ac:dyDescent="0.3">
      <c r="A22" s="6" t="s">
        <v>95</v>
      </c>
      <c r="B22" s="14" t="s">
        <v>274</v>
      </c>
      <c r="C22" s="6" t="s">
        <v>48</v>
      </c>
      <c r="D22" s="6" t="s">
        <v>96</v>
      </c>
      <c r="E22" s="6" t="s">
        <v>25</v>
      </c>
      <c r="F22" s="6" t="s">
        <v>26</v>
      </c>
      <c r="G22" s="6" t="s">
        <v>31</v>
      </c>
      <c r="H22" s="7">
        <v>59</v>
      </c>
      <c r="I22" s="6" t="s">
        <v>97</v>
      </c>
      <c r="J22" s="6" t="s">
        <v>28</v>
      </c>
      <c r="K22" s="7">
        <v>5</v>
      </c>
      <c r="L22" s="9">
        <v>44806</v>
      </c>
      <c r="M22" s="7">
        <v>0</v>
      </c>
      <c r="N22" s="7">
        <v>3</v>
      </c>
      <c r="O22" s="7">
        <v>0</v>
      </c>
      <c r="P22" s="7">
        <v>1</v>
      </c>
      <c r="Q22" s="7">
        <v>1</v>
      </c>
      <c r="R22" s="7">
        <v>0</v>
      </c>
      <c r="S22" s="7">
        <v>0</v>
      </c>
      <c r="T22" s="7">
        <v>1</v>
      </c>
      <c r="U22" s="7">
        <v>1</v>
      </c>
      <c r="V22" s="7">
        <v>1</v>
      </c>
      <c r="W22" s="7">
        <v>4</v>
      </c>
      <c r="X22" s="7">
        <v>1</v>
      </c>
      <c r="Y22" s="7">
        <v>0</v>
      </c>
      <c r="Z22" s="7">
        <v>0</v>
      </c>
      <c r="AA22" s="7" t="s">
        <v>98</v>
      </c>
      <c r="AB22" s="7">
        <v>54</v>
      </c>
      <c r="AC22" s="7"/>
    </row>
    <row r="23" spans="1:29" x14ac:dyDescent="0.3">
      <c r="A23" s="6" t="s">
        <v>99</v>
      </c>
      <c r="B23" s="14" t="s">
        <v>275</v>
      </c>
      <c r="C23" s="6" t="s">
        <v>48</v>
      </c>
      <c r="D23" s="6" t="s">
        <v>100</v>
      </c>
      <c r="E23" s="6" t="s">
        <v>25</v>
      </c>
      <c r="F23" s="6" t="s">
        <v>26</v>
      </c>
      <c r="G23" s="6" t="s">
        <v>31</v>
      </c>
      <c r="H23" s="7">
        <v>67</v>
      </c>
      <c r="I23" s="6" t="s">
        <v>101</v>
      </c>
      <c r="J23" s="6" t="s">
        <v>28</v>
      </c>
      <c r="K23" s="7">
        <v>5</v>
      </c>
      <c r="L23" s="9">
        <v>44215</v>
      </c>
      <c r="M23" s="7">
        <v>0</v>
      </c>
      <c r="N23" s="7">
        <v>3</v>
      </c>
      <c r="O23" s="7">
        <v>0</v>
      </c>
      <c r="P23" s="7">
        <v>1</v>
      </c>
      <c r="Q23" s="7">
        <v>2</v>
      </c>
      <c r="R23" s="7">
        <v>0</v>
      </c>
      <c r="S23" s="7">
        <v>1</v>
      </c>
      <c r="T23" s="7">
        <v>1</v>
      </c>
      <c r="U23" s="7">
        <v>1</v>
      </c>
      <c r="V23" s="7">
        <v>1</v>
      </c>
      <c r="W23" s="7">
        <v>3</v>
      </c>
      <c r="X23" s="7">
        <v>2</v>
      </c>
      <c r="Y23" s="7">
        <v>1</v>
      </c>
      <c r="Z23" s="7">
        <v>0</v>
      </c>
      <c r="AA23" s="7" t="s">
        <v>102</v>
      </c>
      <c r="AB23" s="7">
        <v>62</v>
      </c>
      <c r="AC23" s="7"/>
    </row>
    <row r="24" spans="1:29" x14ac:dyDescent="0.3">
      <c r="A24" s="6" t="s">
        <v>103</v>
      </c>
      <c r="B24" s="14" t="s">
        <v>276</v>
      </c>
      <c r="C24" s="6" t="s">
        <v>48</v>
      </c>
      <c r="D24" s="6" t="s">
        <v>100</v>
      </c>
      <c r="E24" s="6" t="s">
        <v>25</v>
      </c>
      <c r="F24" s="6" t="s">
        <v>26</v>
      </c>
      <c r="G24" s="6" t="s">
        <v>31</v>
      </c>
      <c r="H24" s="7">
        <v>76</v>
      </c>
      <c r="I24" s="6" t="s">
        <v>104</v>
      </c>
      <c r="J24" s="6" t="s">
        <v>28</v>
      </c>
      <c r="K24" s="7">
        <v>5</v>
      </c>
      <c r="L24" s="9">
        <v>41291</v>
      </c>
      <c r="M24" s="7">
        <v>0</v>
      </c>
      <c r="N24" s="7">
        <v>4</v>
      </c>
      <c r="O24" s="7">
        <v>0</v>
      </c>
      <c r="P24" s="7">
        <v>1</v>
      </c>
      <c r="Q24" s="7">
        <v>1</v>
      </c>
      <c r="R24" s="7">
        <v>0</v>
      </c>
      <c r="S24" s="7">
        <v>0</v>
      </c>
      <c r="T24" s="7">
        <v>1</v>
      </c>
      <c r="U24" s="7">
        <v>1</v>
      </c>
      <c r="V24" s="7">
        <v>1</v>
      </c>
      <c r="W24" s="7">
        <v>2</v>
      </c>
      <c r="X24" s="7">
        <v>1</v>
      </c>
      <c r="Y24" s="7">
        <v>0</v>
      </c>
      <c r="Z24" s="7">
        <v>1</v>
      </c>
      <c r="AA24" s="7" t="s">
        <v>33</v>
      </c>
      <c r="AB24" s="7">
        <v>64</v>
      </c>
      <c r="AC24" s="7"/>
    </row>
    <row r="25" spans="1:29" s="52" customFormat="1" x14ac:dyDescent="0.3">
      <c r="A25" s="50" t="s">
        <v>105</v>
      </c>
      <c r="B25" s="50" t="s">
        <v>277</v>
      </c>
      <c r="C25" s="50" t="s">
        <v>48</v>
      </c>
      <c r="D25" s="50" t="s">
        <v>106</v>
      </c>
      <c r="E25" s="50" t="s">
        <v>25</v>
      </c>
      <c r="F25" s="50" t="s">
        <v>26</v>
      </c>
      <c r="G25" s="50" t="s">
        <v>27</v>
      </c>
      <c r="H25" s="58">
        <v>63</v>
      </c>
      <c r="I25" s="50" t="s">
        <v>107</v>
      </c>
      <c r="J25" s="50" t="s">
        <v>28</v>
      </c>
      <c r="K25" s="58">
        <v>5</v>
      </c>
      <c r="L25" s="59">
        <v>41975</v>
      </c>
      <c r="M25" s="58">
        <v>0</v>
      </c>
      <c r="N25" s="58">
        <v>3</v>
      </c>
      <c r="O25" s="58">
        <v>0</v>
      </c>
      <c r="P25" s="58">
        <v>1</v>
      </c>
      <c r="Q25" s="58">
        <v>1</v>
      </c>
      <c r="R25" s="58">
        <v>1</v>
      </c>
      <c r="S25" s="58">
        <v>0</v>
      </c>
      <c r="T25" s="58">
        <v>1</v>
      </c>
      <c r="U25" s="58">
        <v>1</v>
      </c>
      <c r="V25" s="58">
        <v>0</v>
      </c>
      <c r="W25" s="58" t="s">
        <v>77</v>
      </c>
      <c r="X25" s="58">
        <v>2</v>
      </c>
      <c r="Y25" s="58">
        <v>0</v>
      </c>
      <c r="Z25" s="58">
        <v>1</v>
      </c>
      <c r="AA25" s="58" t="s">
        <v>108</v>
      </c>
      <c r="AB25" s="58">
        <v>52</v>
      </c>
      <c r="AC25" s="58"/>
    </row>
    <row r="26" spans="1:29" s="52" customFormat="1" x14ac:dyDescent="0.3">
      <c r="A26" s="50" t="s">
        <v>109</v>
      </c>
      <c r="B26" s="50" t="s">
        <v>278</v>
      </c>
      <c r="C26" s="50" t="s">
        <v>48</v>
      </c>
      <c r="D26" s="50" t="s">
        <v>106</v>
      </c>
      <c r="E26" s="50" t="s">
        <v>25</v>
      </c>
      <c r="F26" s="50" t="s">
        <v>26</v>
      </c>
      <c r="G26" s="50" t="s">
        <v>27</v>
      </c>
      <c r="H26" s="58">
        <v>39</v>
      </c>
      <c r="I26" s="50" t="s">
        <v>110</v>
      </c>
      <c r="J26" s="50" t="s">
        <v>28</v>
      </c>
      <c r="K26" s="58">
        <v>5</v>
      </c>
      <c r="L26" s="59">
        <v>40631</v>
      </c>
      <c r="M26" s="58">
        <v>0</v>
      </c>
      <c r="N26" s="58">
        <v>4</v>
      </c>
      <c r="O26" s="58">
        <v>0</v>
      </c>
      <c r="P26" s="58" t="s">
        <v>45</v>
      </c>
      <c r="Q26" s="58" t="s">
        <v>45</v>
      </c>
      <c r="R26" s="58">
        <v>1</v>
      </c>
      <c r="S26" s="58">
        <v>0</v>
      </c>
      <c r="T26" s="58">
        <v>1</v>
      </c>
      <c r="U26" s="58">
        <v>3</v>
      </c>
      <c r="V26" s="58">
        <v>0</v>
      </c>
      <c r="W26" s="58" t="s">
        <v>77</v>
      </c>
      <c r="X26" s="58" t="s">
        <v>45</v>
      </c>
      <c r="Y26" s="58">
        <v>0</v>
      </c>
      <c r="Z26" s="58">
        <v>1</v>
      </c>
      <c r="AA26" s="58" t="s">
        <v>33</v>
      </c>
      <c r="AB26" s="58">
        <v>25</v>
      </c>
      <c r="AC26" s="58"/>
    </row>
    <row r="27" spans="1:29" x14ac:dyDescent="0.3">
      <c r="A27" s="10" t="s">
        <v>111</v>
      </c>
      <c r="B27" s="14" t="s">
        <v>279</v>
      </c>
      <c r="C27" s="10" t="s">
        <v>48</v>
      </c>
      <c r="D27" s="10">
        <v>15</v>
      </c>
      <c r="E27" s="10" t="s">
        <v>25</v>
      </c>
      <c r="F27" s="10" t="s">
        <v>26</v>
      </c>
      <c r="G27" s="10" t="s">
        <v>27</v>
      </c>
      <c r="H27" s="11">
        <v>50</v>
      </c>
      <c r="I27" s="10" t="s">
        <v>112</v>
      </c>
      <c r="J27" s="10" t="s">
        <v>28</v>
      </c>
      <c r="K27" s="11">
        <v>5</v>
      </c>
      <c r="L27" s="12">
        <v>43741</v>
      </c>
      <c r="M27" s="11">
        <v>0</v>
      </c>
      <c r="N27" s="11">
        <v>2</v>
      </c>
      <c r="O27" s="11">
        <v>0</v>
      </c>
      <c r="P27" s="11">
        <v>1</v>
      </c>
      <c r="Q27" s="11">
        <v>2</v>
      </c>
      <c r="R27" s="11">
        <v>0</v>
      </c>
      <c r="S27" s="11">
        <v>0</v>
      </c>
      <c r="T27" s="11">
        <v>1</v>
      </c>
      <c r="U27" s="11">
        <v>1</v>
      </c>
      <c r="V27" s="11">
        <v>0</v>
      </c>
      <c r="W27" s="11">
        <v>2</v>
      </c>
      <c r="X27" s="11">
        <v>1</v>
      </c>
      <c r="Y27" s="11">
        <v>0</v>
      </c>
      <c r="Z27" s="11">
        <v>0</v>
      </c>
      <c r="AA27" s="11" t="s">
        <v>33</v>
      </c>
      <c r="AB27" s="11">
        <v>44</v>
      </c>
      <c r="AC27" s="11"/>
    </row>
    <row r="28" spans="1:29" x14ac:dyDescent="0.3">
      <c r="A28" s="10" t="s">
        <v>113</v>
      </c>
      <c r="B28" s="14" t="s">
        <v>280</v>
      </c>
      <c r="C28" s="10" t="s">
        <v>48</v>
      </c>
      <c r="D28" s="10">
        <v>14</v>
      </c>
      <c r="E28" s="10" t="s">
        <v>25</v>
      </c>
      <c r="F28" s="10" t="s">
        <v>26</v>
      </c>
      <c r="G28" s="10" t="s">
        <v>27</v>
      </c>
      <c r="H28" s="11">
        <v>86</v>
      </c>
      <c r="I28" s="13">
        <v>41008</v>
      </c>
      <c r="J28" s="10" t="s">
        <v>28</v>
      </c>
      <c r="K28" s="11">
        <v>5</v>
      </c>
      <c r="L28" s="12">
        <v>41592</v>
      </c>
      <c r="M28" s="11">
        <v>0</v>
      </c>
      <c r="N28" s="11">
        <v>3</v>
      </c>
      <c r="O28" s="11">
        <v>0</v>
      </c>
      <c r="P28" s="11">
        <v>1</v>
      </c>
      <c r="Q28" s="11">
        <v>1</v>
      </c>
      <c r="R28" s="11">
        <v>0</v>
      </c>
      <c r="S28" s="11">
        <v>0</v>
      </c>
      <c r="T28" s="11">
        <v>1</v>
      </c>
      <c r="U28" s="11">
        <v>1</v>
      </c>
      <c r="V28" s="11">
        <v>1</v>
      </c>
      <c r="W28" s="11">
        <v>4</v>
      </c>
      <c r="X28" s="11">
        <v>1</v>
      </c>
      <c r="Y28" s="11">
        <v>2</v>
      </c>
      <c r="Z28" s="11">
        <v>1</v>
      </c>
      <c r="AA28" s="11" t="s">
        <v>114</v>
      </c>
      <c r="AB28" s="11">
        <v>74</v>
      </c>
      <c r="AC28" s="11"/>
    </row>
    <row r="29" spans="1:29" x14ac:dyDescent="0.3">
      <c r="A29" s="6" t="s">
        <v>115</v>
      </c>
      <c r="B29" s="14" t="s">
        <v>281</v>
      </c>
      <c r="C29" s="6" t="s">
        <v>48</v>
      </c>
      <c r="D29" s="6" t="s">
        <v>106</v>
      </c>
      <c r="E29" s="6" t="s">
        <v>25</v>
      </c>
      <c r="F29" s="6" t="s">
        <v>26</v>
      </c>
      <c r="G29" s="6" t="s">
        <v>31</v>
      </c>
      <c r="H29" s="7">
        <v>44</v>
      </c>
      <c r="I29" s="6" t="s">
        <v>116</v>
      </c>
      <c r="J29" s="6" t="s">
        <v>28</v>
      </c>
      <c r="K29" s="7">
        <v>5</v>
      </c>
      <c r="L29" s="9">
        <v>42152</v>
      </c>
      <c r="M29" s="7">
        <v>0</v>
      </c>
      <c r="N29" s="7">
        <v>4</v>
      </c>
      <c r="O29" s="7">
        <v>0</v>
      </c>
      <c r="P29" s="7">
        <v>1</v>
      </c>
      <c r="Q29" s="7">
        <v>1</v>
      </c>
      <c r="R29" s="7">
        <v>0</v>
      </c>
      <c r="S29" s="7">
        <v>0</v>
      </c>
      <c r="T29" s="7">
        <v>1</v>
      </c>
      <c r="U29" s="7">
        <v>1</v>
      </c>
      <c r="V29" s="7">
        <v>1</v>
      </c>
      <c r="W29" s="7">
        <v>2</v>
      </c>
      <c r="X29" s="7">
        <v>1</v>
      </c>
      <c r="Y29" s="7">
        <v>0</v>
      </c>
      <c r="Z29" s="7">
        <v>0</v>
      </c>
      <c r="AA29" s="7" t="s">
        <v>33</v>
      </c>
      <c r="AB29" s="7">
        <v>34</v>
      </c>
      <c r="AC29" s="7"/>
    </row>
    <row r="30" spans="1:29" x14ac:dyDescent="0.3">
      <c r="A30" s="14" t="s">
        <v>117</v>
      </c>
      <c r="B30" s="14" t="s">
        <v>282</v>
      </c>
      <c r="C30" s="14" t="s">
        <v>48</v>
      </c>
      <c r="D30" s="14" t="s">
        <v>106</v>
      </c>
      <c r="E30" s="14" t="s">
        <v>25</v>
      </c>
      <c r="F30" s="14" t="s">
        <v>26</v>
      </c>
      <c r="G30" s="14" t="s">
        <v>31</v>
      </c>
      <c r="H30" s="15">
        <v>37</v>
      </c>
      <c r="I30" s="14" t="s">
        <v>118</v>
      </c>
      <c r="J30" s="14" t="s">
        <v>28</v>
      </c>
      <c r="K30" s="15">
        <v>5</v>
      </c>
      <c r="L30" s="16">
        <v>43420</v>
      </c>
      <c r="M30" s="15">
        <v>0</v>
      </c>
      <c r="N30" s="15">
        <v>4</v>
      </c>
      <c r="O30" s="15">
        <v>0</v>
      </c>
      <c r="P30" s="15" t="s">
        <v>45</v>
      </c>
      <c r="Q30" s="15">
        <v>2</v>
      </c>
      <c r="R30" s="15">
        <v>0</v>
      </c>
      <c r="S30" s="15">
        <v>0</v>
      </c>
      <c r="T30" s="15">
        <v>1</v>
      </c>
      <c r="U30" s="15">
        <v>3</v>
      </c>
      <c r="V30" s="15">
        <v>0</v>
      </c>
      <c r="W30" s="15">
        <v>2</v>
      </c>
      <c r="X30" s="15">
        <v>1</v>
      </c>
      <c r="Y30" s="15">
        <v>0</v>
      </c>
      <c r="Z30" s="15">
        <v>0</v>
      </c>
      <c r="AA30" s="15" t="s">
        <v>119</v>
      </c>
      <c r="AB30" s="15">
        <v>30</v>
      </c>
      <c r="AC30" s="15"/>
    </row>
    <row r="31" spans="1:29" x14ac:dyDescent="0.3">
      <c r="A31" s="10" t="s">
        <v>120</v>
      </c>
      <c r="B31" s="14" t="s">
        <v>283</v>
      </c>
      <c r="C31" s="10" t="s">
        <v>48</v>
      </c>
      <c r="D31" s="10">
        <v>19</v>
      </c>
      <c r="E31" s="10" t="s">
        <v>25</v>
      </c>
      <c r="F31" s="10" t="s">
        <v>26</v>
      </c>
      <c r="G31" s="10" t="s">
        <v>31</v>
      </c>
      <c r="H31" s="11">
        <v>57</v>
      </c>
      <c r="I31" s="13">
        <v>43703</v>
      </c>
      <c r="J31" s="10" t="s">
        <v>28</v>
      </c>
      <c r="K31" s="11">
        <v>5</v>
      </c>
      <c r="L31" s="12">
        <v>44376</v>
      </c>
      <c r="M31" s="11">
        <v>0</v>
      </c>
      <c r="N31" s="11">
        <v>5</v>
      </c>
      <c r="O31" s="11">
        <v>0</v>
      </c>
      <c r="P31" s="11">
        <v>1</v>
      </c>
      <c r="Q31" s="11">
        <v>2</v>
      </c>
      <c r="R31" s="11">
        <v>0</v>
      </c>
      <c r="S31" s="11">
        <v>0</v>
      </c>
      <c r="T31" s="11">
        <v>1</v>
      </c>
      <c r="U31" s="11">
        <v>1</v>
      </c>
      <c r="V31" s="11">
        <v>1</v>
      </c>
      <c r="W31" s="11">
        <v>2</v>
      </c>
      <c r="X31" s="11">
        <v>1</v>
      </c>
      <c r="Y31" s="11">
        <v>0</v>
      </c>
      <c r="Z31" s="11">
        <v>1</v>
      </c>
      <c r="AA31" s="11" t="s">
        <v>33</v>
      </c>
      <c r="AB31" s="11">
        <v>52</v>
      </c>
      <c r="AC31" s="11"/>
    </row>
    <row r="32" spans="1:29" x14ac:dyDescent="0.3">
      <c r="A32" s="6" t="s">
        <v>121</v>
      </c>
      <c r="B32" s="14" t="s">
        <v>284</v>
      </c>
      <c r="C32" s="6" t="s">
        <v>42</v>
      </c>
      <c r="D32" s="6" t="s">
        <v>122</v>
      </c>
      <c r="E32" s="6" t="s">
        <v>25</v>
      </c>
      <c r="F32" s="6" t="s">
        <v>26</v>
      </c>
      <c r="G32" s="6" t="s">
        <v>31</v>
      </c>
      <c r="H32" s="7">
        <v>74</v>
      </c>
      <c r="I32" s="6" t="s">
        <v>123</v>
      </c>
      <c r="J32" s="6" t="s">
        <v>28</v>
      </c>
      <c r="K32" s="7">
        <v>5</v>
      </c>
      <c r="L32" s="9">
        <v>42998</v>
      </c>
      <c r="M32" s="7">
        <v>0</v>
      </c>
      <c r="N32" s="7">
        <v>2</v>
      </c>
      <c r="O32" s="7">
        <v>0</v>
      </c>
      <c r="P32" s="7">
        <v>1</v>
      </c>
      <c r="Q32" s="7">
        <v>1</v>
      </c>
      <c r="R32" s="7">
        <v>0</v>
      </c>
      <c r="S32" s="7">
        <v>0</v>
      </c>
      <c r="T32" s="7">
        <v>1</v>
      </c>
      <c r="U32" s="7">
        <v>1</v>
      </c>
      <c r="V32" s="7">
        <v>0</v>
      </c>
      <c r="W32" s="7">
        <v>4</v>
      </c>
      <c r="X32" s="7">
        <v>1</v>
      </c>
      <c r="Y32" s="7">
        <v>0</v>
      </c>
      <c r="Z32" s="7">
        <v>0</v>
      </c>
      <c r="AA32" s="7" t="s">
        <v>33</v>
      </c>
      <c r="AB32" s="7">
        <v>66</v>
      </c>
      <c r="AC32" s="7"/>
    </row>
    <row r="33" spans="1:29" x14ac:dyDescent="0.3">
      <c r="A33" s="14" t="s">
        <v>124</v>
      </c>
      <c r="B33" s="14" t="s">
        <v>285</v>
      </c>
      <c r="C33" s="14" t="s">
        <v>42</v>
      </c>
      <c r="D33" s="14" t="s">
        <v>125</v>
      </c>
      <c r="E33" s="14" t="s">
        <v>25</v>
      </c>
      <c r="F33" s="14" t="s">
        <v>26</v>
      </c>
      <c r="G33" s="14" t="s">
        <v>31</v>
      </c>
      <c r="H33" s="15">
        <v>36</v>
      </c>
      <c r="I33" s="14" t="s">
        <v>126</v>
      </c>
      <c r="J33" s="14" t="s">
        <v>28</v>
      </c>
      <c r="K33" s="15">
        <v>5</v>
      </c>
      <c r="L33" s="16">
        <v>45128</v>
      </c>
      <c r="M33" s="15">
        <v>0</v>
      </c>
      <c r="N33" s="15">
        <v>2</v>
      </c>
      <c r="O33" s="15">
        <v>1</v>
      </c>
      <c r="P33" s="15">
        <v>1</v>
      </c>
      <c r="Q33" s="15" t="s">
        <v>45</v>
      </c>
      <c r="R33" s="15">
        <v>0</v>
      </c>
      <c r="S33" s="15">
        <v>0</v>
      </c>
      <c r="T33" s="15">
        <v>1</v>
      </c>
      <c r="U33" s="15">
        <v>1</v>
      </c>
      <c r="V33" s="15">
        <v>1</v>
      </c>
      <c r="W33" s="15">
        <v>4</v>
      </c>
      <c r="X33" s="15">
        <v>3</v>
      </c>
      <c r="Y33" s="15">
        <v>0</v>
      </c>
      <c r="Z33" s="15">
        <v>0</v>
      </c>
      <c r="AA33" s="15" t="s">
        <v>127</v>
      </c>
      <c r="AB33" s="15">
        <v>31</v>
      </c>
      <c r="AC33" s="15"/>
    </row>
    <row r="34" spans="1:29" x14ac:dyDescent="0.3">
      <c r="A34" s="14" t="s">
        <v>128</v>
      </c>
      <c r="B34" s="14" t="s">
        <v>286</v>
      </c>
      <c r="C34" s="14" t="s">
        <v>39</v>
      </c>
      <c r="D34" s="14" t="s">
        <v>129</v>
      </c>
      <c r="E34" s="14" t="s">
        <v>25</v>
      </c>
      <c r="F34" s="14" t="s">
        <v>26</v>
      </c>
      <c r="G34" s="14" t="s">
        <v>31</v>
      </c>
      <c r="H34" s="15">
        <v>63</v>
      </c>
      <c r="I34" s="14" t="s">
        <v>130</v>
      </c>
      <c r="J34" s="14" t="s">
        <v>28</v>
      </c>
      <c r="K34" s="15">
        <v>5</v>
      </c>
      <c r="L34" s="16">
        <v>43791</v>
      </c>
      <c r="M34" s="15">
        <v>0</v>
      </c>
      <c r="N34" s="15">
        <v>1</v>
      </c>
      <c r="O34" s="15">
        <v>0</v>
      </c>
      <c r="P34" s="15">
        <v>1</v>
      </c>
      <c r="Q34" s="15" t="s">
        <v>45</v>
      </c>
      <c r="R34" s="15">
        <v>0</v>
      </c>
      <c r="S34" s="15">
        <v>0</v>
      </c>
      <c r="T34" s="15">
        <v>1</v>
      </c>
      <c r="U34" s="15">
        <v>1</v>
      </c>
      <c r="V34" s="15">
        <v>1</v>
      </c>
      <c r="W34" s="15">
        <v>4</v>
      </c>
      <c r="X34" s="15">
        <v>4</v>
      </c>
      <c r="Y34" s="15">
        <v>2</v>
      </c>
      <c r="Z34" s="15">
        <v>1</v>
      </c>
      <c r="AA34" s="15" t="s">
        <v>33</v>
      </c>
      <c r="AB34" s="15">
        <v>55</v>
      </c>
      <c r="AC34" s="15"/>
    </row>
    <row r="35" spans="1:29" x14ac:dyDescent="0.3">
      <c r="A35" s="14" t="s">
        <v>131</v>
      </c>
      <c r="B35" s="14" t="s">
        <v>287</v>
      </c>
      <c r="C35" s="14" t="s">
        <v>24</v>
      </c>
      <c r="D35" s="14" t="s">
        <v>25</v>
      </c>
      <c r="E35" s="14" t="s">
        <v>25</v>
      </c>
      <c r="F35" s="14" t="s">
        <v>26</v>
      </c>
      <c r="G35" s="14" t="s">
        <v>31</v>
      </c>
      <c r="H35" s="15">
        <v>62</v>
      </c>
      <c r="I35" s="16">
        <v>43754</v>
      </c>
      <c r="J35" s="14" t="s">
        <v>28</v>
      </c>
      <c r="K35" s="15">
        <v>5</v>
      </c>
      <c r="L35" s="18">
        <v>44368</v>
      </c>
      <c r="M35" s="15">
        <v>1</v>
      </c>
      <c r="N35" s="15">
        <v>3</v>
      </c>
      <c r="O35" s="15">
        <v>1</v>
      </c>
      <c r="P35" s="15">
        <v>1</v>
      </c>
      <c r="Q35" s="15" t="s">
        <v>45</v>
      </c>
      <c r="R35" s="15">
        <v>0</v>
      </c>
      <c r="S35" s="15">
        <v>0</v>
      </c>
      <c r="T35" s="15">
        <v>1</v>
      </c>
      <c r="U35" s="15">
        <v>1</v>
      </c>
      <c r="V35" s="15">
        <v>0</v>
      </c>
      <c r="W35" s="15">
        <v>4</v>
      </c>
      <c r="X35" s="15">
        <v>3</v>
      </c>
      <c r="Y35" s="15">
        <v>0</v>
      </c>
      <c r="Z35" s="15">
        <v>0</v>
      </c>
      <c r="AA35" s="15" t="s">
        <v>132</v>
      </c>
      <c r="AB35" s="15">
        <v>57</v>
      </c>
      <c r="AC35" s="15"/>
    </row>
    <row r="36" spans="1:29" x14ac:dyDescent="0.3">
      <c r="A36" s="6" t="s">
        <v>133</v>
      </c>
      <c r="B36" s="14" t="s">
        <v>288</v>
      </c>
      <c r="C36" s="6" t="s">
        <v>48</v>
      </c>
      <c r="D36" s="6" t="s">
        <v>49</v>
      </c>
      <c r="E36" s="6" t="s">
        <v>25</v>
      </c>
      <c r="F36" s="6" t="s">
        <v>26</v>
      </c>
      <c r="G36" s="6" t="s">
        <v>27</v>
      </c>
      <c r="H36" s="7">
        <v>63</v>
      </c>
      <c r="I36" s="6" t="s">
        <v>134</v>
      </c>
      <c r="J36" s="6" t="s">
        <v>28</v>
      </c>
      <c r="K36" s="7">
        <v>5</v>
      </c>
      <c r="L36" s="9">
        <v>45099</v>
      </c>
      <c r="M36" s="7">
        <v>1</v>
      </c>
      <c r="N36" s="7">
        <v>2</v>
      </c>
      <c r="O36" s="7">
        <v>0</v>
      </c>
      <c r="P36" s="7">
        <v>1</v>
      </c>
      <c r="Q36" s="7" t="s">
        <v>45</v>
      </c>
      <c r="R36" s="7">
        <v>0</v>
      </c>
      <c r="S36" s="7">
        <v>0</v>
      </c>
      <c r="T36" s="7">
        <v>1</v>
      </c>
      <c r="U36" s="7">
        <v>1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 t="s">
        <v>33</v>
      </c>
      <c r="AB36" s="7">
        <v>58</v>
      </c>
      <c r="AC36" s="7"/>
    </row>
    <row r="37" spans="1:29" s="67" customFormat="1" x14ac:dyDescent="0.3">
      <c r="A37" s="64" t="s">
        <v>135</v>
      </c>
      <c r="B37" s="65" t="s">
        <v>289</v>
      </c>
      <c r="C37" s="66" t="s">
        <v>42</v>
      </c>
      <c r="D37" s="66" t="s">
        <v>136</v>
      </c>
      <c r="E37" s="66" t="s">
        <v>25</v>
      </c>
      <c r="F37" s="66" t="s">
        <v>26</v>
      </c>
      <c r="G37" s="66" t="s">
        <v>31</v>
      </c>
      <c r="H37" s="67">
        <v>68</v>
      </c>
      <c r="I37" s="66" t="s">
        <v>137</v>
      </c>
      <c r="J37" s="66" t="s">
        <v>28</v>
      </c>
      <c r="K37" s="67">
        <v>17</v>
      </c>
      <c r="L37" s="68">
        <v>40974</v>
      </c>
      <c r="M37" s="67">
        <v>0</v>
      </c>
      <c r="N37" s="67">
        <v>2</v>
      </c>
      <c r="O37" s="67" t="s">
        <v>45</v>
      </c>
      <c r="P37" s="67" t="s">
        <v>45</v>
      </c>
      <c r="Q37" s="67" t="s">
        <v>45</v>
      </c>
      <c r="R37" s="67">
        <v>0</v>
      </c>
      <c r="S37" s="67">
        <v>0</v>
      </c>
      <c r="T37" s="67">
        <v>1</v>
      </c>
      <c r="U37" s="67">
        <v>1</v>
      </c>
      <c r="V37" s="67">
        <v>1</v>
      </c>
      <c r="W37" s="67" t="s">
        <v>45</v>
      </c>
      <c r="X37" s="67" t="s">
        <v>45</v>
      </c>
      <c r="Y37" s="67">
        <v>1</v>
      </c>
      <c r="Z37" s="67">
        <v>0</v>
      </c>
      <c r="AA37" s="67" t="s">
        <v>33</v>
      </c>
      <c r="AB37" s="67">
        <v>55</v>
      </c>
    </row>
    <row r="38" spans="1:29" x14ac:dyDescent="0.3">
      <c r="A38" s="22" t="s">
        <v>138</v>
      </c>
      <c r="B38" s="14" t="s">
        <v>290</v>
      </c>
      <c r="C38" s="22" t="s">
        <v>48</v>
      </c>
      <c r="D38" s="22" t="s">
        <v>61</v>
      </c>
      <c r="E38" s="22" t="s">
        <v>25</v>
      </c>
      <c r="F38" s="22" t="s">
        <v>26</v>
      </c>
      <c r="G38" s="22" t="s">
        <v>31</v>
      </c>
      <c r="H38" s="23">
        <v>45</v>
      </c>
      <c r="I38" s="22" t="s">
        <v>139</v>
      </c>
      <c r="J38" s="22" t="s">
        <v>28</v>
      </c>
      <c r="K38" s="23">
        <v>17</v>
      </c>
      <c r="L38" s="24">
        <v>40983</v>
      </c>
      <c r="M38" s="23">
        <v>0</v>
      </c>
      <c r="N38" s="23">
        <v>3</v>
      </c>
      <c r="O38" s="23">
        <v>0</v>
      </c>
      <c r="P38" s="23">
        <v>1</v>
      </c>
      <c r="Q38" s="23">
        <v>1</v>
      </c>
      <c r="R38" s="23">
        <v>0</v>
      </c>
      <c r="S38" s="23">
        <v>0</v>
      </c>
      <c r="T38" s="23">
        <v>1</v>
      </c>
      <c r="U38" s="23">
        <v>1</v>
      </c>
      <c r="V38" s="23">
        <v>1</v>
      </c>
      <c r="W38" s="23">
        <v>1</v>
      </c>
      <c r="X38" s="23">
        <v>0</v>
      </c>
      <c r="Y38" s="23">
        <v>2</v>
      </c>
      <c r="Z38" s="23">
        <v>0</v>
      </c>
      <c r="AA38" s="23" t="s">
        <v>33</v>
      </c>
      <c r="AB38" s="23">
        <v>31</v>
      </c>
      <c r="AC38" s="23"/>
    </row>
    <row r="39" spans="1:29" x14ac:dyDescent="0.3">
      <c r="A39" s="19" t="s">
        <v>140</v>
      </c>
      <c r="B39" s="14" t="s">
        <v>291</v>
      </c>
      <c r="C39" s="19" t="s">
        <v>48</v>
      </c>
      <c r="D39" s="19" t="s">
        <v>68</v>
      </c>
      <c r="E39" s="19" t="s">
        <v>25</v>
      </c>
      <c r="F39" s="19" t="s">
        <v>26</v>
      </c>
      <c r="G39" s="19" t="s">
        <v>31</v>
      </c>
      <c r="H39" s="20">
        <v>66</v>
      </c>
      <c r="I39" s="19" t="s">
        <v>141</v>
      </c>
      <c r="J39" s="19" t="s">
        <v>28</v>
      </c>
      <c r="K39" s="20">
        <v>17</v>
      </c>
      <c r="L39" s="21">
        <v>41017</v>
      </c>
      <c r="M39" s="20">
        <v>0</v>
      </c>
      <c r="N39" s="20">
        <v>3</v>
      </c>
      <c r="O39" s="20">
        <v>0</v>
      </c>
      <c r="P39" s="20">
        <v>1</v>
      </c>
      <c r="Q39" s="20" t="s">
        <v>45</v>
      </c>
      <c r="R39" s="20">
        <v>0</v>
      </c>
      <c r="S39" s="20">
        <v>0</v>
      </c>
      <c r="T39" s="20">
        <v>1</v>
      </c>
      <c r="U39" s="20">
        <v>1</v>
      </c>
      <c r="V39" s="20">
        <v>0</v>
      </c>
      <c r="W39" s="20" t="s">
        <v>45</v>
      </c>
      <c r="X39" s="20" t="s">
        <v>45</v>
      </c>
      <c r="Y39" s="20">
        <v>1</v>
      </c>
      <c r="Z39" s="20">
        <v>1</v>
      </c>
      <c r="AA39" s="20" t="s">
        <v>33</v>
      </c>
      <c r="AB39" s="20">
        <v>51</v>
      </c>
      <c r="AC39" s="20"/>
    </row>
    <row r="40" spans="1:29" x14ac:dyDescent="0.3">
      <c r="A40" s="19" t="s">
        <v>142</v>
      </c>
      <c r="B40" s="14" t="s">
        <v>292</v>
      </c>
      <c r="C40" s="19" t="s">
        <v>42</v>
      </c>
      <c r="D40" s="19" t="s">
        <v>125</v>
      </c>
      <c r="E40" s="19" t="s">
        <v>25</v>
      </c>
      <c r="F40" s="19" t="s">
        <v>26</v>
      </c>
      <c r="G40" s="19" t="s">
        <v>27</v>
      </c>
      <c r="H40" s="20">
        <v>60</v>
      </c>
      <c r="I40" s="19" t="s">
        <v>143</v>
      </c>
      <c r="J40" s="19" t="s">
        <v>28</v>
      </c>
      <c r="K40" s="20">
        <v>17</v>
      </c>
      <c r="L40" s="21">
        <v>41078</v>
      </c>
      <c r="M40" s="20">
        <v>0</v>
      </c>
      <c r="N40" s="20">
        <v>2</v>
      </c>
      <c r="O40" s="20">
        <v>0</v>
      </c>
      <c r="P40" s="20">
        <v>1</v>
      </c>
      <c r="Q40" s="20" t="s">
        <v>45</v>
      </c>
      <c r="R40" s="20">
        <v>0</v>
      </c>
      <c r="S40" s="20">
        <v>0</v>
      </c>
      <c r="T40" s="20">
        <v>1</v>
      </c>
      <c r="U40" s="20">
        <v>1</v>
      </c>
      <c r="V40" s="20">
        <v>1</v>
      </c>
      <c r="W40" s="20">
        <v>4</v>
      </c>
      <c r="X40" s="20">
        <v>2</v>
      </c>
      <c r="Y40" s="20">
        <v>2</v>
      </c>
      <c r="Z40" s="20">
        <v>1</v>
      </c>
      <c r="AA40" s="20" t="s">
        <v>144</v>
      </c>
      <c r="AB40" s="20">
        <v>47</v>
      </c>
      <c r="AC40" s="20"/>
    </row>
    <row r="41" spans="1:29" x14ac:dyDescent="0.3">
      <c r="A41" s="19" t="s">
        <v>145</v>
      </c>
      <c r="B41" s="14" t="s">
        <v>293</v>
      </c>
      <c r="C41" s="19" t="s">
        <v>48</v>
      </c>
      <c r="D41" s="19" t="s">
        <v>49</v>
      </c>
      <c r="E41" s="19" t="s">
        <v>25</v>
      </c>
      <c r="F41" s="19" t="s">
        <v>26</v>
      </c>
      <c r="G41" s="19" t="s">
        <v>31</v>
      </c>
      <c r="H41" s="20">
        <v>40</v>
      </c>
      <c r="I41" s="19" t="s">
        <v>146</v>
      </c>
      <c r="J41" s="19" t="s">
        <v>28</v>
      </c>
      <c r="K41" s="20">
        <v>17</v>
      </c>
      <c r="L41" s="21">
        <v>41305</v>
      </c>
      <c r="M41" s="20">
        <v>0</v>
      </c>
      <c r="N41" s="20">
        <v>3</v>
      </c>
      <c r="O41" s="20">
        <v>0</v>
      </c>
      <c r="P41" s="20">
        <v>1</v>
      </c>
      <c r="Q41" s="20">
        <v>2</v>
      </c>
      <c r="R41" s="20">
        <v>0</v>
      </c>
      <c r="S41" s="20">
        <v>0</v>
      </c>
      <c r="T41" s="20">
        <v>2</v>
      </c>
      <c r="U41" s="20">
        <v>1</v>
      </c>
      <c r="V41" s="20">
        <v>0</v>
      </c>
      <c r="W41" s="20">
        <v>2</v>
      </c>
      <c r="X41" s="20">
        <v>1</v>
      </c>
      <c r="Y41" s="20">
        <v>0</v>
      </c>
      <c r="Z41" s="20">
        <v>0</v>
      </c>
      <c r="AA41" s="20" t="s">
        <v>33</v>
      </c>
      <c r="AB41" s="20">
        <v>27</v>
      </c>
      <c r="AC41" s="20"/>
    </row>
    <row r="42" spans="1:29" x14ac:dyDescent="0.3">
      <c r="A42" s="22" t="s">
        <v>147</v>
      </c>
      <c r="B42" s="14" t="s">
        <v>294</v>
      </c>
      <c r="C42" s="22" t="s">
        <v>42</v>
      </c>
      <c r="D42" s="22" t="s">
        <v>125</v>
      </c>
      <c r="E42" s="22" t="s">
        <v>25</v>
      </c>
      <c r="F42" s="22" t="s">
        <v>26</v>
      </c>
      <c r="G42" s="22" t="s">
        <v>27</v>
      </c>
      <c r="H42" s="23">
        <v>55</v>
      </c>
      <c r="I42" s="22" t="s">
        <v>148</v>
      </c>
      <c r="J42" s="22" t="s">
        <v>28</v>
      </c>
      <c r="K42" s="23">
        <v>17</v>
      </c>
      <c r="L42" s="24">
        <v>41415</v>
      </c>
      <c r="M42" s="23">
        <v>0</v>
      </c>
      <c r="N42" s="23">
        <v>2</v>
      </c>
      <c r="O42" s="23">
        <v>0</v>
      </c>
      <c r="P42" s="23">
        <v>1</v>
      </c>
      <c r="Q42" s="23">
        <v>1</v>
      </c>
      <c r="R42" s="23">
        <v>0</v>
      </c>
      <c r="S42" s="23">
        <v>0</v>
      </c>
      <c r="T42" s="23">
        <v>1</v>
      </c>
      <c r="U42" s="23">
        <v>1</v>
      </c>
      <c r="V42" s="23">
        <v>0</v>
      </c>
      <c r="W42" s="23">
        <v>3</v>
      </c>
      <c r="X42" s="23">
        <v>0</v>
      </c>
      <c r="Y42" s="23">
        <v>2</v>
      </c>
      <c r="Z42" s="23">
        <v>1</v>
      </c>
      <c r="AA42" s="23" t="s">
        <v>33</v>
      </c>
      <c r="AB42" s="23">
        <v>43</v>
      </c>
      <c r="AC42" s="23"/>
    </row>
    <row r="43" spans="1:29" x14ac:dyDescent="0.3">
      <c r="A43" s="19" t="s">
        <v>149</v>
      </c>
      <c r="B43" s="14" t="s">
        <v>295</v>
      </c>
      <c r="C43" s="19" t="s">
        <v>48</v>
      </c>
      <c r="D43" s="19" t="s">
        <v>49</v>
      </c>
      <c r="E43" s="19" t="s">
        <v>25</v>
      </c>
      <c r="F43" s="19" t="s">
        <v>26</v>
      </c>
      <c r="G43" s="19" t="s">
        <v>31</v>
      </c>
      <c r="H43" s="20">
        <v>35</v>
      </c>
      <c r="I43" s="19" t="s">
        <v>150</v>
      </c>
      <c r="J43" s="19" t="s">
        <v>28</v>
      </c>
      <c r="K43" s="20">
        <v>17</v>
      </c>
      <c r="L43" s="21">
        <v>41521</v>
      </c>
      <c r="M43" s="20">
        <v>0</v>
      </c>
      <c r="N43" s="20">
        <v>4</v>
      </c>
      <c r="O43" s="20" t="s">
        <v>45</v>
      </c>
      <c r="P43" s="20">
        <v>1</v>
      </c>
      <c r="Q43" s="20" t="s">
        <v>45</v>
      </c>
      <c r="R43" s="20">
        <v>0</v>
      </c>
      <c r="S43" s="20">
        <v>1</v>
      </c>
      <c r="T43" s="20">
        <v>2</v>
      </c>
      <c r="U43" s="20">
        <v>1</v>
      </c>
      <c r="V43" s="20">
        <v>1</v>
      </c>
      <c r="W43" s="20">
        <v>4</v>
      </c>
      <c r="X43" s="20" t="s">
        <v>45</v>
      </c>
      <c r="Y43" s="20">
        <v>0</v>
      </c>
      <c r="Z43" s="20">
        <v>0</v>
      </c>
      <c r="AA43" s="20" t="s">
        <v>151</v>
      </c>
      <c r="AB43" s="20">
        <v>23</v>
      </c>
      <c r="AC43" s="20"/>
    </row>
    <row r="44" spans="1:29" x14ac:dyDescent="0.3">
      <c r="A44" s="19" t="s">
        <v>152</v>
      </c>
      <c r="B44" s="14" t="s">
        <v>296</v>
      </c>
      <c r="C44" s="19" t="s">
        <v>42</v>
      </c>
      <c r="D44" s="19" t="s">
        <v>43</v>
      </c>
      <c r="E44" s="19" t="s">
        <v>25</v>
      </c>
      <c r="F44" s="19" t="s">
        <v>26</v>
      </c>
      <c r="G44" s="19" t="s">
        <v>27</v>
      </c>
      <c r="H44" s="20">
        <v>40</v>
      </c>
      <c r="I44" s="19" t="s">
        <v>143</v>
      </c>
      <c r="J44" s="19" t="s">
        <v>57</v>
      </c>
      <c r="K44" s="20">
        <v>17</v>
      </c>
      <c r="L44" s="21">
        <v>41578</v>
      </c>
      <c r="M44" s="20">
        <v>0</v>
      </c>
      <c r="N44" s="20">
        <v>1</v>
      </c>
      <c r="O44" s="20">
        <v>0</v>
      </c>
      <c r="P44" s="20" t="s">
        <v>45</v>
      </c>
      <c r="Q44" s="20" t="s">
        <v>45</v>
      </c>
      <c r="R44" s="20">
        <v>0</v>
      </c>
      <c r="S44" s="20">
        <v>0</v>
      </c>
      <c r="T44" s="20">
        <v>1</v>
      </c>
      <c r="U44" s="20">
        <v>1</v>
      </c>
      <c r="V44" s="20">
        <v>0</v>
      </c>
      <c r="W44" s="20" t="s">
        <v>45</v>
      </c>
      <c r="X44" s="20" t="s">
        <v>45</v>
      </c>
      <c r="Y44" s="20">
        <v>2</v>
      </c>
      <c r="Z44" s="20">
        <v>1</v>
      </c>
      <c r="AA44" s="20" t="s">
        <v>33</v>
      </c>
      <c r="AB44" s="20">
        <v>27</v>
      </c>
      <c r="AC44" s="20"/>
    </row>
    <row r="45" spans="1:29" x14ac:dyDescent="0.3">
      <c r="A45" s="19" t="s">
        <v>153</v>
      </c>
      <c r="B45" s="14" t="s">
        <v>297</v>
      </c>
      <c r="C45" s="19" t="s">
        <v>48</v>
      </c>
      <c r="D45" s="19" t="s">
        <v>84</v>
      </c>
      <c r="E45" s="19" t="s">
        <v>25</v>
      </c>
      <c r="F45" s="19" t="s">
        <v>26</v>
      </c>
      <c r="G45" s="19" t="s">
        <v>31</v>
      </c>
      <c r="H45" s="20">
        <v>54</v>
      </c>
      <c r="I45" s="19" t="s">
        <v>154</v>
      </c>
      <c r="J45" s="19" t="s">
        <v>57</v>
      </c>
      <c r="K45" s="20">
        <v>17</v>
      </c>
      <c r="L45" s="21">
        <v>41719</v>
      </c>
      <c r="M45" s="20">
        <v>0</v>
      </c>
      <c r="N45" s="20">
        <v>3</v>
      </c>
      <c r="O45" s="20">
        <v>0</v>
      </c>
      <c r="P45" s="20" t="s">
        <v>45</v>
      </c>
      <c r="Q45" s="20" t="s">
        <v>45</v>
      </c>
      <c r="R45" s="20">
        <v>0</v>
      </c>
      <c r="S45" s="20">
        <v>0</v>
      </c>
      <c r="T45" s="20">
        <v>1</v>
      </c>
      <c r="U45" s="20">
        <v>1</v>
      </c>
      <c r="V45" s="20">
        <v>1</v>
      </c>
      <c r="W45" s="20">
        <v>4</v>
      </c>
      <c r="X45" s="20">
        <v>1</v>
      </c>
      <c r="Y45" s="20">
        <v>0</v>
      </c>
      <c r="Z45" s="20">
        <v>0</v>
      </c>
      <c r="AA45" s="20" t="s">
        <v>155</v>
      </c>
      <c r="AB45" s="20">
        <v>43</v>
      </c>
      <c r="AC45" s="20"/>
    </row>
    <row r="46" spans="1:29" x14ac:dyDescent="0.3">
      <c r="A46" s="19" t="s">
        <v>156</v>
      </c>
      <c r="B46" s="14" t="s">
        <v>298</v>
      </c>
      <c r="C46" s="19" t="s">
        <v>48</v>
      </c>
      <c r="D46" s="19" t="s">
        <v>68</v>
      </c>
      <c r="E46" s="19" t="s">
        <v>25</v>
      </c>
      <c r="F46" s="19" t="s">
        <v>26</v>
      </c>
      <c r="G46" s="19" t="s">
        <v>27</v>
      </c>
      <c r="H46" s="20">
        <v>56</v>
      </c>
      <c r="I46" s="19" t="s">
        <v>157</v>
      </c>
      <c r="J46" s="19" t="s">
        <v>28</v>
      </c>
      <c r="K46" s="20">
        <v>17</v>
      </c>
      <c r="L46" s="21">
        <v>41740</v>
      </c>
      <c r="M46" s="20">
        <v>0</v>
      </c>
      <c r="N46" s="20">
        <v>3</v>
      </c>
      <c r="O46" s="20">
        <v>0</v>
      </c>
      <c r="P46" s="20" t="s">
        <v>45</v>
      </c>
      <c r="Q46" s="20">
        <v>2</v>
      </c>
      <c r="R46" s="20">
        <v>0</v>
      </c>
      <c r="S46" s="20">
        <v>0</v>
      </c>
      <c r="T46" s="20">
        <v>1</v>
      </c>
      <c r="U46" s="20">
        <v>1</v>
      </c>
      <c r="V46" s="20">
        <v>1</v>
      </c>
      <c r="W46" s="20">
        <v>2</v>
      </c>
      <c r="X46" s="20">
        <v>1</v>
      </c>
      <c r="Y46" s="20">
        <v>0</v>
      </c>
      <c r="Z46" s="20">
        <v>0</v>
      </c>
      <c r="AA46" s="20" t="s">
        <v>158</v>
      </c>
      <c r="AB46" s="20">
        <v>43</v>
      </c>
      <c r="AC46" s="20"/>
    </row>
    <row r="47" spans="1:29" x14ac:dyDescent="0.3">
      <c r="A47" s="19" t="s">
        <v>159</v>
      </c>
      <c r="B47" s="14" t="s">
        <v>299</v>
      </c>
      <c r="C47" s="19" t="s">
        <v>48</v>
      </c>
      <c r="D47" s="19" t="s">
        <v>68</v>
      </c>
      <c r="E47" s="19" t="s">
        <v>25</v>
      </c>
      <c r="F47" s="19" t="s">
        <v>26</v>
      </c>
      <c r="G47" s="19" t="s">
        <v>27</v>
      </c>
      <c r="H47" s="20">
        <v>44</v>
      </c>
      <c r="I47" s="19" t="s">
        <v>160</v>
      </c>
      <c r="J47" s="19" t="s">
        <v>28</v>
      </c>
      <c r="K47" s="20">
        <v>17</v>
      </c>
      <c r="L47" s="21">
        <v>42352</v>
      </c>
      <c r="M47" s="20">
        <v>0</v>
      </c>
      <c r="N47" s="20">
        <v>3</v>
      </c>
      <c r="O47" s="20">
        <v>0</v>
      </c>
      <c r="P47" s="20" t="s">
        <v>45</v>
      </c>
      <c r="Q47" s="20" t="s">
        <v>45</v>
      </c>
      <c r="R47" s="20">
        <v>0</v>
      </c>
      <c r="S47" s="20">
        <v>0</v>
      </c>
      <c r="T47" s="20">
        <v>1</v>
      </c>
      <c r="U47" s="20">
        <v>1</v>
      </c>
      <c r="V47" s="20">
        <v>0</v>
      </c>
      <c r="W47" s="20">
        <v>2</v>
      </c>
      <c r="X47" s="20">
        <v>1</v>
      </c>
      <c r="Y47" s="20">
        <v>0</v>
      </c>
      <c r="Z47" s="20">
        <v>1</v>
      </c>
      <c r="AA47" s="20" t="s">
        <v>33</v>
      </c>
      <c r="AB47" s="20">
        <v>33</v>
      </c>
      <c r="AC47" s="20"/>
    </row>
    <row r="48" spans="1:29" x14ac:dyDescent="0.3">
      <c r="A48" s="19" t="s">
        <v>161</v>
      </c>
      <c r="B48" s="14" t="s">
        <v>300</v>
      </c>
      <c r="C48" s="19" t="s">
        <v>39</v>
      </c>
      <c r="D48" s="19" t="s">
        <v>162</v>
      </c>
      <c r="E48" s="19" t="s">
        <v>25</v>
      </c>
      <c r="F48" s="19" t="s">
        <v>26</v>
      </c>
      <c r="G48" s="19" t="s">
        <v>31</v>
      </c>
      <c r="H48" s="20">
        <v>55</v>
      </c>
      <c r="I48" s="19" t="s">
        <v>163</v>
      </c>
      <c r="J48" s="19" t="s">
        <v>28</v>
      </c>
      <c r="K48" s="20">
        <v>17</v>
      </c>
      <c r="L48" s="21">
        <v>42409</v>
      </c>
      <c r="M48" s="20">
        <v>0</v>
      </c>
      <c r="N48" s="20">
        <v>1</v>
      </c>
      <c r="O48" s="20">
        <v>0</v>
      </c>
      <c r="P48" s="20" t="s">
        <v>45</v>
      </c>
      <c r="Q48" s="20" t="s">
        <v>45</v>
      </c>
      <c r="R48" s="20">
        <v>0</v>
      </c>
      <c r="S48" s="20">
        <v>0</v>
      </c>
      <c r="T48" s="20">
        <v>1</v>
      </c>
      <c r="U48" s="20">
        <v>1</v>
      </c>
      <c r="V48" s="20">
        <v>0</v>
      </c>
      <c r="W48" s="20" t="s">
        <v>45</v>
      </c>
      <c r="X48" s="20" t="s">
        <v>45</v>
      </c>
      <c r="Y48" s="20">
        <v>0</v>
      </c>
      <c r="Z48" s="20">
        <v>1</v>
      </c>
      <c r="AA48" s="20" t="s">
        <v>33</v>
      </c>
      <c r="AB48" s="20">
        <v>45</v>
      </c>
      <c r="AC48" s="20"/>
    </row>
    <row r="49" spans="1:29" x14ac:dyDescent="0.3">
      <c r="A49" s="22" t="s">
        <v>164</v>
      </c>
      <c r="B49" s="14" t="s">
        <v>301</v>
      </c>
      <c r="C49" s="22" t="s">
        <v>48</v>
      </c>
      <c r="D49" s="22" t="s">
        <v>106</v>
      </c>
      <c r="E49" s="22" t="s">
        <v>25</v>
      </c>
      <c r="F49" s="22" t="s">
        <v>26</v>
      </c>
      <c r="G49" s="22" t="s">
        <v>27</v>
      </c>
      <c r="H49" s="23">
        <v>57</v>
      </c>
      <c r="I49" s="22" t="s">
        <v>165</v>
      </c>
      <c r="J49" s="22" t="s">
        <v>28</v>
      </c>
      <c r="K49" s="23">
        <v>17</v>
      </c>
      <c r="L49" s="24">
        <v>42612</v>
      </c>
      <c r="M49" s="23">
        <v>0</v>
      </c>
      <c r="N49" s="23">
        <v>3</v>
      </c>
      <c r="O49" s="23">
        <v>0</v>
      </c>
      <c r="P49" s="23">
        <v>1</v>
      </c>
      <c r="Q49" s="23">
        <v>2</v>
      </c>
      <c r="R49" s="23">
        <v>0</v>
      </c>
      <c r="S49" s="23">
        <v>0</v>
      </c>
      <c r="T49" s="23">
        <v>1</v>
      </c>
      <c r="U49" s="23">
        <v>1</v>
      </c>
      <c r="V49" s="23">
        <v>0</v>
      </c>
      <c r="W49" s="23">
        <v>2</v>
      </c>
      <c r="X49" s="23">
        <v>0</v>
      </c>
      <c r="Y49" s="23">
        <v>0</v>
      </c>
      <c r="Z49" s="23">
        <v>1</v>
      </c>
      <c r="AA49" s="23" t="s">
        <v>33</v>
      </c>
      <c r="AB49" s="23">
        <v>48</v>
      </c>
      <c r="AC49" s="23"/>
    </row>
    <row r="50" spans="1:29" x14ac:dyDescent="0.3">
      <c r="A50" s="19" t="s">
        <v>166</v>
      </c>
      <c r="B50" s="14" t="s">
        <v>302</v>
      </c>
      <c r="C50" s="19" t="s">
        <v>42</v>
      </c>
      <c r="D50" s="19" t="s">
        <v>167</v>
      </c>
      <c r="E50" s="19" t="s">
        <v>25</v>
      </c>
      <c r="F50" s="19" t="s">
        <v>26</v>
      </c>
      <c r="G50" s="19" t="s">
        <v>31</v>
      </c>
      <c r="H50" s="20">
        <v>89</v>
      </c>
      <c r="I50" s="19" t="s">
        <v>168</v>
      </c>
      <c r="J50" s="19" t="s">
        <v>28</v>
      </c>
      <c r="K50" s="20">
        <v>17</v>
      </c>
      <c r="L50" s="21">
        <v>42662</v>
      </c>
      <c r="M50" s="20">
        <v>0</v>
      </c>
      <c r="N50" s="20">
        <v>1</v>
      </c>
      <c r="O50" s="20">
        <v>0</v>
      </c>
      <c r="P50" s="20">
        <v>1</v>
      </c>
      <c r="Q50" s="20" t="s">
        <v>45</v>
      </c>
      <c r="R50" s="20">
        <v>0</v>
      </c>
      <c r="S50" s="20">
        <v>0</v>
      </c>
      <c r="T50" s="20">
        <v>1</v>
      </c>
      <c r="U50" s="20">
        <v>1</v>
      </c>
      <c r="V50" s="20">
        <v>0</v>
      </c>
      <c r="W50" s="20">
        <v>0</v>
      </c>
      <c r="X50" s="20">
        <v>0</v>
      </c>
      <c r="Y50" s="20">
        <v>2</v>
      </c>
      <c r="Z50" s="20">
        <v>1</v>
      </c>
      <c r="AA50" s="20" t="s">
        <v>33</v>
      </c>
      <c r="AB50" s="20">
        <v>79</v>
      </c>
      <c r="AC50" s="20"/>
    </row>
    <row r="51" spans="1:29" x14ac:dyDescent="0.3">
      <c r="A51" s="19" t="s">
        <v>169</v>
      </c>
      <c r="B51" s="14" t="s">
        <v>303</v>
      </c>
      <c r="C51" s="19" t="s">
        <v>48</v>
      </c>
      <c r="D51" s="19" t="s">
        <v>84</v>
      </c>
      <c r="E51" s="19" t="s">
        <v>25</v>
      </c>
      <c r="F51" s="19" t="s">
        <v>26</v>
      </c>
      <c r="G51" s="19" t="s">
        <v>27</v>
      </c>
      <c r="H51" s="20">
        <v>68</v>
      </c>
      <c r="I51" s="19" t="s">
        <v>170</v>
      </c>
      <c r="J51" s="19" t="s">
        <v>28</v>
      </c>
      <c r="K51" s="20">
        <v>17</v>
      </c>
      <c r="L51" s="21">
        <v>42767</v>
      </c>
      <c r="M51" s="20">
        <v>0</v>
      </c>
      <c r="N51" s="20">
        <v>3</v>
      </c>
      <c r="O51" s="20">
        <v>0</v>
      </c>
      <c r="P51" s="20">
        <v>1</v>
      </c>
      <c r="Q51" s="20" t="s">
        <v>45</v>
      </c>
      <c r="R51" s="20">
        <v>0</v>
      </c>
      <c r="S51" s="20">
        <v>0</v>
      </c>
      <c r="T51" s="20">
        <v>2</v>
      </c>
      <c r="U51" s="20">
        <v>1</v>
      </c>
      <c r="V51" s="20">
        <v>0</v>
      </c>
      <c r="W51" s="20">
        <v>2</v>
      </c>
      <c r="X51" s="20">
        <v>0</v>
      </c>
      <c r="Y51" s="20">
        <v>0</v>
      </c>
      <c r="Z51" s="20">
        <v>0</v>
      </c>
      <c r="AA51" s="20" t="s">
        <v>171</v>
      </c>
      <c r="AB51" s="20">
        <v>60</v>
      </c>
      <c r="AC51" s="20"/>
    </row>
    <row r="52" spans="1:29" x14ac:dyDescent="0.3">
      <c r="A52" s="19" t="s">
        <v>172</v>
      </c>
      <c r="B52" s="14" t="s">
        <v>304</v>
      </c>
      <c r="C52" s="19" t="s">
        <v>42</v>
      </c>
      <c r="D52" s="19" t="s">
        <v>43</v>
      </c>
      <c r="E52" s="19" t="s">
        <v>25</v>
      </c>
      <c r="F52" s="19" t="s">
        <v>26</v>
      </c>
      <c r="G52" s="19" t="s">
        <v>27</v>
      </c>
      <c r="H52" s="20">
        <v>54</v>
      </c>
      <c r="I52" s="19" t="s">
        <v>173</v>
      </c>
      <c r="J52" s="19" t="s">
        <v>28</v>
      </c>
      <c r="K52" s="20">
        <v>17</v>
      </c>
      <c r="L52" s="21">
        <v>42829</v>
      </c>
      <c r="M52" s="20">
        <v>0</v>
      </c>
      <c r="N52" s="20">
        <v>2</v>
      </c>
      <c r="O52" s="20">
        <v>0</v>
      </c>
      <c r="P52" s="20">
        <v>1</v>
      </c>
      <c r="Q52" s="20" t="s">
        <v>45</v>
      </c>
      <c r="R52" s="20">
        <v>0</v>
      </c>
      <c r="S52" s="20">
        <v>0</v>
      </c>
      <c r="T52" s="20">
        <v>1</v>
      </c>
      <c r="U52" s="20">
        <v>1</v>
      </c>
      <c r="V52" s="20">
        <v>0</v>
      </c>
      <c r="W52" s="20">
        <v>2</v>
      </c>
      <c r="X52" s="20">
        <v>0</v>
      </c>
      <c r="Y52" s="20">
        <v>0</v>
      </c>
      <c r="Z52" s="20">
        <v>1</v>
      </c>
      <c r="AA52" s="20" t="s">
        <v>33</v>
      </c>
      <c r="AB52" s="20">
        <v>43</v>
      </c>
      <c r="AC52" s="20"/>
    </row>
    <row r="53" spans="1:29" s="52" customFormat="1" x14ac:dyDescent="0.3">
      <c r="A53" s="51" t="s">
        <v>174</v>
      </c>
      <c r="B53" s="50" t="s">
        <v>305</v>
      </c>
      <c r="C53" s="51" t="s">
        <v>48</v>
      </c>
      <c r="D53" s="51" t="s">
        <v>106</v>
      </c>
      <c r="E53" s="51" t="s">
        <v>25</v>
      </c>
      <c r="F53" s="51" t="s">
        <v>26</v>
      </c>
      <c r="G53" s="51" t="s">
        <v>31</v>
      </c>
      <c r="H53" s="52">
        <v>74</v>
      </c>
      <c r="I53" s="51" t="s">
        <v>175</v>
      </c>
      <c r="J53" s="51" t="s">
        <v>28</v>
      </c>
      <c r="K53" s="52">
        <v>17</v>
      </c>
      <c r="L53" s="53">
        <v>42866</v>
      </c>
      <c r="M53" s="52">
        <v>0</v>
      </c>
      <c r="N53" s="52">
        <v>4</v>
      </c>
      <c r="O53" s="52">
        <v>0</v>
      </c>
      <c r="P53" s="52" t="s">
        <v>45</v>
      </c>
      <c r="Q53" s="52">
        <v>2</v>
      </c>
      <c r="R53" s="52">
        <v>0</v>
      </c>
      <c r="S53" s="52">
        <v>0</v>
      </c>
      <c r="T53" s="52">
        <v>1</v>
      </c>
      <c r="U53" s="52">
        <v>1</v>
      </c>
      <c r="V53" s="52">
        <v>0</v>
      </c>
      <c r="W53" s="52" t="s">
        <v>176</v>
      </c>
      <c r="X53" s="52">
        <v>1</v>
      </c>
      <c r="Y53" s="52">
        <v>0</v>
      </c>
      <c r="Z53" s="52">
        <v>0</v>
      </c>
      <c r="AA53" s="52" t="s">
        <v>177</v>
      </c>
      <c r="AB53" s="52">
        <v>66</v>
      </c>
    </row>
    <row r="54" spans="1:29" x14ac:dyDescent="0.3">
      <c r="A54" s="19" t="s">
        <v>178</v>
      </c>
      <c r="B54" s="14" t="s">
        <v>306</v>
      </c>
      <c r="C54" s="19" t="s">
        <v>48</v>
      </c>
      <c r="D54" s="19" t="s">
        <v>75</v>
      </c>
      <c r="E54" s="19" t="s">
        <v>25</v>
      </c>
      <c r="F54" s="19" t="s">
        <v>26</v>
      </c>
      <c r="G54" s="19" t="s">
        <v>31</v>
      </c>
      <c r="H54" s="20">
        <v>59</v>
      </c>
      <c r="I54" s="19" t="s">
        <v>179</v>
      </c>
      <c r="J54" s="19" t="s">
        <v>28</v>
      </c>
      <c r="K54" s="20">
        <v>17</v>
      </c>
      <c r="L54" s="21">
        <v>42941</v>
      </c>
      <c r="M54" s="20">
        <v>0</v>
      </c>
      <c r="N54" s="20">
        <v>3</v>
      </c>
      <c r="O54" s="20" t="s">
        <v>45</v>
      </c>
      <c r="P54" s="20">
        <v>1</v>
      </c>
      <c r="Q54" s="20">
        <v>2</v>
      </c>
      <c r="R54" s="20">
        <v>0</v>
      </c>
      <c r="S54" s="20">
        <v>0</v>
      </c>
      <c r="T54" s="20">
        <v>1</v>
      </c>
      <c r="U54" s="20">
        <v>1</v>
      </c>
      <c r="V54" s="20">
        <v>1</v>
      </c>
      <c r="W54" s="20" t="s">
        <v>45</v>
      </c>
      <c r="X54" s="20" t="s">
        <v>45</v>
      </c>
      <c r="Y54" s="20">
        <v>2</v>
      </c>
      <c r="Z54" s="20">
        <v>1</v>
      </c>
      <c r="AA54" s="20" t="s">
        <v>33</v>
      </c>
      <c r="AB54" s="20">
        <v>46</v>
      </c>
      <c r="AC54" s="20"/>
    </row>
    <row r="55" spans="1:29" x14ac:dyDescent="0.3">
      <c r="A55" s="19" t="s">
        <v>180</v>
      </c>
      <c r="B55" s="14" t="s">
        <v>307</v>
      </c>
      <c r="C55" s="19" t="s">
        <v>48</v>
      </c>
      <c r="D55" s="19" t="s">
        <v>84</v>
      </c>
      <c r="E55" s="19" t="s">
        <v>25</v>
      </c>
      <c r="F55" s="19" t="s">
        <v>26</v>
      </c>
      <c r="G55" s="19" t="s">
        <v>31</v>
      </c>
      <c r="H55" s="20">
        <v>63</v>
      </c>
      <c r="I55" s="19" t="s">
        <v>116</v>
      </c>
      <c r="J55" s="19" t="s">
        <v>28</v>
      </c>
      <c r="K55" s="20">
        <v>17</v>
      </c>
      <c r="L55" s="21">
        <v>42954</v>
      </c>
      <c r="M55" s="20">
        <v>0</v>
      </c>
      <c r="N55" s="20">
        <v>3</v>
      </c>
      <c r="O55" s="20">
        <v>0</v>
      </c>
      <c r="P55" s="20">
        <v>1</v>
      </c>
      <c r="Q55" s="20" t="s">
        <v>45</v>
      </c>
      <c r="R55" s="20">
        <v>0</v>
      </c>
      <c r="S55" s="20">
        <v>0</v>
      </c>
      <c r="T55" s="20">
        <v>2</v>
      </c>
      <c r="U55" s="20">
        <v>1</v>
      </c>
      <c r="V55" s="20">
        <v>1</v>
      </c>
      <c r="W55" s="20">
        <v>2</v>
      </c>
      <c r="X55" s="20">
        <v>1</v>
      </c>
      <c r="Y55" s="20">
        <v>0</v>
      </c>
      <c r="Z55" s="20">
        <v>1</v>
      </c>
      <c r="AA55" s="20" t="s">
        <v>181</v>
      </c>
      <c r="AB55" s="20">
        <v>53</v>
      </c>
      <c r="AC55" s="20"/>
    </row>
    <row r="56" spans="1:29" x14ac:dyDescent="0.3">
      <c r="A56" s="19" t="s">
        <v>182</v>
      </c>
      <c r="B56" s="14" t="s">
        <v>308</v>
      </c>
      <c r="C56" s="19" t="s">
        <v>42</v>
      </c>
      <c r="D56" s="19" t="s">
        <v>125</v>
      </c>
      <c r="E56" s="19" t="s">
        <v>25</v>
      </c>
      <c r="F56" s="19" t="s">
        <v>26</v>
      </c>
      <c r="G56" s="19" t="s">
        <v>31</v>
      </c>
      <c r="H56" s="20">
        <v>77</v>
      </c>
      <c r="I56" s="19" t="s">
        <v>183</v>
      </c>
      <c r="J56" s="19" t="s">
        <v>28</v>
      </c>
      <c r="K56" s="20">
        <v>17</v>
      </c>
      <c r="L56" s="21">
        <v>43174</v>
      </c>
      <c r="M56" s="20">
        <v>0</v>
      </c>
      <c r="N56" s="20">
        <v>2</v>
      </c>
      <c r="O56" s="20" t="s">
        <v>45</v>
      </c>
      <c r="P56" s="20">
        <v>1</v>
      </c>
      <c r="Q56" s="20" t="s">
        <v>45</v>
      </c>
      <c r="R56" s="20">
        <v>0</v>
      </c>
      <c r="S56" s="20">
        <v>0</v>
      </c>
      <c r="T56" s="20">
        <v>1</v>
      </c>
      <c r="U56" s="20">
        <v>3</v>
      </c>
      <c r="V56" s="20">
        <v>0</v>
      </c>
      <c r="W56" s="20" t="s">
        <v>45</v>
      </c>
      <c r="X56" s="20" t="s">
        <v>45</v>
      </c>
      <c r="Y56" s="20">
        <v>0</v>
      </c>
      <c r="Z56" s="20">
        <v>0</v>
      </c>
      <c r="AA56" s="20" t="s">
        <v>184</v>
      </c>
      <c r="AB56" s="20">
        <v>68</v>
      </c>
      <c r="AC56" s="20"/>
    </row>
    <row r="57" spans="1:29" x14ac:dyDescent="0.3">
      <c r="A57" s="19" t="s">
        <v>185</v>
      </c>
      <c r="B57" s="14" t="s">
        <v>309</v>
      </c>
      <c r="C57" s="19" t="s">
        <v>48</v>
      </c>
      <c r="D57" s="19" t="s">
        <v>49</v>
      </c>
      <c r="E57" s="19" t="s">
        <v>25</v>
      </c>
      <c r="F57" s="19" t="s">
        <v>26</v>
      </c>
      <c r="G57" s="19" t="s">
        <v>31</v>
      </c>
      <c r="H57" s="20">
        <v>69</v>
      </c>
      <c r="I57" s="19" t="s">
        <v>186</v>
      </c>
      <c r="J57" s="19" t="s">
        <v>28</v>
      </c>
      <c r="K57" s="20">
        <v>17</v>
      </c>
      <c r="L57" s="21">
        <v>43228</v>
      </c>
      <c r="M57" s="20">
        <v>0</v>
      </c>
      <c r="N57" s="20">
        <v>3</v>
      </c>
      <c r="O57" s="20">
        <v>0</v>
      </c>
      <c r="P57" s="20">
        <v>1</v>
      </c>
      <c r="Q57" s="20" t="s">
        <v>45</v>
      </c>
      <c r="R57" s="20">
        <v>0</v>
      </c>
      <c r="S57" s="20">
        <v>0</v>
      </c>
      <c r="T57" s="20">
        <v>2</v>
      </c>
      <c r="U57" s="20">
        <v>1</v>
      </c>
      <c r="V57" s="20">
        <v>0</v>
      </c>
      <c r="W57" s="20">
        <v>4</v>
      </c>
      <c r="X57" s="20">
        <v>1</v>
      </c>
      <c r="Y57" s="20">
        <v>0</v>
      </c>
      <c r="Z57" s="20">
        <v>1</v>
      </c>
      <c r="AA57" s="20" t="s">
        <v>187</v>
      </c>
      <c r="AB57" s="20">
        <v>61</v>
      </c>
      <c r="AC57" s="20"/>
    </row>
    <row r="58" spans="1:29" x14ac:dyDescent="0.3">
      <c r="A58" s="22" t="s">
        <v>188</v>
      </c>
      <c r="B58" s="14" t="s">
        <v>310</v>
      </c>
      <c r="C58" s="22" t="s">
        <v>48</v>
      </c>
      <c r="D58" s="22" t="s">
        <v>106</v>
      </c>
      <c r="E58" s="22" t="s">
        <v>25</v>
      </c>
      <c r="F58" s="22" t="s">
        <v>26</v>
      </c>
      <c r="G58" s="22" t="s">
        <v>27</v>
      </c>
      <c r="H58" s="23">
        <v>65</v>
      </c>
      <c r="I58" s="22" t="s">
        <v>189</v>
      </c>
      <c r="J58" s="22" t="s">
        <v>28</v>
      </c>
      <c r="K58" s="23">
        <v>17</v>
      </c>
      <c r="L58" s="24">
        <v>43367</v>
      </c>
      <c r="M58" s="23">
        <v>0</v>
      </c>
      <c r="N58" s="23">
        <v>3</v>
      </c>
      <c r="O58" s="23">
        <v>0</v>
      </c>
      <c r="P58" s="23">
        <v>1</v>
      </c>
      <c r="Q58" s="23">
        <v>1</v>
      </c>
      <c r="R58" s="23">
        <v>0</v>
      </c>
      <c r="S58" s="23">
        <v>0</v>
      </c>
      <c r="T58" s="23">
        <v>2</v>
      </c>
      <c r="U58" s="23">
        <v>1</v>
      </c>
      <c r="V58" s="23">
        <v>0</v>
      </c>
      <c r="W58" s="23">
        <v>2</v>
      </c>
      <c r="X58" s="23">
        <v>1</v>
      </c>
      <c r="Y58" s="23">
        <v>0</v>
      </c>
      <c r="Z58" s="23">
        <v>1</v>
      </c>
      <c r="AA58" s="23" t="s">
        <v>33</v>
      </c>
      <c r="AB58" s="23">
        <v>56</v>
      </c>
      <c r="AC58" s="23"/>
    </row>
    <row r="59" spans="1:29" s="52" customFormat="1" x14ac:dyDescent="0.3">
      <c r="A59" s="51" t="s">
        <v>190</v>
      </c>
      <c r="B59" s="50" t="s">
        <v>311</v>
      </c>
      <c r="C59" s="51" t="s">
        <v>48</v>
      </c>
      <c r="D59" s="51" t="s">
        <v>75</v>
      </c>
      <c r="E59" s="51" t="s">
        <v>25</v>
      </c>
      <c r="F59" s="51" t="s">
        <v>26</v>
      </c>
      <c r="G59" s="51" t="s">
        <v>27</v>
      </c>
      <c r="H59" s="52">
        <v>43</v>
      </c>
      <c r="I59" s="51" t="s">
        <v>191</v>
      </c>
      <c r="J59" s="51" t="s">
        <v>28</v>
      </c>
      <c r="K59" s="52">
        <v>17</v>
      </c>
      <c r="L59" s="53">
        <v>43378</v>
      </c>
      <c r="M59" s="52">
        <v>0</v>
      </c>
      <c r="N59" s="52">
        <v>3</v>
      </c>
      <c r="O59" s="52">
        <v>0</v>
      </c>
      <c r="P59" s="52">
        <v>1</v>
      </c>
      <c r="Q59" s="52" t="s">
        <v>45</v>
      </c>
      <c r="R59" s="52">
        <v>1</v>
      </c>
      <c r="S59" s="52">
        <v>0</v>
      </c>
      <c r="T59" s="52">
        <v>1</v>
      </c>
      <c r="U59" s="52">
        <v>2</v>
      </c>
      <c r="V59" s="52">
        <v>0</v>
      </c>
      <c r="W59" s="52" t="s">
        <v>176</v>
      </c>
      <c r="X59" s="52" t="s">
        <v>45</v>
      </c>
      <c r="Y59" s="52">
        <v>2</v>
      </c>
      <c r="Z59" s="52">
        <v>0</v>
      </c>
      <c r="AA59" s="52" t="s">
        <v>33</v>
      </c>
      <c r="AB59" s="52">
        <v>36</v>
      </c>
    </row>
    <row r="60" spans="1:29" x14ac:dyDescent="0.3">
      <c r="A60" s="19" t="s">
        <v>192</v>
      </c>
      <c r="B60" s="14" t="s">
        <v>312</v>
      </c>
      <c r="C60" s="19" t="s">
        <v>39</v>
      </c>
      <c r="D60" s="19" t="s">
        <v>193</v>
      </c>
      <c r="E60" s="19" t="s">
        <v>25</v>
      </c>
      <c r="F60" s="19" t="s">
        <v>26</v>
      </c>
      <c r="G60" s="19" t="s">
        <v>31</v>
      </c>
      <c r="H60" s="20">
        <v>83</v>
      </c>
      <c r="I60" s="19" t="s">
        <v>194</v>
      </c>
      <c r="J60" s="19" t="s">
        <v>57</v>
      </c>
      <c r="K60" s="20">
        <v>17</v>
      </c>
      <c r="L60" s="21">
        <v>43500</v>
      </c>
      <c r="M60" s="20">
        <v>0</v>
      </c>
      <c r="N60" s="20">
        <v>1</v>
      </c>
      <c r="O60" s="20">
        <v>0</v>
      </c>
      <c r="P60" s="20">
        <v>1</v>
      </c>
      <c r="Q60" s="20" t="s">
        <v>45</v>
      </c>
      <c r="R60" s="20">
        <v>0</v>
      </c>
      <c r="S60" s="20">
        <v>0</v>
      </c>
      <c r="T60" s="20">
        <v>1</v>
      </c>
      <c r="U60" s="20">
        <v>1</v>
      </c>
      <c r="V60" s="20">
        <v>0</v>
      </c>
      <c r="W60" s="20">
        <v>4</v>
      </c>
      <c r="X60" s="20">
        <v>1</v>
      </c>
      <c r="Y60" s="20">
        <v>1</v>
      </c>
      <c r="Z60" s="20">
        <v>1</v>
      </c>
      <c r="AA60" s="20" t="s">
        <v>195</v>
      </c>
      <c r="AB60" s="20">
        <v>76</v>
      </c>
      <c r="AC60" s="20"/>
    </row>
    <row r="61" spans="1:29" x14ac:dyDescent="0.3">
      <c r="A61" s="22" t="s">
        <v>196</v>
      </c>
      <c r="B61" s="14" t="s">
        <v>313</v>
      </c>
      <c r="C61" s="22" t="s">
        <v>24</v>
      </c>
      <c r="D61" s="22">
        <v>11</v>
      </c>
      <c r="E61" s="22" t="s">
        <v>25</v>
      </c>
      <c r="F61" s="22" t="s">
        <v>26</v>
      </c>
      <c r="G61" s="22" t="s">
        <v>27</v>
      </c>
      <c r="H61" s="23">
        <v>61</v>
      </c>
      <c r="I61" s="25">
        <v>43272</v>
      </c>
      <c r="J61" s="22" t="s">
        <v>28</v>
      </c>
      <c r="K61" s="23">
        <v>17</v>
      </c>
      <c r="L61" s="24">
        <v>43593</v>
      </c>
      <c r="M61" s="23">
        <v>0</v>
      </c>
      <c r="N61" s="23">
        <v>1</v>
      </c>
      <c r="O61" s="23">
        <v>1</v>
      </c>
      <c r="P61" s="23">
        <v>1</v>
      </c>
      <c r="Q61" s="23">
        <v>1</v>
      </c>
      <c r="R61" s="23">
        <v>0</v>
      </c>
      <c r="S61" s="23">
        <v>0</v>
      </c>
      <c r="T61" s="23">
        <v>1</v>
      </c>
      <c r="U61" s="23">
        <v>1</v>
      </c>
      <c r="V61" s="23">
        <v>0</v>
      </c>
      <c r="W61" s="23">
        <v>4</v>
      </c>
      <c r="X61" s="23">
        <v>3</v>
      </c>
      <c r="Y61" s="23">
        <v>0</v>
      </c>
      <c r="Z61" s="23">
        <v>1</v>
      </c>
      <c r="AA61" s="23" t="s">
        <v>197</v>
      </c>
      <c r="AB61" s="23">
        <v>55</v>
      </c>
      <c r="AC61" s="23"/>
    </row>
    <row r="62" spans="1:29" x14ac:dyDescent="0.3">
      <c r="A62" s="19" t="s">
        <v>198</v>
      </c>
      <c r="B62" s="14" t="s">
        <v>314</v>
      </c>
      <c r="C62" s="19" t="s">
        <v>42</v>
      </c>
      <c r="D62" s="19" t="s">
        <v>43</v>
      </c>
      <c r="E62" s="19" t="s">
        <v>25</v>
      </c>
      <c r="F62" s="19" t="s">
        <v>26</v>
      </c>
      <c r="G62" s="19" t="s">
        <v>27</v>
      </c>
      <c r="H62" s="20">
        <v>58</v>
      </c>
      <c r="I62" s="19" t="s">
        <v>199</v>
      </c>
      <c r="J62" s="19" t="s">
        <v>28</v>
      </c>
      <c r="K62" s="20">
        <v>17</v>
      </c>
      <c r="L62" s="21">
        <v>43616</v>
      </c>
      <c r="M62" s="20">
        <v>0</v>
      </c>
      <c r="N62" s="20">
        <v>2</v>
      </c>
      <c r="O62" s="20">
        <v>0</v>
      </c>
      <c r="P62" s="20" t="s">
        <v>45</v>
      </c>
      <c r="Q62" s="20">
        <v>2</v>
      </c>
      <c r="R62" s="20">
        <v>0</v>
      </c>
      <c r="S62" s="20">
        <v>0</v>
      </c>
      <c r="T62" s="20">
        <v>1</v>
      </c>
      <c r="U62" s="20">
        <v>1</v>
      </c>
      <c r="V62" s="20">
        <v>0</v>
      </c>
      <c r="W62" s="20">
        <v>0</v>
      </c>
      <c r="X62" s="20" t="s">
        <v>45</v>
      </c>
      <c r="Y62" s="20">
        <v>1</v>
      </c>
      <c r="Z62" s="20">
        <v>1</v>
      </c>
      <c r="AA62" s="20" t="s">
        <v>200</v>
      </c>
      <c r="AB62" s="20">
        <v>52</v>
      </c>
      <c r="AC62" s="20"/>
    </row>
    <row r="63" spans="1:29" x14ac:dyDescent="0.3">
      <c r="A63" s="22" t="s">
        <v>201</v>
      </c>
      <c r="B63" s="14" t="s">
        <v>315</v>
      </c>
      <c r="C63" s="22" t="s">
        <v>48</v>
      </c>
      <c r="D63" s="22" t="s">
        <v>100</v>
      </c>
      <c r="E63" s="22" t="s">
        <v>25</v>
      </c>
      <c r="F63" s="22" t="s">
        <v>26</v>
      </c>
      <c r="G63" s="22" t="s">
        <v>27</v>
      </c>
      <c r="H63" s="23">
        <v>19</v>
      </c>
      <c r="I63" s="22" t="s">
        <v>202</v>
      </c>
      <c r="J63" s="22" t="s">
        <v>28</v>
      </c>
      <c r="K63" s="23">
        <v>17</v>
      </c>
      <c r="L63" s="24">
        <v>43620</v>
      </c>
      <c r="M63" s="23">
        <v>0</v>
      </c>
      <c r="N63" s="23">
        <v>3</v>
      </c>
      <c r="O63" s="23">
        <v>0</v>
      </c>
      <c r="P63" s="23">
        <v>1</v>
      </c>
      <c r="Q63" s="23">
        <v>2</v>
      </c>
      <c r="R63" s="23">
        <v>0</v>
      </c>
      <c r="S63" s="23">
        <v>0</v>
      </c>
      <c r="T63" s="23">
        <v>1</v>
      </c>
      <c r="U63" s="23">
        <v>1</v>
      </c>
      <c r="V63" s="23">
        <v>0</v>
      </c>
      <c r="W63" s="23">
        <v>2</v>
      </c>
      <c r="X63" s="23">
        <v>1</v>
      </c>
      <c r="Y63" s="23">
        <v>0</v>
      </c>
      <c r="Z63" s="23">
        <v>0</v>
      </c>
      <c r="AA63" s="23" t="s">
        <v>33</v>
      </c>
      <c r="AB63" s="23">
        <v>13</v>
      </c>
      <c r="AC63" s="23"/>
    </row>
    <row r="64" spans="1:29" x14ac:dyDescent="0.3">
      <c r="A64" s="19" t="s">
        <v>203</v>
      </c>
      <c r="B64" s="14" t="s">
        <v>316</v>
      </c>
      <c r="C64" s="19" t="s">
        <v>48</v>
      </c>
      <c r="D64" s="19" t="s">
        <v>84</v>
      </c>
      <c r="E64" s="19" t="s">
        <v>25</v>
      </c>
      <c r="F64" s="19" t="s">
        <v>26</v>
      </c>
      <c r="G64" s="19" t="s">
        <v>27</v>
      </c>
      <c r="H64" s="20">
        <v>51</v>
      </c>
      <c r="I64" s="19" t="s">
        <v>53</v>
      </c>
      <c r="J64" s="19" t="s">
        <v>57</v>
      </c>
      <c r="K64" s="20">
        <v>17</v>
      </c>
      <c r="L64" s="21">
        <v>43703</v>
      </c>
      <c r="M64" s="20">
        <v>0</v>
      </c>
      <c r="N64" s="20" t="s">
        <v>204</v>
      </c>
      <c r="O64" s="20">
        <v>0</v>
      </c>
      <c r="P64" s="20" t="s">
        <v>45</v>
      </c>
      <c r="Q64" s="20" t="s">
        <v>45</v>
      </c>
      <c r="R64" s="20">
        <v>0</v>
      </c>
      <c r="S64" s="20">
        <v>0</v>
      </c>
      <c r="T64" s="20">
        <v>1</v>
      </c>
      <c r="U64" s="20">
        <v>1</v>
      </c>
      <c r="V64" s="20">
        <v>1</v>
      </c>
      <c r="W64" s="20">
        <v>4</v>
      </c>
      <c r="X64" s="20">
        <v>1</v>
      </c>
      <c r="Y64" s="20">
        <v>0</v>
      </c>
      <c r="Z64" s="20">
        <v>0</v>
      </c>
      <c r="AA64" s="20" t="s">
        <v>33</v>
      </c>
      <c r="AB64" s="20">
        <v>43</v>
      </c>
      <c r="AC64" s="20"/>
    </row>
    <row r="65" spans="1:29" x14ac:dyDescent="0.3">
      <c r="A65" s="22" t="s">
        <v>205</v>
      </c>
      <c r="B65" s="14" t="s">
        <v>317</v>
      </c>
      <c r="C65" s="22" t="s">
        <v>48</v>
      </c>
      <c r="D65" s="22" t="s">
        <v>49</v>
      </c>
      <c r="E65" s="22" t="s">
        <v>25</v>
      </c>
      <c r="F65" s="22" t="s">
        <v>26</v>
      </c>
      <c r="G65" s="22" t="s">
        <v>31</v>
      </c>
      <c r="H65" s="23">
        <v>29</v>
      </c>
      <c r="I65" s="22" t="s">
        <v>206</v>
      </c>
      <c r="J65" s="22" t="s">
        <v>28</v>
      </c>
      <c r="K65" s="23">
        <v>17</v>
      </c>
      <c r="L65" s="24">
        <v>43852</v>
      </c>
      <c r="M65" s="23">
        <v>0</v>
      </c>
      <c r="N65" s="23">
        <v>4</v>
      </c>
      <c r="O65" s="23">
        <v>0</v>
      </c>
      <c r="P65" s="23">
        <v>1</v>
      </c>
      <c r="Q65" s="23">
        <v>2</v>
      </c>
      <c r="R65" s="23">
        <v>0</v>
      </c>
      <c r="S65" s="23">
        <v>0</v>
      </c>
      <c r="T65" s="23">
        <v>1</v>
      </c>
      <c r="U65" s="23">
        <v>1</v>
      </c>
      <c r="V65" s="23">
        <v>0</v>
      </c>
      <c r="W65" s="23">
        <v>2</v>
      </c>
      <c r="X65" s="23">
        <v>1</v>
      </c>
      <c r="Y65" s="23">
        <v>0</v>
      </c>
      <c r="Z65" s="23">
        <v>0</v>
      </c>
      <c r="AA65" s="23" t="s">
        <v>33</v>
      </c>
      <c r="AB65" s="23">
        <v>24</v>
      </c>
      <c r="AC65" s="23"/>
    </row>
    <row r="66" spans="1:29" x14ac:dyDescent="0.3">
      <c r="A66" s="22" t="s">
        <v>207</v>
      </c>
      <c r="B66" s="14" t="s">
        <v>318</v>
      </c>
      <c r="C66" s="22" t="s">
        <v>48</v>
      </c>
      <c r="D66" s="22" t="s">
        <v>100</v>
      </c>
      <c r="E66" s="22" t="s">
        <v>25</v>
      </c>
      <c r="F66" s="22" t="s">
        <v>26</v>
      </c>
      <c r="G66" s="22" t="s">
        <v>27</v>
      </c>
      <c r="H66" s="23">
        <v>29</v>
      </c>
      <c r="I66" s="22" t="s">
        <v>208</v>
      </c>
      <c r="J66" s="22" t="s">
        <v>28</v>
      </c>
      <c r="K66" s="23">
        <v>17</v>
      </c>
      <c r="L66" s="24">
        <v>43896</v>
      </c>
      <c r="M66" s="23">
        <v>0</v>
      </c>
      <c r="N66" s="23">
        <v>3</v>
      </c>
      <c r="O66" s="23">
        <v>0</v>
      </c>
      <c r="P66" s="23">
        <v>1</v>
      </c>
      <c r="Q66" s="23">
        <v>1</v>
      </c>
      <c r="R66" s="23">
        <v>0</v>
      </c>
      <c r="S66" s="23">
        <v>0</v>
      </c>
      <c r="T66" s="23">
        <v>1</v>
      </c>
      <c r="U66" s="23">
        <v>1</v>
      </c>
      <c r="V66" s="23">
        <v>0</v>
      </c>
      <c r="W66" s="23">
        <v>2</v>
      </c>
      <c r="X66" s="23">
        <v>1</v>
      </c>
      <c r="Y66" s="23">
        <v>0</v>
      </c>
      <c r="Z66" s="23">
        <v>1</v>
      </c>
      <c r="AA66" s="23" t="s">
        <v>33</v>
      </c>
      <c r="AB66" s="23">
        <v>24</v>
      </c>
      <c r="AC66" s="23"/>
    </row>
    <row r="67" spans="1:29" x14ac:dyDescent="0.3">
      <c r="A67" s="22" t="s">
        <v>209</v>
      </c>
      <c r="B67" s="14" t="s">
        <v>319</v>
      </c>
      <c r="C67" s="22" t="s">
        <v>42</v>
      </c>
      <c r="D67" s="22" t="s">
        <v>136</v>
      </c>
      <c r="E67" s="22" t="s">
        <v>25</v>
      </c>
      <c r="F67" s="22" t="s">
        <v>26</v>
      </c>
      <c r="G67" s="22" t="s">
        <v>27</v>
      </c>
      <c r="H67" s="23">
        <v>40</v>
      </c>
      <c r="I67" s="22" t="s">
        <v>210</v>
      </c>
      <c r="J67" s="22" t="s">
        <v>28</v>
      </c>
      <c r="K67" s="23">
        <v>17</v>
      </c>
      <c r="L67" s="24">
        <v>44104</v>
      </c>
      <c r="M67" s="23">
        <v>0</v>
      </c>
      <c r="N67" s="23">
        <v>2</v>
      </c>
      <c r="O67" s="23">
        <v>0</v>
      </c>
      <c r="P67" s="23">
        <v>1</v>
      </c>
      <c r="Q67" s="23">
        <v>2</v>
      </c>
      <c r="R67" s="23">
        <v>0</v>
      </c>
      <c r="S67" s="23">
        <v>0</v>
      </c>
      <c r="T67" s="23">
        <v>1</v>
      </c>
      <c r="U67" s="23">
        <v>1</v>
      </c>
      <c r="V67" s="23">
        <v>0</v>
      </c>
      <c r="W67" s="23">
        <v>2</v>
      </c>
      <c r="X67" s="23">
        <v>1</v>
      </c>
      <c r="Y67" s="23">
        <v>0</v>
      </c>
      <c r="Z67" s="23">
        <v>0</v>
      </c>
      <c r="AA67" s="23" t="s">
        <v>33</v>
      </c>
      <c r="AB67" s="23">
        <v>35</v>
      </c>
      <c r="AC67" s="23"/>
    </row>
    <row r="68" spans="1:29" x14ac:dyDescent="0.3">
      <c r="A68" s="19" t="s">
        <v>211</v>
      </c>
      <c r="B68" s="14" t="s">
        <v>320</v>
      </c>
      <c r="C68" s="19" t="s">
        <v>48</v>
      </c>
      <c r="D68" s="19" t="s">
        <v>49</v>
      </c>
      <c r="E68" s="19" t="s">
        <v>25</v>
      </c>
      <c r="F68" s="19" t="s">
        <v>26</v>
      </c>
      <c r="G68" s="19" t="s">
        <v>31</v>
      </c>
      <c r="H68" s="20">
        <v>39</v>
      </c>
      <c r="I68" s="19" t="s">
        <v>212</v>
      </c>
      <c r="J68" s="19" t="s">
        <v>28</v>
      </c>
      <c r="K68" s="20">
        <v>17</v>
      </c>
      <c r="L68" s="21">
        <v>44231</v>
      </c>
      <c r="M68" s="20">
        <v>0</v>
      </c>
      <c r="N68" s="20">
        <v>3</v>
      </c>
      <c r="O68" s="20">
        <v>0</v>
      </c>
      <c r="P68" s="20">
        <v>1</v>
      </c>
      <c r="Q68" s="20" t="s">
        <v>45</v>
      </c>
      <c r="R68" s="20">
        <v>0</v>
      </c>
      <c r="S68" s="20">
        <v>0</v>
      </c>
      <c r="T68" s="20">
        <v>1</v>
      </c>
      <c r="U68" s="20">
        <v>1</v>
      </c>
      <c r="V68" s="20">
        <v>0</v>
      </c>
      <c r="W68" s="20">
        <v>2</v>
      </c>
      <c r="X68" s="20">
        <v>1</v>
      </c>
      <c r="Y68" s="20">
        <v>0</v>
      </c>
      <c r="Z68" s="20">
        <v>0</v>
      </c>
      <c r="AA68" s="20" t="s">
        <v>33</v>
      </c>
      <c r="AB68" s="20">
        <v>33</v>
      </c>
      <c r="AC68" s="20"/>
    </row>
    <row r="69" spans="1:29" x14ac:dyDescent="0.3">
      <c r="A69" s="19" t="s">
        <v>213</v>
      </c>
      <c r="B69" s="14" t="s">
        <v>321</v>
      </c>
      <c r="C69" s="19" t="s">
        <v>24</v>
      </c>
      <c r="D69" s="19">
        <v>24</v>
      </c>
      <c r="E69" s="19" t="s">
        <v>25</v>
      </c>
      <c r="F69" s="19" t="s">
        <v>26</v>
      </c>
      <c r="G69" s="19" t="s">
        <v>27</v>
      </c>
      <c r="H69" s="20">
        <v>77</v>
      </c>
      <c r="I69" s="26">
        <v>43774</v>
      </c>
      <c r="J69" s="19" t="s">
        <v>28</v>
      </c>
      <c r="K69" s="20">
        <v>17</v>
      </c>
      <c r="L69" s="21">
        <v>44265</v>
      </c>
      <c r="M69" s="20">
        <v>0</v>
      </c>
      <c r="N69" s="20">
        <v>1</v>
      </c>
      <c r="O69" s="20">
        <v>1</v>
      </c>
      <c r="P69" s="20">
        <v>1</v>
      </c>
      <c r="Q69" s="20" t="s">
        <v>45</v>
      </c>
      <c r="R69" s="20">
        <v>0</v>
      </c>
      <c r="S69" s="20">
        <v>0</v>
      </c>
      <c r="T69" s="20">
        <v>1</v>
      </c>
      <c r="U69" s="20">
        <v>1</v>
      </c>
      <c r="V69" s="20">
        <v>0</v>
      </c>
      <c r="W69" s="20">
        <v>4</v>
      </c>
      <c r="X69" s="20">
        <v>3</v>
      </c>
      <c r="Y69" s="20">
        <v>0</v>
      </c>
      <c r="Z69" s="20">
        <v>1</v>
      </c>
      <c r="AA69" s="20" t="s">
        <v>214</v>
      </c>
      <c r="AB69" s="20">
        <v>72</v>
      </c>
      <c r="AC69" s="20"/>
    </row>
    <row r="70" spans="1:29" x14ac:dyDescent="0.3">
      <c r="A70" s="19" t="s">
        <v>215</v>
      </c>
      <c r="B70" s="14" t="s">
        <v>322</v>
      </c>
      <c r="C70" s="19" t="s">
        <v>48</v>
      </c>
      <c r="D70" s="19" t="s">
        <v>106</v>
      </c>
      <c r="E70" s="19" t="s">
        <v>25</v>
      </c>
      <c r="F70" s="19" t="s">
        <v>26</v>
      </c>
      <c r="G70" s="19" t="s">
        <v>31</v>
      </c>
      <c r="H70" s="20">
        <v>31</v>
      </c>
      <c r="I70" s="19" t="s">
        <v>216</v>
      </c>
      <c r="J70" s="19" t="s">
        <v>28</v>
      </c>
      <c r="K70" s="20">
        <v>17</v>
      </c>
      <c r="L70" s="21">
        <v>44398</v>
      </c>
      <c r="M70" s="20">
        <v>0</v>
      </c>
      <c r="N70" s="20">
        <v>3</v>
      </c>
      <c r="O70" s="20">
        <v>0</v>
      </c>
      <c r="P70" s="20">
        <v>1</v>
      </c>
      <c r="Q70" s="20" t="s">
        <v>45</v>
      </c>
      <c r="R70" s="20">
        <v>0</v>
      </c>
      <c r="S70" s="20">
        <v>0</v>
      </c>
      <c r="T70" s="20">
        <v>1</v>
      </c>
      <c r="U70" s="20">
        <v>1</v>
      </c>
      <c r="V70" s="20">
        <v>0</v>
      </c>
      <c r="W70" s="20">
        <v>2</v>
      </c>
      <c r="X70" s="20">
        <v>0</v>
      </c>
      <c r="Y70" s="20">
        <v>0</v>
      </c>
      <c r="Z70" s="20" t="s">
        <v>45</v>
      </c>
      <c r="AA70" s="20" t="s">
        <v>217</v>
      </c>
      <c r="AB70" s="20">
        <v>21</v>
      </c>
      <c r="AC70" s="20"/>
    </row>
    <row r="71" spans="1:29" x14ac:dyDescent="0.3">
      <c r="A71" s="19" t="s">
        <v>218</v>
      </c>
      <c r="B71" s="14" t="s">
        <v>323</v>
      </c>
      <c r="C71" s="19" t="s">
        <v>39</v>
      </c>
      <c r="D71" s="19" t="s">
        <v>129</v>
      </c>
      <c r="E71" s="19" t="s">
        <v>25</v>
      </c>
      <c r="F71" s="19" t="s">
        <v>26</v>
      </c>
      <c r="G71" s="19" t="s">
        <v>27</v>
      </c>
      <c r="H71" s="20">
        <v>23</v>
      </c>
      <c r="I71" s="19" t="s">
        <v>219</v>
      </c>
      <c r="J71" s="19" t="s">
        <v>28</v>
      </c>
      <c r="K71" s="20">
        <v>17</v>
      </c>
      <c r="L71" s="21">
        <v>44427</v>
      </c>
      <c r="M71" s="20">
        <v>0</v>
      </c>
      <c r="N71" s="20">
        <v>1</v>
      </c>
      <c r="O71" s="20">
        <v>0</v>
      </c>
      <c r="P71" s="20" t="s">
        <v>45</v>
      </c>
      <c r="Q71" s="20" t="s">
        <v>45</v>
      </c>
      <c r="R71" s="20">
        <v>0</v>
      </c>
      <c r="S71" s="20">
        <v>0</v>
      </c>
      <c r="T71" s="20">
        <v>1</v>
      </c>
      <c r="U71" s="20">
        <v>1</v>
      </c>
      <c r="V71" s="20">
        <v>1</v>
      </c>
      <c r="W71" s="20">
        <v>4</v>
      </c>
      <c r="X71" s="20">
        <v>1</v>
      </c>
      <c r="Y71" s="20">
        <v>0</v>
      </c>
      <c r="Z71" s="20">
        <v>1</v>
      </c>
      <c r="AA71" s="20" t="s">
        <v>33</v>
      </c>
      <c r="AB71" s="20">
        <v>16</v>
      </c>
      <c r="AC71" s="20"/>
    </row>
    <row r="72" spans="1:29" x14ac:dyDescent="0.3">
      <c r="A72" s="22" t="s">
        <v>220</v>
      </c>
      <c r="B72" s="14" t="s">
        <v>324</v>
      </c>
      <c r="C72" s="22" t="s">
        <v>42</v>
      </c>
      <c r="D72" s="22" t="s">
        <v>221</v>
      </c>
      <c r="E72" s="22" t="s">
        <v>25</v>
      </c>
      <c r="F72" s="22" t="s">
        <v>26</v>
      </c>
      <c r="G72" s="22" t="s">
        <v>27</v>
      </c>
      <c r="H72" s="23">
        <v>86</v>
      </c>
      <c r="I72" s="22" t="s">
        <v>222</v>
      </c>
      <c r="J72" s="22" t="s">
        <v>28</v>
      </c>
      <c r="K72" s="23">
        <v>17</v>
      </c>
      <c r="L72" s="24">
        <v>44676</v>
      </c>
      <c r="M72" s="23">
        <v>0</v>
      </c>
      <c r="N72" s="23">
        <v>2</v>
      </c>
      <c r="O72" s="23">
        <v>0</v>
      </c>
      <c r="P72" s="23">
        <v>1</v>
      </c>
      <c r="Q72" s="23">
        <v>1</v>
      </c>
      <c r="R72" s="23">
        <v>0</v>
      </c>
      <c r="S72" s="23">
        <v>0</v>
      </c>
      <c r="T72" s="23">
        <v>1</v>
      </c>
      <c r="U72" s="23">
        <v>1</v>
      </c>
      <c r="V72" s="23">
        <v>1</v>
      </c>
      <c r="W72" s="23">
        <v>3</v>
      </c>
      <c r="X72" s="23">
        <v>0</v>
      </c>
      <c r="Y72" s="23">
        <v>2</v>
      </c>
      <c r="Z72" s="23">
        <v>1</v>
      </c>
      <c r="AA72" s="23" t="s">
        <v>33</v>
      </c>
      <c r="AB72" s="23">
        <v>81</v>
      </c>
      <c r="AC72" s="23"/>
    </row>
    <row r="73" spans="1:29" x14ac:dyDescent="0.3">
      <c r="A73" s="19" t="s">
        <v>223</v>
      </c>
      <c r="B73" s="14" t="s">
        <v>325</v>
      </c>
      <c r="C73" s="19" t="s">
        <v>39</v>
      </c>
      <c r="D73" s="19" t="s">
        <v>224</v>
      </c>
      <c r="E73" s="19" t="s">
        <v>25</v>
      </c>
      <c r="F73" s="19" t="s">
        <v>26</v>
      </c>
      <c r="G73" s="19" t="s">
        <v>31</v>
      </c>
      <c r="H73" s="20">
        <v>20</v>
      </c>
      <c r="I73" s="19" t="s">
        <v>225</v>
      </c>
      <c r="J73" s="19" t="s">
        <v>28</v>
      </c>
      <c r="K73" s="20">
        <v>17</v>
      </c>
      <c r="L73" s="21">
        <v>44888</v>
      </c>
      <c r="M73" s="20">
        <v>0</v>
      </c>
      <c r="N73" s="20">
        <v>1</v>
      </c>
      <c r="O73" s="20">
        <v>0</v>
      </c>
      <c r="P73" s="20">
        <v>1</v>
      </c>
      <c r="Q73" s="20" t="s">
        <v>45</v>
      </c>
      <c r="R73" s="20">
        <v>0</v>
      </c>
      <c r="S73" s="20">
        <v>0</v>
      </c>
      <c r="T73" s="20">
        <v>1</v>
      </c>
      <c r="U73" s="20">
        <v>1</v>
      </c>
      <c r="V73" s="20">
        <v>1</v>
      </c>
      <c r="W73" s="20">
        <v>4</v>
      </c>
      <c r="X73" s="20">
        <v>1</v>
      </c>
      <c r="Y73" s="20">
        <v>0</v>
      </c>
      <c r="Z73" s="20">
        <v>1</v>
      </c>
      <c r="AA73" s="20" t="s">
        <v>33</v>
      </c>
      <c r="AB73" s="20">
        <v>15</v>
      </c>
      <c r="AC73" s="20"/>
    </row>
    <row r="74" spans="1:29" x14ac:dyDescent="0.3">
      <c r="A74" s="22" t="s">
        <v>226</v>
      </c>
      <c r="B74" s="14" t="s">
        <v>326</v>
      </c>
      <c r="C74" s="22" t="s">
        <v>42</v>
      </c>
      <c r="D74" s="22" t="s">
        <v>167</v>
      </c>
      <c r="E74" s="22" t="s">
        <v>25</v>
      </c>
      <c r="F74" s="22" t="s">
        <v>26</v>
      </c>
      <c r="G74" s="22" t="s">
        <v>27</v>
      </c>
      <c r="H74" s="23">
        <v>50</v>
      </c>
      <c r="I74" s="22" t="s">
        <v>227</v>
      </c>
      <c r="J74" s="22" t="s">
        <v>28</v>
      </c>
      <c r="K74" s="23">
        <v>17</v>
      </c>
      <c r="L74" s="24">
        <v>44981</v>
      </c>
      <c r="M74" s="23">
        <v>0</v>
      </c>
      <c r="N74" s="23">
        <v>1</v>
      </c>
      <c r="O74" s="23">
        <v>0</v>
      </c>
      <c r="P74" s="23">
        <v>1</v>
      </c>
      <c r="Q74" s="23">
        <v>1</v>
      </c>
      <c r="R74" s="23">
        <v>0</v>
      </c>
      <c r="S74" s="23">
        <v>0</v>
      </c>
      <c r="T74" s="23">
        <v>1</v>
      </c>
      <c r="U74" s="23">
        <v>1</v>
      </c>
      <c r="V74" s="23">
        <v>0</v>
      </c>
      <c r="W74" s="23">
        <v>2</v>
      </c>
      <c r="X74" s="23">
        <v>1</v>
      </c>
      <c r="Y74" s="23">
        <v>0</v>
      </c>
      <c r="Z74" s="23">
        <v>1</v>
      </c>
      <c r="AA74" s="23" t="s">
        <v>33</v>
      </c>
      <c r="AB74" s="23">
        <v>38</v>
      </c>
      <c r="AC74" s="23"/>
    </row>
    <row r="75" spans="1:29" x14ac:dyDescent="0.3">
      <c r="A75" s="19" t="s">
        <v>228</v>
      </c>
      <c r="B75" s="14" t="s">
        <v>327</v>
      </c>
      <c r="C75" s="19" t="s">
        <v>24</v>
      </c>
      <c r="D75" s="19">
        <v>25</v>
      </c>
      <c r="E75" s="19" t="s">
        <v>25</v>
      </c>
      <c r="F75" s="19" t="s">
        <v>26</v>
      </c>
      <c r="G75" s="19" t="s">
        <v>27</v>
      </c>
      <c r="H75" s="20">
        <v>79</v>
      </c>
      <c r="I75" s="26">
        <v>44585</v>
      </c>
      <c r="J75" s="19" t="s">
        <v>28</v>
      </c>
      <c r="K75" s="20">
        <v>17</v>
      </c>
      <c r="L75" s="21">
        <v>45028</v>
      </c>
      <c r="M75" s="20">
        <v>0</v>
      </c>
      <c r="N75" s="20">
        <v>1</v>
      </c>
      <c r="O75" s="20">
        <v>1</v>
      </c>
      <c r="P75" s="20" t="s">
        <v>45</v>
      </c>
      <c r="Q75" s="20" t="s">
        <v>45</v>
      </c>
      <c r="R75" s="20">
        <v>0</v>
      </c>
      <c r="S75" s="20">
        <v>0</v>
      </c>
      <c r="T75" s="20">
        <v>1</v>
      </c>
      <c r="U75" s="20">
        <v>1</v>
      </c>
      <c r="V75" s="20">
        <v>0</v>
      </c>
      <c r="W75" s="20">
        <v>4</v>
      </c>
      <c r="X75" s="20">
        <v>3</v>
      </c>
      <c r="Y75" s="20">
        <v>0</v>
      </c>
      <c r="Z75" s="20">
        <v>1</v>
      </c>
      <c r="AA75" s="20" t="s">
        <v>229</v>
      </c>
      <c r="AB75" s="20">
        <v>77</v>
      </c>
      <c r="AC75" s="20"/>
    </row>
    <row r="76" spans="1:29" x14ac:dyDescent="0.3">
      <c r="A76" s="22" t="s">
        <v>230</v>
      </c>
      <c r="B76" s="14" t="s">
        <v>328</v>
      </c>
      <c r="C76" s="22" t="s">
        <v>48</v>
      </c>
      <c r="D76" s="22" t="s">
        <v>96</v>
      </c>
      <c r="E76" s="22" t="s">
        <v>25</v>
      </c>
      <c r="F76" s="22" t="s">
        <v>26</v>
      </c>
      <c r="G76" s="22" t="s">
        <v>27</v>
      </c>
      <c r="H76" s="23">
        <v>46</v>
      </c>
      <c r="I76" s="22" t="s">
        <v>231</v>
      </c>
      <c r="J76" s="22" t="s">
        <v>28</v>
      </c>
      <c r="K76" s="23">
        <v>17</v>
      </c>
      <c r="L76" s="24">
        <v>45030</v>
      </c>
      <c r="M76" s="23">
        <v>0</v>
      </c>
      <c r="N76" s="23">
        <v>3</v>
      </c>
      <c r="O76" s="23">
        <v>0</v>
      </c>
      <c r="P76" s="23">
        <v>1</v>
      </c>
      <c r="Q76" s="23">
        <v>2</v>
      </c>
      <c r="R76" s="23">
        <v>0</v>
      </c>
      <c r="S76" s="23">
        <v>0</v>
      </c>
      <c r="T76" s="23">
        <v>1</v>
      </c>
      <c r="U76" s="23">
        <v>1</v>
      </c>
      <c r="V76" s="23">
        <v>0</v>
      </c>
      <c r="W76" s="23">
        <v>4</v>
      </c>
      <c r="X76" s="23">
        <v>1</v>
      </c>
      <c r="Y76" s="23">
        <v>0</v>
      </c>
      <c r="Z76" s="23">
        <v>1</v>
      </c>
      <c r="AA76" s="23" t="s">
        <v>232</v>
      </c>
      <c r="AB76" s="23">
        <v>43</v>
      </c>
      <c r="AC76" s="23"/>
    </row>
    <row r="77" spans="1:29" s="52" customFormat="1" x14ac:dyDescent="0.3">
      <c r="A77" s="51" t="s">
        <v>233</v>
      </c>
      <c r="B77" s="50" t="s">
        <v>329</v>
      </c>
      <c r="C77" s="51" t="s">
        <v>48</v>
      </c>
      <c r="D77" s="51" t="s">
        <v>96</v>
      </c>
      <c r="E77" s="51" t="s">
        <v>25</v>
      </c>
      <c r="F77" s="51" t="s">
        <v>26</v>
      </c>
      <c r="G77" s="51" t="s">
        <v>27</v>
      </c>
      <c r="H77" s="52">
        <v>76</v>
      </c>
      <c r="I77" s="51" t="s">
        <v>234</v>
      </c>
      <c r="J77" s="51" t="s">
        <v>28</v>
      </c>
      <c r="K77" s="52">
        <v>17</v>
      </c>
      <c r="L77" s="53">
        <v>45107</v>
      </c>
      <c r="M77" s="52">
        <v>0</v>
      </c>
      <c r="N77" s="52">
        <v>3</v>
      </c>
      <c r="O77" s="52">
        <v>0</v>
      </c>
      <c r="P77" s="52">
        <v>1</v>
      </c>
      <c r="Q77" s="52" t="s">
        <v>45</v>
      </c>
      <c r="R77" s="52">
        <v>0</v>
      </c>
      <c r="S77" s="52">
        <v>0</v>
      </c>
      <c r="T77" s="52">
        <v>1</v>
      </c>
      <c r="U77" s="52">
        <v>1</v>
      </c>
      <c r="V77" s="52">
        <v>1</v>
      </c>
      <c r="W77" s="52" t="s">
        <v>176</v>
      </c>
      <c r="X77" s="52">
        <v>1</v>
      </c>
      <c r="Y77" s="52">
        <v>0</v>
      </c>
      <c r="Z77" s="52">
        <v>1</v>
      </c>
      <c r="AA77" s="52" t="s">
        <v>235</v>
      </c>
      <c r="AB77" s="52">
        <v>72</v>
      </c>
    </row>
    <row r="78" spans="1:29" x14ac:dyDescent="0.3">
      <c r="A78" s="22" t="s">
        <v>236</v>
      </c>
      <c r="B78" s="14" t="s">
        <v>330</v>
      </c>
      <c r="C78" s="22" t="s">
        <v>48</v>
      </c>
      <c r="D78" s="22" t="s">
        <v>49</v>
      </c>
      <c r="E78" s="22" t="s">
        <v>25</v>
      </c>
      <c r="F78" s="22" t="s">
        <v>26</v>
      </c>
      <c r="G78" s="22" t="s">
        <v>27</v>
      </c>
      <c r="H78" s="23">
        <v>70</v>
      </c>
      <c r="I78" s="22" t="s">
        <v>237</v>
      </c>
      <c r="J78" s="22" t="s">
        <v>28</v>
      </c>
      <c r="K78" s="23">
        <v>17</v>
      </c>
      <c r="L78" s="24">
        <v>45377</v>
      </c>
      <c r="M78" s="23">
        <v>0</v>
      </c>
      <c r="N78" s="23">
        <v>3</v>
      </c>
      <c r="O78" s="23">
        <v>0</v>
      </c>
      <c r="P78" s="23">
        <v>1</v>
      </c>
      <c r="Q78" s="23">
        <v>1</v>
      </c>
      <c r="R78" s="23">
        <v>0</v>
      </c>
      <c r="S78" s="23">
        <v>0</v>
      </c>
      <c r="T78" s="23">
        <v>1</v>
      </c>
      <c r="U78" s="23">
        <v>1</v>
      </c>
      <c r="V78" s="23">
        <v>0</v>
      </c>
      <c r="W78" s="23">
        <v>4</v>
      </c>
      <c r="X78" s="23">
        <v>1</v>
      </c>
      <c r="Y78" s="23">
        <v>0</v>
      </c>
      <c r="Z78" s="23">
        <v>1</v>
      </c>
      <c r="AA78" s="23" t="s">
        <v>33</v>
      </c>
      <c r="AB78" s="23">
        <v>65</v>
      </c>
      <c r="AC78" s="23"/>
    </row>
    <row r="79" spans="1:29" x14ac:dyDescent="0.3">
      <c r="A79" s="22" t="s">
        <v>238</v>
      </c>
      <c r="B79" s="14" t="s">
        <v>331</v>
      </c>
      <c r="C79" s="22" t="s">
        <v>48</v>
      </c>
      <c r="D79" s="22" t="s">
        <v>49</v>
      </c>
      <c r="E79" s="22" t="s">
        <v>25</v>
      </c>
      <c r="F79" s="22" t="s">
        <v>26</v>
      </c>
      <c r="G79" s="22" t="s">
        <v>27</v>
      </c>
      <c r="H79" s="23">
        <v>49</v>
      </c>
      <c r="I79" s="22" t="s">
        <v>239</v>
      </c>
      <c r="J79" s="22" t="s">
        <v>28</v>
      </c>
      <c r="K79" s="23">
        <v>17</v>
      </c>
      <c r="L79" s="24">
        <v>45406</v>
      </c>
      <c r="M79" s="23">
        <v>0</v>
      </c>
      <c r="N79" s="23">
        <v>3</v>
      </c>
      <c r="O79" s="23">
        <v>1</v>
      </c>
      <c r="P79" s="23">
        <v>1</v>
      </c>
      <c r="Q79" s="23">
        <v>2</v>
      </c>
      <c r="R79" s="23">
        <v>0</v>
      </c>
      <c r="S79" s="23">
        <v>0</v>
      </c>
      <c r="T79" s="23">
        <v>1</v>
      </c>
      <c r="U79" s="23">
        <v>1</v>
      </c>
      <c r="V79" s="23">
        <v>0</v>
      </c>
      <c r="W79" s="23">
        <v>4</v>
      </c>
      <c r="X79" s="23">
        <v>3</v>
      </c>
      <c r="Y79" s="23">
        <v>0</v>
      </c>
      <c r="Z79" s="23">
        <v>0</v>
      </c>
      <c r="AA79" s="23" t="s">
        <v>240</v>
      </c>
      <c r="AB79" s="23">
        <v>47</v>
      </c>
      <c r="AC79" s="23"/>
    </row>
    <row r="80" spans="1:29" x14ac:dyDescent="0.3">
      <c r="A80" s="22" t="s">
        <v>241</v>
      </c>
      <c r="B80" s="14" t="s">
        <v>332</v>
      </c>
      <c r="C80" s="22" t="s">
        <v>48</v>
      </c>
      <c r="D80" s="22" t="s">
        <v>100</v>
      </c>
      <c r="E80" s="22" t="s">
        <v>25</v>
      </c>
      <c r="F80" s="22" t="s">
        <v>26</v>
      </c>
      <c r="G80" s="22" t="s">
        <v>27</v>
      </c>
      <c r="H80" s="23">
        <v>82</v>
      </c>
      <c r="I80" s="25">
        <v>44985</v>
      </c>
      <c r="J80" s="22" t="s">
        <v>28</v>
      </c>
      <c r="K80" s="23">
        <v>17</v>
      </c>
      <c r="L80" s="24">
        <v>45496</v>
      </c>
      <c r="M80" s="23">
        <v>0</v>
      </c>
      <c r="N80" s="23">
        <v>2</v>
      </c>
      <c r="O80" s="23">
        <v>0</v>
      </c>
      <c r="P80" s="23">
        <v>1</v>
      </c>
      <c r="Q80" s="23">
        <v>2</v>
      </c>
      <c r="R80" s="23">
        <v>0</v>
      </c>
      <c r="S80" s="23">
        <v>0</v>
      </c>
      <c r="T80" s="23">
        <v>1</v>
      </c>
      <c r="U80" s="23">
        <v>1</v>
      </c>
      <c r="V80" s="23">
        <v>1</v>
      </c>
      <c r="W80" s="23">
        <v>4</v>
      </c>
      <c r="X80" s="23">
        <v>1</v>
      </c>
      <c r="Y80" s="23">
        <v>2</v>
      </c>
      <c r="Z80" s="23">
        <v>1</v>
      </c>
      <c r="AA80" s="23" t="s">
        <v>33</v>
      </c>
      <c r="AB80" s="23">
        <v>81</v>
      </c>
      <c r="AC80" s="23"/>
    </row>
    <row r="81" spans="1:30" x14ac:dyDescent="0.3">
      <c r="A81" s="19" t="s">
        <v>242</v>
      </c>
      <c r="B81" s="14" t="s">
        <v>333</v>
      </c>
      <c r="C81" s="19" t="s">
        <v>48</v>
      </c>
      <c r="D81" s="19" t="s">
        <v>100</v>
      </c>
      <c r="E81" s="19" t="s">
        <v>25</v>
      </c>
      <c r="F81" s="19" t="s">
        <v>26</v>
      </c>
      <c r="G81" s="19" t="s">
        <v>27</v>
      </c>
      <c r="H81" s="20">
        <v>74</v>
      </c>
      <c r="I81" s="19" t="s">
        <v>243</v>
      </c>
      <c r="J81" s="19" t="s">
        <v>28</v>
      </c>
      <c r="K81" s="20">
        <v>17</v>
      </c>
      <c r="L81" s="21">
        <v>45519</v>
      </c>
      <c r="M81" s="20">
        <v>0</v>
      </c>
      <c r="N81" s="20">
        <v>3</v>
      </c>
      <c r="O81" s="20">
        <v>0</v>
      </c>
      <c r="P81" s="20">
        <v>1</v>
      </c>
      <c r="Q81" s="20" t="s">
        <v>45</v>
      </c>
      <c r="R81" s="20">
        <v>0</v>
      </c>
      <c r="S81" s="20">
        <v>0</v>
      </c>
      <c r="T81" s="20">
        <v>1</v>
      </c>
      <c r="U81" s="20">
        <v>1</v>
      </c>
      <c r="V81" s="20">
        <v>1</v>
      </c>
      <c r="W81" s="20">
        <v>4</v>
      </c>
      <c r="X81" s="20">
        <v>1</v>
      </c>
      <c r="Y81" s="20">
        <v>0</v>
      </c>
      <c r="Z81" s="20">
        <v>0</v>
      </c>
      <c r="AA81" s="20" t="s">
        <v>244</v>
      </c>
      <c r="AB81" s="20">
        <v>63</v>
      </c>
      <c r="AC81" s="20"/>
    </row>
    <row r="82" spans="1:30" x14ac:dyDescent="0.3">
      <c r="A82" s="19" t="s">
        <v>245</v>
      </c>
      <c r="B82" s="14" t="s">
        <v>334</v>
      </c>
      <c r="C82" s="19" t="s">
        <v>42</v>
      </c>
      <c r="D82" s="19" t="s">
        <v>136</v>
      </c>
      <c r="E82" s="19" t="s">
        <v>25</v>
      </c>
      <c r="F82" s="19" t="s">
        <v>26</v>
      </c>
      <c r="G82" s="19" t="s">
        <v>31</v>
      </c>
      <c r="H82" s="20">
        <v>68</v>
      </c>
      <c r="I82" s="19" t="s">
        <v>246</v>
      </c>
      <c r="J82" s="19" t="s">
        <v>28</v>
      </c>
      <c r="K82" s="20">
        <v>17</v>
      </c>
      <c r="L82" s="21">
        <v>41060</v>
      </c>
      <c r="M82" s="20">
        <v>1</v>
      </c>
      <c r="N82" s="20">
        <v>2</v>
      </c>
      <c r="O82" s="20" t="s">
        <v>45</v>
      </c>
      <c r="P82" s="20">
        <v>1</v>
      </c>
      <c r="Q82" s="20" t="s">
        <v>45</v>
      </c>
      <c r="R82" s="20">
        <v>0</v>
      </c>
      <c r="S82" s="20">
        <v>0</v>
      </c>
      <c r="T82" s="20">
        <v>2</v>
      </c>
      <c r="U82" s="20">
        <v>1</v>
      </c>
      <c r="V82" s="20">
        <v>0</v>
      </c>
      <c r="W82" s="20" t="s">
        <v>45</v>
      </c>
      <c r="X82" s="20" t="s">
        <v>45</v>
      </c>
      <c r="Y82" s="20">
        <v>0</v>
      </c>
      <c r="Z82" s="20">
        <v>0</v>
      </c>
      <c r="AA82" s="20" t="s">
        <v>247</v>
      </c>
      <c r="AB82" s="20">
        <v>54</v>
      </c>
      <c r="AC82" s="20"/>
    </row>
    <row r="83" spans="1:30" x14ac:dyDescent="0.3">
      <c r="A83" s="22" t="s">
        <v>248</v>
      </c>
      <c r="B83" s="14" t="s">
        <v>335</v>
      </c>
      <c r="C83" s="22" t="s">
        <v>39</v>
      </c>
      <c r="D83" s="22" t="s">
        <v>249</v>
      </c>
      <c r="E83" s="22" t="s">
        <v>25</v>
      </c>
      <c r="F83" s="22" t="s">
        <v>26</v>
      </c>
      <c r="G83" s="22" t="s">
        <v>31</v>
      </c>
      <c r="H83" s="23">
        <v>75</v>
      </c>
      <c r="I83" s="22" t="s">
        <v>250</v>
      </c>
      <c r="J83" s="22" t="s">
        <v>28</v>
      </c>
      <c r="K83" s="23">
        <v>17</v>
      </c>
      <c r="L83" s="24">
        <v>44020</v>
      </c>
      <c r="M83" s="23">
        <v>1</v>
      </c>
      <c r="N83" s="23">
        <v>2</v>
      </c>
      <c r="O83" s="23">
        <v>0</v>
      </c>
      <c r="P83" s="23">
        <v>1</v>
      </c>
      <c r="Q83" s="23">
        <v>1</v>
      </c>
      <c r="R83" s="23">
        <v>0</v>
      </c>
      <c r="S83" s="23">
        <v>0</v>
      </c>
      <c r="T83" s="23">
        <v>1</v>
      </c>
      <c r="U83" s="23">
        <v>1</v>
      </c>
      <c r="V83" s="23">
        <v>1</v>
      </c>
      <c r="W83" s="23">
        <v>4</v>
      </c>
      <c r="X83" s="23">
        <v>1</v>
      </c>
      <c r="Y83" s="23">
        <v>0</v>
      </c>
      <c r="Z83" s="23">
        <v>1</v>
      </c>
      <c r="AA83" s="23" t="s">
        <v>33</v>
      </c>
      <c r="AB83" s="23">
        <v>69</v>
      </c>
      <c r="AC83" s="23"/>
    </row>
    <row r="84" spans="1:30" s="52" customFormat="1" x14ac:dyDescent="0.3">
      <c r="A84" s="51" t="s">
        <v>251</v>
      </c>
      <c r="B84" s="50" t="s">
        <v>336</v>
      </c>
      <c r="C84" s="51" t="s">
        <v>48</v>
      </c>
      <c r="D84" s="51" t="s">
        <v>61</v>
      </c>
      <c r="E84" s="51" t="s">
        <v>25</v>
      </c>
      <c r="F84" s="51" t="s">
        <v>26</v>
      </c>
      <c r="G84" s="51" t="s">
        <v>31</v>
      </c>
      <c r="H84" s="52">
        <v>72</v>
      </c>
      <c r="I84" s="51" t="s">
        <v>252</v>
      </c>
      <c r="J84" s="51" t="s">
        <v>28</v>
      </c>
      <c r="K84" s="52">
        <v>17</v>
      </c>
      <c r="L84" s="53">
        <v>45407</v>
      </c>
      <c r="M84" s="52">
        <v>1</v>
      </c>
      <c r="N84" s="52">
        <v>3</v>
      </c>
      <c r="O84" s="52">
        <v>0</v>
      </c>
      <c r="P84" s="52">
        <v>1</v>
      </c>
      <c r="Q84" s="52" t="s">
        <v>45</v>
      </c>
      <c r="R84" s="52">
        <v>0</v>
      </c>
      <c r="S84" s="52">
        <v>0</v>
      </c>
      <c r="T84" s="52">
        <v>2</v>
      </c>
      <c r="U84" s="52">
        <v>1</v>
      </c>
      <c r="V84" s="52">
        <v>1</v>
      </c>
      <c r="W84" s="52" t="s">
        <v>176</v>
      </c>
      <c r="X84" s="52">
        <v>0</v>
      </c>
      <c r="Y84" s="52">
        <v>0</v>
      </c>
      <c r="Z84" s="52">
        <v>1</v>
      </c>
      <c r="AA84" s="52" t="s">
        <v>33</v>
      </c>
      <c r="AB84" s="52">
        <v>61</v>
      </c>
    </row>
    <row r="85" spans="1:30" x14ac:dyDescent="0.3">
      <c r="A85" s="34">
        <v>568520</v>
      </c>
      <c r="B85" s="14" t="s">
        <v>337</v>
      </c>
      <c r="C85" s="27" t="s">
        <v>24</v>
      </c>
      <c r="D85" s="27"/>
      <c r="E85" s="27"/>
      <c r="F85" s="27" t="s">
        <v>26</v>
      </c>
      <c r="G85" s="27" t="s">
        <v>27</v>
      </c>
      <c r="H85" s="27">
        <v>56</v>
      </c>
      <c r="I85" s="28">
        <v>44169</v>
      </c>
      <c r="J85" s="27" t="s">
        <v>28</v>
      </c>
      <c r="K85" s="27">
        <v>27</v>
      </c>
      <c r="L85" s="28">
        <v>44620</v>
      </c>
      <c r="M85" s="27">
        <v>0</v>
      </c>
      <c r="N85" s="27">
        <v>4</v>
      </c>
      <c r="O85" s="27">
        <v>0</v>
      </c>
      <c r="P85" s="27">
        <v>1</v>
      </c>
      <c r="Q85" s="27" t="s">
        <v>45</v>
      </c>
      <c r="R85" s="27">
        <v>0</v>
      </c>
      <c r="S85" s="27">
        <v>0</v>
      </c>
      <c r="T85" s="27">
        <v>1</v>
      </c>
      <c r="U85" s="27">
        <v>1</v>
      </c>
      <c r="V85" s="27">
        <v>0</v>
      </c>
      <c r="W85" s="27">
        <v>4</v>
      </c>
      <c r="X85" s="27">
        <v>1</v>
      </c>
      <c r="Y85" s="27">
        <v>0</v>
      </c>
      <c r="Z85" s="27">
        <v>1</v>
      </c>
      <c r="AA85" s="27" t="s">
        <v>253</v>
      </c>
      <c r="AB85" s="27"/>
      <c r="AC85" s="27"/>
      <c r="AD85" s="27"/>
    </row>
    <row r="86" spans="1:30" x14ac:dyDescent="0.3">
      <c r="A86" s="27">
        <v>50033589</v>
      </c>
      <c r="B86" s="14" t="s">
        <v>338</v>
      </c>
      <c r="C86" s="27" t="s">
        <v>39</v>
      </c>
      <c r="D86" s="27">
        <v>10</v>
      </c>
      <c r="E86" s="27"/>
      <c r="F86" s="27" t="s">
        <v>26</v>
      </c>
      <c r="G86" s="27" t="s">
        <v>31</v>
      </c>
      <c r="H86" s="27">
        <v>69</v>
      </c>
      <c r="I86" s="28">
        <v>42878</v>
      </c>
      <c r="J86" s="27" t="s">
        <v>28</v>
      </c>
      <c r="K86" s="27">
        <v>27</v>
      </c>
      <c r="L86" s="28">
        <v>43691</v>
      </c>
      <c r="M86" s="27">
        <v>0</v>
      </c>
      <c r="N86" s="27">
        <v>1</v>
      </c>
      <c r="O86" s="27">
        <v>0</v>
      </c>
      <c r="P86" s="27" t="s">
        <v>45</v>
      </c>
      <c r="Q86" s="27">
        <v>1</v>
      </c>
      <c r="R86" s="27">
        <v>0</v>
      </c>
      <c r="S86" s="27">
        <v>0</v>
      </c>
      <c r="T86" s="27">
        <v>1</v>
      </c>
      <c r="U86" s="27">
        <v>1</v>
      </c>
      <c r="V86" s="27">
        <v>0</v>
      </c>
      <c r="W86" s="27">
        <v>4</v>
      </c>
      <c r="X86" s="27">
        <v>4</v>
      </c>
      <c r="Y86" s="27">
        <v>0</v>
      </c>
      <c r="Z86" s="27">
        <v>1</v>
      </c>
      <c r="AA86" s="27" t="s">
        <v>33</v>
      </c>
      <c r="AB86" s="31"/>
      <c r="AC86" s="31"/>
      <c r="AD86" s="31"/>
    </row>
    <row r="87" spans="1:30" x14ac:dyDescent="0.3">
      <c r="A87" s="27">
        <v>50014490</v>
      </c>
      <c r="B87" s="14" t="s">
        <v>339</v>
      </c>
      <c r="C87" s="27" t="s">
        <v>42</v>
      </c>
      <c r="D87" s="27">
        <v>12</v>
      </c>
      <c r="E87" s="27"/>
      <c r="F87" s="27" t="s">
        <v>26</v>
      </c>
      <c r="G87" s="27" t="s">
        <v>27</v>
      </c>
      <c r="H87" s="27">
        <v>52</v>
      </c>
      <c r="I87" s="28">
        <v>42459</v>
      </c>
      <c r="J87" s="27" t="s">
        <v>28</v>
      </c>
      <c r="K87" s="27">
        <v>27</v>
      </c>
      <c r="L87" s="28">
        <v>43598</v>
      </c>
      <c r="M87" s="27">
        <v>0</v>
      </c>
      <c r="N87" s="27">
        <v>3</v>
      </c>
      <c r="O87" s="27">
        <v>0</v>
      </c>
      <c r="P87" s="27">
        <v>1</v>
      </c>
      <c r="Q87" s="27" t="s">
        <v>45</v>
      </c>
      <c r="R87" s="27">
        <v>0</v>
      </c>
      <c r="S87" s="27">
        <v>0</v>
      </c>
      <c r="T87" s="27">
        <v>1</v>
      </c>
      <c r="U87" s="27">
        <v>1</v>
      </c>
      <c r="V87" s="27">
        <v>1</v>
      </c>
      <c r="W87" s="27">
        <v>4</v>
      </c>
      <c r="X87" s="27">
        <v>1</v>
      </c>
      <c r="Y87" s="27">
        <v>0</v>
      </c>
      <c r="Z87" s="27">
        <v>1</v>
      </c>
      <c r="AA87" s="27" t="s">
        <v>33</v>
      </c>
      <c r="AB87" s="32"/>
      <c r="AC87" s="32"/>
      <c r="AD87" s="32"/>
    </row>
    <row r="88" spans="1:30" x14ac:dyDescent="0.3">
      <c r="A88" s="29">
        <v>50034004</v>
      </c>
      <c r="B88" s="14" t="s">
        <v>340</v>
      </c>
      <c r="C88" s="29" t="s">
        <v>42</v>
      </c>
      <c r="D88" s="29">
        <v>13</v>
      </c>
      <c r="E88" s="29"/>
      <c r="F88" s="29" t="s">
        <v>26</v>
      </c>
      <c r="G88" s="29" t="s">
        <v>27</v>
      </c>
      <c r="H88" s="29">
        <v>76</v>
      </c>
      <c r="I88" s="30">
        <v>43592</v>
      </c>
      <c r="J88" s="29" t="s">
        <v>28</v>
      </c>
      <c r="K88" s="29">
        <v>27</v>
      </c>
      <c r="L88" s="30">
        <v>45103</v>
      </c>
      <c r="M88" s="29">
        <v>0</v>
      </c>
      <c r="N88" s="29">
        <v>2</v>
      </c>
      <c r="O88" s="29">
        <v>0</v>
      </c>
      <c r="P88" s="29">
        <v>1</v>
      </c>
      <c r="Q88" s="29">
        <v>2</v>
      </c>
      <c r="R88" s="29">
        <v>1</v>
      </c>
      <c r="S88" s="29">
        <v>0</v>
      </c>
      <c r="T88" s="29">
        <v>1</v>
      </c>
      <c r="U88" s="29">
        <v>2</v>
      </c>
      <c r="V88" s="29">
        <v>0</v>
      </c>
      <c r="W88" s="29">
        <v>1</v>
      </c>
      <c r="X88" s="29">
        <v>1</v>
      </c>
      <c r="Y88" s="29">
        <v>0</v>
      </c>
      <c r="Z88" s="29">
        <v>0</v>
      </c>
      <c r="AA88" s="29" t="s">
        <v>33</v>
      </c>
      <c r="AB88" s="32"/>
      <c r="AC88" s="32"/>
      <c r="AD88" s="32"/>
    </row>
    <row r="89" spans="1:30" s="52" customFormat="1" x14ac:dyDescent="0.3">
      <c r="A89" s="62">
        <v>50051420</v>
      </c>
      <c r="B89" s="50" t="s">
        <v>341</v>
      </c>
      <c r="C89" s="62" t="s">
        <v>42</v>
      </c>
      <c r="D89" s="62">
        <v>13</v>
      </c>
      <c r="E89" s="62"/>
      <c r="F89" s="62" t="s">
        <v>26</v>
      </c>
      <c r="G89" s="62" t="s">
        <v>31</v>
      </c>
      <c r="H89" s="62">
        <v>30</v>
      </c>
      <c r="I89" s="63">
        <v>43059</v>
      </c>
      <c r="J89" s="62" t="s">
        <v>28</v>
      </c>
      <c r="K89" s="62">
        <v>27</v>
      </c>
      <c r="L89" s="63">
        <v>44330</v>
      </c>
      <c r="M89" s="62">
        <v>0</v>
      </c>
      <c r="N89" s="62">
        <v>1</v>
      </c>
      <c r="O89" s="62">
        <v>0</v>
      </c>
      <c r="P89" s="62">
        <v>0</v>
      </c>
      <c r="Q89" s="62" t="s">
        <v>45</v>
      </c>
      <c r="R89" s="62">
        <v>0</v>
      </c>
      <c r="S89" s="62">
        <v>0</v>
      </c>
      <c r="T89" s="62">
        <v>1</v>
      </c>
      <c r="U89" s="62">
        <v>1</v>
      </c>
      <c r="V89" s="62">
        <v>0</v>
      </c>
      <c r="W89" s="62" t="s">
        <v>254</v>
      </c>
      <c r="X89" s="62">
        <v>1</v>
      </c>
      <c r="Y89" s="62">
        <v>1</v>
      </c>
      <c r="Z89" s="62">
        <v>0</v>
      </c>
      <c r="AA89" s="62" t="s">
        <v>33</v>
      </c>
      <c r="AB89" s="62"/>
      <c r="AC89" s="62"/>
      <c r="AD89" s="62"/>
    </row>
    <row r="90" spans="1:30" s="52" customFormat="1" x14ac:dyDescent="0.3">
      <c r="A90" s="62">
        <v>50051803</v>
      </c>
      <c r="B90" s="50" t="s">
        <v>342</v>
      </c>
      <c r="C90" s="62" t="s">
        <v>48</v>
      </c>
      <c r="D90" s="62">
        <v>14</v>
      </c>
      <c r="E90" s="62"/>
      <c r="F90" s="62" t="s">
        <v>26</v>
      </c>
      <c r="G90" s="62" t="s">
        <v>31</v>
      </c>
      <c r="H90" s="62">
        <v>60</v>
      </c>
      <c r="I90" s="63">
        <v>43516</v>
      </c>
      <c r="J90" s="62" t="s">
        <v>28</v>
      </c>
      <c r="K90" s="62">
        <v>27</v>
      </c>
      <c r="L90" s="63">
        <v>45033</v>
      </c>
      <c r="M90" s="62">
        <v>0</v>
      </c>
      <c r="N90" s="62">
        <v>4</v>
      </c>
      <c r="O90" s="62">
        <v>0</v>
      </c>
      <c r="P90" s="62">
        <v>1</v>
      </c>
      <c r="Q90" s="62">
        <v>1</v>
      </c>
      <c r="R90" s="62">
        <v>0</v>
      </c>
      <c r="S90" s="62">
        <v>0</v>
      </c>
      <c r="T90" s="62">
        <v>1</v>
      </c>
      <c r="U90" s="62">
        <v>1</v>
      </c>
      <c r="V90" s="62">
        <v>0</v>
      </c>
      <c r="W90" s="62" t="s">
        <v>254</v>
      </c>
      <c r="X90" s="62">
        <v>1</v>
      </c>
      <c r="Y90" s="62">
        <v>1</v>
      </c>
      <c r="Z90" s="62">
        <v>1</v>
      </c>
      <c r="AA90" s="62" t="s">
        <v>33</v>
      </c>
      <c r="AB90" s="62"/>
      <c r="AC90" s="62"/>
      <c r="AD90" s="62"/>
    </row>
    <row r="91" spans="1:30" x14ac:dyDescent="0.3">
      <c r="A91" s="27">
        <v>50015753</v>
      </c>
      <c r="B91" s="14" t="s">
        <v>343</v>
      </c>
      <c r="C91" s="27" t="s">
        <v>48</v>
      </c>
      <c r="D91" s="27">
        <v>15</v>
      </c>
      <c r="E91" s="27"/>
      <c r="F91" s="27" t="s">
        <v>26</v>
      </c>
      <c r="G91" s="27" t="s">
        <v>31</v>
      </c>
      <c r="H91" s="27">
        <v>81</v>
      </c>
      <c r="I91" s="28">
        <v>40882</v>
      </c>
      <c r="J91" s="27" t="s">
        <v>28</v>
      </c>
      <c r="K91" s="27">
        <v>27</v>
      </c>
      <c r="L91" s="28">
        <v>42836</v>
      </c>
      <c r="M91" s="27">
        <v>0</v>
      </c>
      <c r="N91" s="27">
        <v>3</v>
      </c>
      <c r="O91" s="27">
        <v>0</v>
      </c>
      <c r="P91" s="27">
        <v>1</v>
      </c>
      <c r="Q91" s="27" t="s">
        <v>45</v>
      </c>
      <c r="R91" s="27">
        <v>0</v>
      </c>
      <c r="S91" s="27">
        <v>0</v>
      </c>
      <c r="T91" s="27">
        <v>1</v>
      </c>
      <c r="U91" s="27">
        <v>1</v>
      </c>
      <c r="V91" s="27">
        <v>1</v>
      </c>
      <c r="W91" s="27">
        <v>4</v>
      </c>
      <c r="X91" s="27">
        <v>1</v>
      </c>
      <c r="Y91" s="27">
        <v>0</v>
      </c>
      <c r="Z91" s="27">
        <v>0</v>
      </c>
      <c r="AA91" s="27" t="s">
        <v>33</v>
      </c>
      <c r="AB91" s="32"/>
      <c r="AC91" s="32"/>
      <c r="AD91" s="32"/>
    </row>
    <row r="92" spans="1:30" x14ac:dyDescent="0.3">
      <c r="A92" s="29">
        <v>50030647</v>
      </c>
      <c r="B92" s="14" t="s">
        <v>344</v>
      </c>
      <c r="C92" s="29" t="s">
        <v>48</v>
      </c>
      <c r="D92" s="29">
        <v>15</v>
      </c>
      <c r="E92" s="29"/>
      <c r="F92" s="29" t="s">
        <v>26</v>
      </c>
      <c r="G92" s="29" t="s">
        <v>31</v>
      </c>
      <c r="H92" s="29">
        <v>65</v>
      </c>
      <c r="I92" s="30">
        <v>44070</v>
      </c>
      <c r="J92" s="29" t="s">
        <v>28</v>
      </c>
      <c r="K92" s="29">
        <v>27</v>
      </c>
      <c r="L92" s="30">
        <v>44427</v>
      </c>
      <c r="M92" s="29">
        <v>0</v>
      </c>
      <c r="N92" s="29">
        <v>4</v>
      </c>
      <c r="O92" s="29">
        <v>0</v>
      </c>
      <c r="P92" s="29">
        <v>1</v>
      </c>
      <c r="Q92" s="29">
        <v>2</v>
      </c>
      <c r="R92" s="29">
        <v>0</v>
      </c>
      <c r="S92" s="29">
        <v>0</v>
      </c>
      <c r="T92" s="29">
        <v>1</v>
      </c>
      <c r="U92" s="29">
        <v>1</v>
      </c>
      <c r="V92" s="29">
        <v>0</v>
      </c>
      <c r="W92" s="29">
        <v>2</v>
      </c>
      <c r="X92" s="29">
        <v>1</v>
      </c>
      <c r="Y92" s="29">
        <v>0</v>
      </c>
      <c r="Z92" s="29">
        <v>1</v>
      </c>
      <c r="AA92" s="29" t="s">
        <v>253</v>
      </c>
      <c r="AB92" s="32"/>
      <c r="AC92" s="32"/>
      <c r="AD92" s="32"/>
    </row>
    <row r="93" spans="1:30" x14ac:dyDescent="0.3">
      <c r="A93" s="27">
        <v>50026794</v>
      </c>
      <c r="B93" s="14" t="s">
        <v>345</v>
      </c>
      <c r="C93" s="27" t="s">
        <v>48</v>
      </c>
      <c r="D93" s="27">
        <v>18</v>
      </c>
      <c r="E93" s="27"/>
      <c r="F93" s="27" t="s">
        <v>26</v>
      </c>
      <c r="G93" s="27" t="s">
        <v>27</v>
      </c>
      <c r="H93" s="27">
        <v>56</v>
      </c>
      <c r="I93" s="28">
        <v>42115</v>
      </c>
      <c r="J93" s="27" t="s">
        <v>28</v>
      </c>
      <c r="K93" s="27">
        <v>27</v>
      </c>
      <c r="L93" s="28">
        <v>42789</v>
      </c>
      <c r="M93" s="27">
        <v>0</v>
      </c>
      <c r="N93" s="27">
        <v>2</v>
      </c>
      <c r="O93" s="27">
        <v>0</v>
      </c>
      <c r="P93" s="27" t="s">
        <v>45</v>
      </c>
      <c r="Q93" s="27" t="s">
        <v>45</v>
      </c>
      <c r="R93" s="27">
        <v>0</v>
      </c>
      <c r="S93" s="27">
        <v>0</v>
      </c>
      <c r="T93" s="27">
        <v>1</v>
      </c>
      <c r="U93" s="27">
        <v>1</v>
      </c>
      <c r="V93" s="27">
        <v>0</v>
      </c>
      <c r="W93" s="27">
        <v>2</v>
      </c>
      <c r="X93" s="27">
        <v>1</v>
      </c>
      <c r="Y93" s="27">
        <v>0</v>
      </c>
      <c r="Z93" s="27">
        <v>1</v>
      </c>
      <c r="AA93" s="27" t="s">
        <v>253</v>
      </c>
      <c r="AB93" s="27"/>
      <c r="AC93" s="27"/>
      <c r="AD93" s="27"/>
    </row>
    <row r="94" spans="1:30" x14ac:dyDescent="0.3">
      <c r="A94" s="27">
        <v>28261</v>
      </c>
      <c r="B94" s="14" t="s">
        <v>346</v>
      </c>
      <c r="C94" s="27" t="s">
        <v>48</v>
      </c>
      <c r="D94" s="27">
        <v>19</v>
      </c>
      <c r="E94" s="27"/>
      <c r="F94" s="27" t="s">
        <v>26</v>
      </c>
      <c r="G94" s="27" t="s">
        <v>27</v>
      </c>
      <c r="H94" s="27">
        <v>80</v>
      </c>
      <c r="I94" s="28">
        <v>43766</v>
      </c>
      <c r="J94" s="27" t="s">
        <v>28</v>
      </c>
      <c r="K94" s="27">
        <v>27</v>
      </c>
      <c r="L94" s="28">
        <v>44802</v>
      </c>
      <c r="M94" s="27">
        <v>0</v>
      </c>
      <c r="N94" s="27">
        <v>3</v>
      </c>
      <c r="O94" s="27">
        <v>1</v>
      </c>
      <c r="P94" s="27">
        <v>1</v>
      </c>
      <c r="Q94" s="27" t="s">
        <v>45</v>
      </c>
      <c r="R94" s="27">
        <v>0</v>
      </c>
      <c r="S94" s="27">
        <v>0</v>
      </c>
      <c r="T94" s="27">
        <v>1</v>
      </c>
      <c r="U94" s="27">
        <v>1</v>
      </c>
      <c r="V94" s="27">
        <v>1</v>
      </c>
      <c r="W94" s="27">
        <v>4</v>
      </c>
      <c r="X94" s="27">
        <v>3</v>
      </c>
      <c r="Y94" s="27">
        <v>0</v>
      </c>
      <c r="Z94" s="27">
        <v>1</v>
      </c>
      <c r="AA94" s="27" t="s">
        <v>33</v>
      </c>
      <c r="AB94" s="32"/>
      <c r="AC94" s="32"/>
      <c r="AD94" s="32"/>
    </row>
    <row r="95" spans="1:30" x14ac:dyDescent="0.3">
      <c r="A95" s="27">
        <v>50009286</v>
      </c>
      <c r="B95" s="14" t="s">
        <v>347</v>
      </c>
      <c r="C95" s="27" t="s">
        <v>42</v>
      </c>
      <c r="D95" s="27">
        <v>28</v>
      </c>
      <c r="E95" s="27"/>
      <c r="F95" s="27" t="s">
        <v>26</v>
      </c>
      <c r="G95" s="27" t="s">
        <v>31</v>
      </c>
      <c r="H95" s="27">
        <v>43</v>
      </c>
      <c r="I95" s="28">
        <v>40500</v>
      </c>
      <c r="J95" s="27" t="s">
        <v>28</v>
      </c>
      <c r="K95" s="27">
        <v>27</v>
      </c>
      <c r="L95" s="28">
        <v>40949</v>
      </c>
      <c r="M95" s="27">
        <v>0</v>
      </c>
      <c r="N95" s="27">
        <v>1</v>
      </c>
      <c r="O95" s="27">
        <v>0</v>
      </c>
      <c r="P95" s="27">
        <v>1</v>
      </c>
      <c r="Q95" s="27" t="s">
        <v>45</v>
      </c>
      <c r="R95" s="27">
        <v>0</v>
      </c>
      <c r="S95" s="27">
        <v>0</v>
      </c>
      <c r="T95" s="27">
        <v>1</v>
      </c>
      <c r="U95" s="27">
        <v>1</v>
      </c>
      <c r="V95" s="27">
        <v>1</v>
      </c>
      <c r="W95" s="27">
        <v>2</v>
      </c>
      <c r="X95" s="27">
        <v>0</v>
      </c>
      <c r="Y95" s="27">
        <v>2</v>
      </c>
      <c r="Z95" s="27">
        <v>0</v>
      </c>
      <c r="AA95" s="27" t="s">
        <v>255</v>
      </c>
      <c r="AB95" s="32"/>
      <c r="AC95" s="32"/>
      <c r="AD95" s="32"/>
    </row>
    <row r="96" spans="1:30" x14ac:dyDescent="0.3">
      <c r="A96" s="29">
        <v>50063108</v>
      </c>
      <c r="B96" s="14" t="s">
        <v>348</v>
      </c>
      <c r="C96" s="29" t="s">
        <v>48</v>
      </c>
      <c r="D96" s="29">
        <v>3</v>
      </c>
      <c r="E96" s="29"/>
      <c r="F96" s="29" t="s">
        <v>26</v>
      </c>
      <c r="G96" s="29" t="s">
        <v>27</v>
      </c>
      <c r="H96" s="29">
        <v>33</v>
      </c>
      <c r="I96" s="30">
        <v>43746</v>
      </c>
      <c r="J96" s="29" t="s">
        <v>28</v>
      </c>
      <c r="K96" s="29">
        <v>27</v>
      </c>
      <c r="L96" s="30">
        <v>44335</v>
      </c>
      <c r="M96" s="29">
        <v>0</v>
      </c>
      <c r="N96" s="29">
        <v>4</v>
      </c>
      <c r="O96" s="29">
        <v>0</v>
      </c>
      <c r="P96" s="29">
        <v>1</v>
      </c>
      <c r="Q96" s="29">
        <v>2</v>
      </c>
      <c r="R96" s="29">
        <v>0</v>
      </c>
      <c r="S96" s="29">
        <v>0</v>
      </c>
      <c r="T96" s="29">
        <v>1</v>
      </c>
      <c r="U96" s="29">
        <v>1</v>
      </c>
      <c r="V96" s="29">
        <v>0</v>
      </c>
      <c r="W96" s="29">
        <v>4</v>
      </c>
      <c r="X96" s="29">
        <v>2</v>
      </c>
      <c r="Y96" s="29">
        <v>0</v>
      </c>
      <c r="Z96" s="29">
        <v>1</v>
      </c>
      <c r="AA96" s="29" t="s">
        <v>33</v>
      </c>
      <c r="AB96" s="32"/>
      <c r="AC96" s="32"/>
      <c r="AD96" s="32"/>
    </row>
    <row r="97" spans="1:30" x14ac:dyDescent="0.3">
      <c r="A97" s="29">
        <v>50076906</v>
      </c>
      <c r="B97" s="14" t="s">
        <v>349</v>
      </c>
      <c r="C97" s="29" t="s">
        <v>48</v>
      </c>
      <c r="D97" s="29">
        <v>3</v>
      </c>
      <c r="E97" s="29"/>
      <c r="F97" s="29" t="s">
        <v>26</v>
      </c>
      <c r="G97" s="29" t="s">
        <v>27</v>
      </c>
      <c r="H97" s="29">
        <v>70</v>
      </c>
      <c r="I97" s="30">
        <v>44706</v>
      </c>
      <c r="J97" s="29" t="s">
        <v>28</v>
      </c>
      <c r="K97" s="29">
        <v>27</v>
      </c>
      <c r="L97" s="30">
        <v>45107</v>
      </c>
      <c r="M97" s="29">
        <v>0</v>
      </c>
      <c r="N97" s="29">
        <v>4</v>
      </c>
      <c r="O97" s="29">
        <v>0</v>
      </c>
      <c r="P97" s="29">
        <v>1</v>
      </c>
      <c r="Q97" s="29">
        <v>2</v>
      </c>
      <c r="R97" s="29">
        <v>0</v>
      </c>
      <c r="S97" s="29">
        <v>0</v>
      </c>
      <c r="T97" s="29">
        <v>1</v>
      </c>
      <c r="U97" s="29">
        <v>1</v>
      </c>
      <c r="V97" s="29">
        <v>0</v>
      </c>
      <c r="W97" s="29">
        <v>2</v>
      </c>
      <c r="X97" s="29">
        <v>1</v>
      </c>
      <c r="Y97" s="29">
        <v>0</v>
      </c>
      <c r="Z97" s="29">
        <v>1</v>
      </c>
      <c r="AA97" s="29" t="s">
        <v>33</v>
      </c>
      <c r="AB97" s="32"/>
      <c r="AC97" s="32"/>
      <c r="AD97" s="32"/>
    </row>
    <row r="98" spans="1:30" x14ac:dyDescent="0.3">
      <c r="A98" s="27">
        <v>750620</v>
      </c>
      <c r="B98" s="14" t="s">
        <v>350</v>
      </c>
      <c r="C98" s="27" t="s">
        <v>48</v>
      </c>
      <c r="D98" s="27">
        <v>3</v>
      </c>
      <c r="E98" s="27"/>
      <c r="F98" s="27" t="s">
        <v>26</v>
      </c>
      <c r="G98" s="27" t="s">
        <v>27</v>
      </c>
      <c r="H98" s="27">
        <v>58</v>
      </c>
      <c r="I98" s="28">
        <v>43432</v>
      </c>
      <c r="J98" s="27" t="s">
        <v>57</v>
      </c>
      <c r="K98" s="27">
        <v>27</v>
      </c>
      <c r="L98" s="28">
        <v>43882</v>
      </c>
      <c r="M98" s="27">
        <v>0</v>
      </c>
      <c r="N98" s="27">
        <v>3</v>
      </c>
      <c r="O98" s="27">
        <v>0</v>
      </c>
      <c r="P98" s="27">
        <v>1</v>
      </c>
      <c r="Q98" s="27" t="s">
        <v>45</v>
      </c>
      <c r="R98" s="27">
        <v>0</v>
      </c>
      <c r="S98" s="27">
        <v>0</v>
      </c>
      <c r="T98" s="27">
        <v>1</v>
      </c>
      <c r="U98" s="27">
        <v>1</v>
      </c>
      <c r="V98" s="27">
        <v>1</v>
      </c>
      <c r="W98" s="27">
        <v>4</v>
      </c>
      <c r="X98" s="27">
        <v>1</v>
      </c>
      <c r="Y98" s="27">
        <v>0</v>
      </c>
      <c r="Z98" s="27">
        <v>1</v>
      </c>
      <c r="AA98" s="27" t="s">
        <v>33</v>
      </c>
      <c r="AB98" s="32"/>
      <c r="AC98" s="32"/>
      <c r="AD98" s="32"/>
    </row>
    <row r="99" spans="1:30" x14ac:dyDescent="0.3">
      <c r="A99" s="27">
        <v>50043347</v>
      </c>
      <c r="B99" s="14" t="s">
        <v>351</v>
      </c>
      <c r="C99" s="27" t="s">
        <v>48</v>
      </c>
      <c r="D99" s="27">
        <v>30</v>
      </c>
      <c r="E99" s="27"/>
      <c r="F99" s="27" t="s">
        <v>26</v>
      </c>
      <c r="G99" s="27" t="s">
        <v>31</v>
      </c>
      <c r="H99" s="27">
        <v>34</v>
      </c>
      <c r="I99" s="28">
        <v>42499</v>
      </c>
      <c r="J99" s="27" t="s">
        <v>28</v>
      </c>
      <c r="K99" s="27">
        <v>27</v>
      </c>
      <c r="L99" s="28">
        <v>43838</v>
      </c>
      <c r="M99" s="27">
        <v>0</v>
      </c>
      <c r="N99" s="27">
        <v>3</v>
      </c>
      <c r="O99" s="27">
        <v>0</v>
      </c>
      <c r="P99" s="27" t="s">
        <v>45</v>
      </c>
      <c r="Q99" s="27">
        <v>1</v>
      </c>
      <c r="R99" s="27">
        <v>0</v>
      </c>
      <c r="S99" s="27">
        <v>0</v>
      </c>
      <c r="T99" s="27">
        <v>1</v>
      </c>
      <c r="U99" s="27">
        <v>1</v>
      </c>
      <c r="V99" s="27">
        <v>0</v>
      </c>
      <c r="W99" s="27">
        <v>2</v>
      </c>
      <c r="X99" s="27">
        <v>1</v>
      </c>
      <c r="Y99" s="27">
        <v>0</v>
      </c>
      <c r="Z99" s="27">
        <v>1</v>
      </c>
      <c r="AA99" s="27" t="s">
        <v>256</v>
      </c>
      <c r="AB99" s="32"/>
      <c r="AC99" s="32"/>
      <c r="AD99" s="32"/>
    </row>
    <row r="100" spans="1:30" x14ac:dyDescent="0.3">
      <c r="A100" s="29">
        <v>50076584</v>
      </c>
      <c r="B100" s="14" t="s">
        <v>352</v>
      </c>
      <c r="C100" s="29" t="s">
        <v>48</v>
      </c>
      <c r="D100" s="29">
        <v>30</v>
      </c>
      <c r="E100" s="29"/>
      <c r="F100" s="29" t="s">
        <v>26</v>
      </c>
      <c r="G100" s="29" t="s">
        <v>27</v>
      </c>
      <c r="H100" s="29">
        <v>47</v>
      </c>
      <c r="I100" s="30">
        <v>44900</v>
      </c>
      <c r="J100" s="29" t="s">
        <v>28</v>
      </c>
      <c r="K100" s="29">
        <v>27</v>
      </c>
      <c r="L100" s="30">
        <v>45076</v>
      </c>
      <c r="M100" s="29">
        <v>0</v>
      </c>
      <c r="N100" s="29">
        <v>3</v>
      </c>
      <c r="O100" s="29">
        <v>0</v>
      </c>
      <c r="P100" s="29">
        <v>1</v>
      </c>
      <c r="Q100" s="29">
        <v>1</v>
      </c>
      <c r="R100" s="29">
        <v>0</v>
      </c>
      <c r="S100" s="29">
        <v>0</v>
      </c>
      <c r="T100" s="29">
        <v>1</v>
      </c>
      <c r="U100" s="29">
        <v>1</v>
      </c>
      <c r="V100" s="29">
        <v>0</v>
      </c>
      <c r="W100" s="29">
        <v>2</v>
      </c>
      <c r="X100" s="29">
        <v>1</v>
      </c>
      <c r="Y100" s="29">
        <v>0</v>
      </c>
      <c r="Z100" s="29">
        <v>0</v>
      </c>
      <c r="AA100" s="29" t="s">
        <v>257</v>
      </c>
      <c r="AB100" s="32"/>
      <c r="AC100" s="32"/>
      <c r="AD100" s="32"/>
    </row>
    <row r="101" spans="1:30" x14ac:dyDescent="0.3">
      <c r="A101" s="29">
        <v>50031603</v>
      </c>
      <c r="B101" s="14" t="s">
        <v>353</v>
      </c>
      <c r="C101" s="29" t="s">
        <v>48</v>
      </c>
      <c r="D101" s="29">
        <v>31</v>
      </c>
      <c r="E101" s="29"/>
      <c r="F101" s="29" t="s">
        <v>26</v>
      </c>
      <c r="G101" s="29" t="s">
        <v>27</v>
      </c>
      <c r="H101" s="29">
        <v>53</v>
      </c>
      <c r="I101" s="30">
        <v>42352</v>
      </c>
      <c r="J101" s="29" t="s">
        <v>28</v>
      </c>
      <c r="K101" s="29">
        <v>27</v>
      </c>
      <c r="L101" s="30">
        <v>45266</v>
      </c>
      <c r="M101" s="29">
        <v>0</v>
      </c>
      <c r="N101" s="29">
        <v>2</v>
      </c>
      <c r="O101" s="29">
        <v>0</v>
      </c>
      <c r="P101" s="29">
        <v>1</v>
      </c>
      <c r="Q101" s="29">
        <v>1</v>
      </c>
      <c r="R101" s="29">
        <v>0</v>
      </c>
      <c r="S101" s="29">
        <v>0</v>
      </c>
      <c r="T101" s="29">
        <v>1</v>
      </c>
      <c r="U101" s="29">
        <v>1</v>
      </c>
      <c r="V101" s="29">
        <v>0</v>
      </c>
      <c r="W101" s="29">
        <v>2</v>
      </c>
      <c r="X101" s="29">
        <v>1</v>
      </c>
      <c r="Y101" s="29">
        <v>2</v>
      </c>
      <c r="Z101" s="29">
        <v>1</v>
      </c>
      <c r="AA101" s="29" t="s">
        <v>258</v>
      </c>
      <c r="AB101" s="32"/>
      <c r="AC101" s="32"/>
      <c r="AD101" s="32"/>
    </row>
    <row r="102" spans="1:30" x14ac:dyDescent="0.3">
      <c r="A102" s="27">
        <v>50031617</v>
      </c>
      <c r="B102" s="14" t="s">
        <v>354</v>
      </c>
      <c r="C102" s="27" t="s">
        <v>48</v>
      </c>
      <c r="D102" s="27">
        <v>31</v>
      </c>
      <c r="E102" s="27"/>
      <c r="F102" s="27" t="s">
        <v>26</v>
      </c>
      <c r="G102" s="27" t="s">
        <v>27</v>
      </c>
      <c r="H102" s="27">
        <v>53</v>
      </c>
      <c r="I102" s="28">
        <v>42395</v>
      </c>
      <c r="J102" s="27" t="s">
        <v>28</v>
      </c>
      <c r="K102" s="27">
        <v>27</v>
      </c>
      <c r="L102" s="28">
        <v>43494</v>
      </c>
      <c r="M102" s="27">
        <v>0</v>
      </c>
      <c r="N102" s="27">
        <v>3</v>
      </c>
      <c r="O102" s="27">
        <v>0</v>
      </c>
      <c r="P102" s="27">
        <v>1</v>
      </c>
      <c r="Q102" s="27" t="s">
        <v>45</v>
      </c>
      <c r="R102" s="27">
        <v>0</v>
      </c>
      <c r="S102" s="27">
        <v>0</v>
      </c>
      <c r="T102" s="27">
        <v>1</v>
      </c>
      <c r="U102" s="27">
        <v>1</v>
      </c>
      <c r="V102" s="27">
        <v>1</v>
      </c>
      <c r="W102" s="27">
        <v>4</v>
      </c>
      <c r="X102" s="27">
        <v>1</v>
      </c>
      <c r="Y102" s="27">
        <v>0</v>
      </c>
      <c r="Z102" s="27">
        <v>0</v>
      </c>
      <c r="AA102" s="27" t="s">
        <v>33</v>
      </c>
      <c r="AB102" s="27"/>
      <c r="AC102" s="27"/>
      <c r="AD102" s="27"/>
    </row>
    <row r="103" spans="1:30" x14ac:dyDescent="0.3">
      <c r="A103" s="29">
        <v>50032828</v>
      </c>
      <c r="B103" s="14" t="s">
        <v>355</v>
      </c>
      <c r="C103" s="29" t="s">
        <v>48</v>
      </c>
      <c r="D103" s="29">
        <v>31</v>
      </c>
      <c r="E103" s="29"/>
      <c r="F103" s="29" t="s">
        <v>26</v>
      </c>
      <c r="G103" s="29" t="s">
        <v>31</v>
      </c>
      <c r="H103" s="29">
        <v>59</v>
      </c>
      <c r="I103" s="30">
        <v>42116</v>
      </c>
      <c r="J103" s="29" t="s">
        <v>28</v>
      </c>
      <c r="K103" s="29">
        <v>27</v>
      </c>
      <c r="L103" s="30">
        <v>43007</v>
      </c>
      <c r="M103" s="29">
        <v>0</v>
      </c>
      <c r="N103" s="29">
        <v>3</v>
      </c>
      <c r="O103" s="29">
        <v>0</v>
      </c>
      <c r="P103" s="29">
        <v>1</v>
      </c>
      <c r="Q103" s="29">
        <v>1</v>
      </c>
      <c r="R103" s="29">
        <v>0</v>
      </c>
      <c r="S103" s="29">
        <v>0</v>
      </c>
      <c r="T103" s="29">
        <v>1</v>
      </c>
      <c r="U103" s="29">
        <v>1</v>
      </c>
      <c r="V103" s="29">
        <v>1</v>
      </c>
      <c r="W103" s="29">
        <v>2</v>
      </c>
      <c r="X103" s="29">
        <v>1</v>
      </c>
      <c r="Y103" s="29">
        <v>2</v>
      </c>
      <c r="Z103" s="29">
        <v>1</v>
      </c>
      <c r="AA103" s="29" t="s">
        <v>33</v>
      </c>
      <c r="AB103" s="32"/>
      <c r="AC103" s="32"/>
      <c r="AD103" s="32"/>
    </row>
    <row r="104" spans="1:30" x14ac:dyDescent="0.3">
      <c r="A104" s="29">
        <v>50054849</v>
      </c>
      <c r="B104" s="14" t="s">
        <v>356</v>
      </c>
      <c r="C104" s="29" t="s">
        <v>48</v>
      </c>
      <c r="D104" s="29">
        <v>31</v>
      </c>
      <c r="E104" s="29"/>
      <c r="F104" s="29" t="s">
        <v>26</v>
      </c>
      <c r="G104" s="29" t="s">
        <v>27</v>
      </c>
      <c r="H104" s="29">
        <v>54</v>
      </c>
      <c r="I104" s="30">
        <v>44865</v>
      </c>
      <c r="J104" s="29" t="s">
        <v>28</v>
      </c>
      <c r="K104" s="29">
        <v>27</v>
      </c>
      <c r="L104" s="30">
        <v>45219</v>
      </c>
      <c r="M104" s="29">
        <v>0</v>
      </c>
      <c r="N104" s="29">
        <v>3</v>
      </c>
      <c r="O104" s="29">
        <v>0</v>
      </c>
      <c r="P104" s="29">
        <v>1</v>
      </c>
      <c r="Q104" s="29">
        <v>1</v>
      </c>
      <c r="R104" s="29">
        <v>0</v>
      </c>
      <c r="S104" s="29">
        <v>0</v>
      </c>
      <c r="T104" s="29">
        <v>1</v>
      </c>
      <c r="U104" s="29">
        <v>1</v>
      </c>
      <c r="V104" s="29">
        <v>1</v>
      </c>
      <c r="W104" s="29">
        <v>2</v>
      </c>
      <c r="X104" s="29">
        <v>1</v>
      </c>
      <c r="Y104" s="29">
        <v>0</v>
      </c>
      <c r="Z104" s="29">
        <v>1</v>
      </c>
      <c r="AA104" s="29" t="s">
        <v>253</v>
      </c>
      <c r="AB104" s="33"/>
      <c r="AC104" s="33"/>
      <c r="AD104" s="33"/>
    </row>
    <row r="105" spans="1:30" x14ac:dyDescent="0.3">
      <c r="A105" s="27">
        <v>50028669</v>
      </c>
      <c r="B105" s="14" t="s">
        <v>357</v>
      </c>
      <c r="C105" s="27" t="s">
        <v>39</v>
      </c>
      <c r="D105" s="27">
        <v>6</v>
      </c>
      <c r="E105" s="27"/>
      <c r="F105" s="27" t="s">
        <v>26</v>
      </c>
      <c r="G105" s="27" t="s">
        <v>31</v>
      </c>
      <c r="H105" s="27">
        <v>66</v>
      </c>
      <c r="I105" s="28">
        <v>42324</v>
      </c>
      <c r="J105" s="27" t="s">
        <v>28</v>
      </c>
      <c r="K105" s="27">
        <v>27</v>
      </c>
      <c r="L105" s="28">
        <v>44600</v>
      </c>
      <c r="M105" s="27">
        <v>0</v>
      </c>
      <c r="N105" s="27">
        <v>1</v>
      </c>
      <c r="O105" s="27">
        <v>0</v>
      </c>
      <c r="P105" s="27">
        <v>1</v>
      </c>
      <c r="Q105" s="27" t="s">
        <v>45</v>
      </c>
      <c r="R105" s="27">
        <v>0</v>
      </c>
      <c r="S105" s="27">
        <v>0</v>
      </c>
      <c r="T105" s="27">
        <v>1</v>
      </c>
      <c r="U105" s="27">
        <v>1</v>
      </c>
      <c r="V105" s="27">
        <v>0</v>
      </c>
      <c r="W105" s="27">
        <v>2</v>
      </c>
      <c r="X105" s="27">
        <v>0</v>
      </c>
      <c r="Y105" s="27">
        <v>1</v>
      </c>
      <c r="Z105" s="27">
        <v>1</v>
      </c>
      <c r="AA105" s="27" t="s">
        <v>33</v>
      </c>
      <c r="AB105" s="32"/>
      <c r="AC105" s="32"/>
      <c r="AD105" s="32"/>
    </row>
    <row r="106" spans="1:30" x14ac:dyDescent="0.3">
      <c r="A106" s="27">
        <v>50027460</v>
      </c>
      <c r="B106" s="14" t="s">
        <v>358</v>
      </c>
      <c r="C106" s="27" t="s">
        <v>48</v>
      </c>
      <c r="D106" s="27">
        <v>2</v>
      </c>
      <c r="E106" s="27"/>
      <c r="F106" s="27" t="s">
        <v>26</v>
      </c>
      <c r="G106" s="27" t="s">
        <v>27</v>
      </c>
      <c r="H106" s="27">
        <v>65</v>
      </c>
      <c r="I106" s="28">
        <v>41572</v>
      </c>
      <c r="J106" s="27" t="s">
        <v>28</v>
      </c>
      <c r="K106" s="27">
        <v>27</v>
      </c>
      <c r="L106" s="28">
        <v>41940</v>
      </c>
      <c r="M106" s="27">
        <v>1</v>
      </c>
      <c r="N106" s="27">
        <v>3</v>
      </c>
      <c r="O106" s="27">
        <v>0</v>
      </c>
      <c r="P106" s="27">
        <v>1</v>
      </c>
      <c r="Q106" s="27" t="s">
        <v>45</v>
      </c>
      <c r="R106" s="27">
        <v>1</v>
      </c>
      <c r="S106" s="27">
        <v>0</v>
      </c>
      <c r="T106" s="27">
        <v>1</v>
      </c>
      <c r="U106" s="27">
        <v>1</v>
      </c>
      <c r="V106" s="27">
        <v>1</v>
      </c>
      <c r="W106" s="27" t="s">
        <v>45</v>
      </c>
      <c r="X106" s="27" t="s">
        <v>45</v>
      </c>
      <c r="Y106" s="27">
        <v>0</v>
      </c>
      <c r="Z106" s="27">
        <v>1</v>
      </c>
      <c r="AA106" s="27" t="s">
        <v>259</v>
      </c>
      <c r="AB106" s="32"/>
      <c r="AC106" s="32"/>
      <c r="AD106" s="32"/>
    </row>
    <row r="114" spans="1:33" ht="31.2" x14ac:dyDescent="0.3">
      <c r="A114" s="35"/>
      <c r="B114" s="36" t="s">
        <v>360</v>
      </c>
    </row>
    <row r="115" spans="1:33" ht="62.4" x14ac:dyDescent="0.3">
      <c r="A115" s="37"/>
      <c r="B115" s="36" t="s">
        <v>361</v>
      </c>
    </row>
    <row r="116" spans="1:33" ht="31.2" x14ac:dyDescent="0.3">
      <c r="A116" s="38"/>
      <c r="B116" s="36" t="s">
        <v>362</v>
      </c>
    </row>
    <row r="117" spans="1:33" ht="46.8" x14ac:dyDescent="0.3">
      <c r="A117" s="39"/>
      <c r="B117" s="36" t="s">
        <v>363</v>
      </c>
    </row>
    <row r="122" spans="1:33" x14ac:dyDescent="0.3">
      <c r="A122" s="40" t="s">
        <v>0</v>
      </c>
      <c r="B122" s="41"/>
      <c r="C122" s="41"/>
      <c r="D122" s="41"/>
      <c r="E122" s="41"/>
      <c r="F122" s="41"/>
      <c r="G122" s="41"/>
      <c r="H122" s="42" t="s">
        <v>1</v>
      </c>
      <c r="I122" s="41" t="s">
        <v>367</v>
      </c>
      <c r="J122" s="41"/>
      <c r="K122" s="42" t="s">
        <v>3</v>
      </c>
      <c r="L122" s="42" t="s">
        <v>368</v>
      </c>
      <c r="M122" s="42" t="s">
        <v>5</v>
      </c>
      <c r="N122" s="42" t="s">
        <v>6</v>
      </c>
      <c r="O122" s="42" t="s">
        <v>7</v>
      </c>
      <c r="P122" s="42" t="s">
        <v>8</v>
      </c>
      <c r="Q122" s="42" t="s">
        <v>9</v>
      </c>
      <c r="R122" s="42" t="s">
        <v>10</v>
      </c>
      <c r="S122" s="42" t="s">
        <v>11</v>
      </c>
      <c r="T122" s="42" t="s">
        <v>12</v>
      </c>
      <c r="U122" s="42" t="s">
        <v>13</v>
      </c>
      <c r="V122" s="42" t="s">
        <v>14</v>
      </c>
      <c r="W122" s="42" t="s">
        <v>15</v>
      </c>
      <c r="X122" s="42" t="s">
        <v>16</v>
      </c>
      <c r="Y122" s="42" t="s">
        <v>17</v>
      </c>
      <c r="Z122" s="42" t="s">
        <v>18</v>
      </c>
      <c r="AA122" s="42" t="s">
        <v>19</v>
      </c>
      <c r="AC122" s="43" t="s">
        <v>21</v>
      </c>
      <c r="AE122" t="s">
        <v>369</v>
      </c>
    </row>
    <row r="123" spans="1:33" x14ac:dyDescent="0.3">
      <c r="A123" s="44" t="s">
        <v>370</v>
      </c>
      <c r="B123" s="44" t="s">
        <v>38</v>
      </c>
      <c r="C123" s="44" t="s">
        <v>39</v>
      </c>
      <c r="D123" s="44" t="s">
        <v>162</v>
      </c>
      <c r="E123" s="44" t="s">
        <v>25</v>
      </c>
      <c r="F123" s="44" t="s">
        <v>26</v>
      </c>
      <c r="G123" s="44" t="s">
        <v>27</v>
      </c>
      <c r="H123" s="45">
        <v>84</v>
      </c>
      <c r="I123" s="44" t="s">
        <v>371</v>
      </c>
      <c r="J123" s="44" t="s">
        <v>28</v>
      </c>
      <c r="K123" s="45">
        <v>50</v>
      </c>
      <c r="L123" s="46">
        <v>44916</v>
      </c>
      <c r="M123" s="45">
        <v>0</v>
      </c>
      <c r="N123" s="45">
        <v>1</v>
      </c>
      <c r="O123" s="45">
        <v>0</v>
      </c>
      <c r="P123" s="45">
        <v>1</v>
      </c>
      <c r="Q123" s="45">
        <v>2</v>
      </c>
      <c r="R123" s="45">
        <v>0</v>
      </c>
      <c r="S123" s="45">
        <v>0</v>
      </c>
      <c r="T123" s="45">
        <v>1</v>
      </c>
      <c r="U123" s="45">
        <v>1</v>
      </c>
      <c r="V123" s="45">
        <v>0</v>
      </c>
      <c r="W123" s="45">
        <v>3</v>
      </c>
      <c r="X123" s="45">
        <v>0</v>
      </c>
      <c r="Y123" s="45">
        <v>2</v>
      </c>
      <c r="Z123" s="45">
        <v>0</v>
      </c>
      <c r="AA123" s="45" t="s">
        <v>372</v>
      </c>
      <c r="AB123" s="45"/>
      <c r="AC123" s="45"/>
      <c r="AD123" s="45"/>
      <c r="AE123" s="45"/>
      <c r="AF123" s="45"/>
      <c r="AG123" s="45"/>
    </row>
    <row r="124" spans="1:33" x14ac:dyDescent="0.3">
      <c r="A124" s="44" t="s">
        <v>373</v>
      </c>
      <c r="B124" s="44" t="s">
        <v>38</v>
      </c>
      <c r="C124" s="44" t="s">
        <v>39</v>
      </c>
      <c r="D124" s="44" t="s">
        <v>162</v>
      </c>
      <c r="E124" s="44" t="s">
        <v>25</v>
      </c>
      <c r="F124" s="44" t="s">
        <v>26</v>
      </c>
      <c r="G124" s="44" t="s">
        <v>27</v>
      </c>
      <c r="H124" s="45">
        <v>48</v>
      </c>
      <c r="I124" s="44" t="s">
        <v>374</v>
      </c>
      <c r="J124" s="44" t="s">
        <v>28</v>
      </c>
      <c r="K124" s="45">
        <v>50</v>
      </c>
      <c r="L124" s="46">
        <v>44481</v>
      </c>
      <c r="M124" s="45">
        <v>0</v>
      </c>
      <c r="N124" s="45">
        <v>1</v>
      </c>
      <c r="O124" s="45">
        <v>0</v>
      </c>
      <c r="P124" s="45">
        <v>1</v>
      </c>
      <c r="Q124" s="45">
        <v>1</v>
      </c>
      <c r="R124" s="45">
        <v>0</v>
      </c>
      <c r="S124" s="45">
        <v>0</v>
      </c>
      <c r="T124" s="45">
        <v>1</v>
      </c>
      <c r="U124" s="45">
        <v>1</v>
      </c>
      <c r="V124" s="45">
        <v>1</v>
      </c>
      <c r="W124" s="45">
        <v>4</v>
      </c>
      <c r="X124" s="45">
        <v>1</v>
      </c>
      <c r="Y124" s="45">
        <v>0</v>
      </c>
      <c r="Z124" s="45">
        <v>0</v>
      </c>
      <c r="AA124" s="45" t="s">
        <v>375</v>
      </c>
      <c r="AB124" s="45"/>
      <c r="AC124" s="45"/>
      <c r="AD124" s="45"/>
      <c r="AE124" s="45" t="s">
        <v>376</v>
      </c>
      <c r="AF124" s="45"/>
      <c r="AG124" s="45"/>
    </row>
    <row r="125" spans="1:33" x14ac:dyDescent="0.3">
      <c r="A125" s="44" t="s">
        <v>377</v>
      </c>
      <c r="B125" s="44" t="s">
        <v>38</v>
      </c>
      <c r="C125" s="44" t="s">
        <v>39</v>
      </c>
      <c r="D125" s="44" t="s">
        <v>162</v>
      </c>
      <c r="E125" s="44" t="s">
        <v>25</v>
      </c>
      <c r="F125" s="44" t="s">
        <v>26</v>
      </c>
      <c r="G125" s="44" t="s">
        <v>27</v>
      </c>
      <c r="H125" s="45">
        <v>37</v>
      </c>
      <c r="I125" s="44" t="s">
        <v>85</v>
      </c>
      <c r="J125" s="44" t="s">
        <v>28</v>
      </c>
      <c r="K125" s="45">
        <v>50</v>
      </c>
      <c r="L125" s="46">
        <v>43873</v>
      </c>
      <c r="M125" s="45">
        <v>0</v>
      </c>
      <c r="N125" s="45">
        <v>1</v>
      </c>
      <c r="O125" s="45">
        <v>0</v>
      </c>
      <c r="P125" s="45">
        <v>1</v>
      </c>
      <c r="Q125" s="45">
        <v>1</v>
      </c>
      <c r="R125" s="45">
        <v>0</v>
      </c>
      <c r="S125" s="45">
        <v>0</v>
      </c>
      <c r="T125" s="45">
        <v>1</v>
      </c>
      <c r="U125" s="45">
        <v>1</v>
      </c>
      <c r="V125" s="45">
        <v>0</v>
      </c>
      <c r="W125" s="45">
        <v>4</v>
      </c>
      <c r="X125" s="45">
        <v>2</v>
      </c>
      <c r="Y125" s="45">
        <v>0</v>
      </c>
      <c r="Z125" s="45">
        <v>0</v>
      </c>
      <c r="AA125" s="45" t="s">
        <v>372</v>
      </c>
      <c r="AB125" s="45"/>
      <c r="AC125" s="45"/>
      <c r="AD125" s="45"/>
      <c r="AE125" s="45"/>
      <c r="AF125" s="45"/>
      <c r="AG125" s="45"/>
    </row>
    <row r="126" spans="1:33" x14ac:dyDescent="0.3">
      <c r="A126" s="44" t="s">
        <v>378</v>
      </c>
      <c r="B126" s="44" t="s">
        <v>41</v>
      </c>
      <c r="C126" s="44" t="s">
        <v>42</v>
      </c>
      <c r="D126" s="44" t="s">
        <v>136</v>
      </c>
      <c r="E126" s="44" t="s">
        <v>25</v>
      </c>
      <c r="F126" s="44" t="s">
        <v>26</v>
      </c>
      <c r="G126" s="44" t="s">
        <v>31</v>
      </c>
      <c r="H126" s="45">
        <v>62</v>
      </c>
      <c r="I126" s="44" t="s">
        <v>379</v>
      </c>
      <c r="J126" s="44" t="s">
        <v>28</v>
      </c>
      <c r="K126" s="45">
        <v>50</v>
      </c>
      <c r="L126" s="46">
        <v>45064</v>
      </c>
      <c r="M126" s="45">
        <v>0</v>
      </c>
      <c r="N126" s="45">
        <v>2</v>
      </c>
      <c r="O126" s="45">
        <v>0</v>
      </c>
      <c r="P126" s="45">
        <v>1</v>
      </c>
      <c r="Q126" s="45">
        <v>1</v>
      </c>
      <c r="R126" s="45">
        <v>0</v>
      </c>
      <c r="S126" s="45">
        <v>1</v>
      </c>
      <c r="T126" s="45">
        <v>1</v>
      </c>
      <c r="U126" s="45">
        <v>1</v>
      </c>
      <c r="V126" s="45">
        <v>1</v>
      </c>
      <c r="W126" s="45">
        <v>4</v>
      </c>
      <c r="X126" s="45">
        <v>1</v>
      </c>
      <c r="Y126" s="45">
        <v>0</v>
      </c>
      <c r="Z126" s="45">
        <v>0</v>
      </c>
      <c r="AA126" s="45" t="s">
        <v>372</v>
      </c>
      <c r="AB126" s="45"/>
      <c r="AC126" s="45"/>
      <c r="AD126" s="45"/>
      <c r="AE126" s="45" t="s">
        <v>380</v>
      </c>
      <c r="AF126" s="45"/>
      <c r="AG126" s="45"/>
    </row>
    <row r="127" spans="1:33" x14ac:dyDescent="0.3">
      <c r="A127" s="44" t="s">
        <v>381</v>
      </c>
      <c r="B127" s="44" t="s">
        <v>41</v>
      </c>
      <c r="C127" s="44" t="s">
        <v>42</v>
      </c>
      <c r="D127" s="44" t="s">
        <v>136</v>
      </c>
      <c r="E127" s="44" t="s">
        <v>25</v>
      </c>
      <c r="F127" s="44" t="s">
        <v>26</v>
      </c>
      <c r="G127" s="44" t="s">
        <v>27</v>
      </c>
      <c r="H127" s="45">
        <v>40</v>
      </c>
      <c r="I127" s="44" t="s">
        <v>382</v>
      </c>
      <c r="J127" s="44" t="s">
        <v>28</v>
      </c>
      <c r="K127" s="45">
        <v>50</v>
      </c>
      <c r="L127" s="46">
        <v>45061</v>
      </c>
      <c r="M127" s="45">
        <v>0</v>
      </c>
      <c r="N127" s="45">
        <v>2</v>
      </c>
      <c r="O127" s="45">
        <v>1</v>
      </c>
      <c r="P127" s="45">
        <v>1</v>
      </c>
      <c r="Q127" s="45">
        <v>2</v>
      </c>
      <c r="R127" s="45">
        <v>0</v>
      </c>
      <c r="S127" s="45">
        <v>0</v>
      </c>
      <c r="T127" s="45">
        <v>1</v>
      </c>
      <c r="U127" s="45">
        <v>1</v>
      </c>
      <c r="V127" s="45">
        <v>1</v>
      </c>
      <c r="W127" s="45">
        <v>4</v>
      </c>
      <c r="X127" s="45">
        <v>1</v>
      </c>
      <c r="Y127" s="45">
        <v>0</v>
      </c>
      <c r="Z127" s="45">
        <v>1</v>
      </c>
      <c r="AA127" s="45" t="s">
        <v>372</v>
      </c>
      <c r="AB127" s="45"/>
      <c r="AC127" s="45"/>
      <c r="AD127" s="45"/>
      <c r="AE127" s="45"/>
      <c r="AF127" s="45"/>
      <c r="AG127" s="45"/>
    </row>
    <row r="128" spans="1:33" x14ac:dyDescent="0.3">
      <c r="A128" s="44" t="s">
        <v>383</v>
      </c>
      <c r="B128" s="44" t="s">
        <v>41</v>
      </c>
      <c r="C128" s="44" t="s">
        <v>42</v>
      </c>
      <c r="D128" s="44" t="s">
        <v>43</v>
      </c>
      <c r="E128" s="44" t="s">
        <v>25</v>
      </c>
      <c r="F128" s="44" t="s">
        <v>26</v>
      </c>
      <c r="G128" s="44" t="s">
        <v>27</v>
      </c>
      <c r="H128" s="45">
        <v>60</v>
      </c>
      <c r="I128" s="44" t="s">
        <v>384</v>
      </c>
      <c r="J128" s="44" t="s">
        <v>28</v>
      </c>
      <c r="K128" s="45">
        <v>50</v>
      </c>
      <c r="L128" s="46">
        <v>43171</v>
      </c>
      <c r="M128" s="45">
        <v>0</v>
      </c>
      <c r="N128" s="45">
        <v>2</v>
      </c>
      <c r="O128" s="45">
        <v>0</v>
      </c>
      <c r="P128" s="45">
        <v>1</v>
      </c>
      <c r="Q128" s="45">
        <v>1</v>
      </c>
      <c r="R128" s="45">
        <v>0</v>
      </c>
      <c r="S128" s="45">
        <v>0</v>
      </c>
      <c r="T128" s="45">
        <v>1</v>
      </c>
      <c r="U128" s="45">
        <v>1</v>
      </c>
      <c r="V128" s="45">
        <v>1</v>
      </c>
      <c r="W128" s="45">
        <v>4</v>
      </c>
      <c r="X128" s="45">
        <v>2</v>
      </c>
      <c r="Y128" s="45">
        <v>1</v>
      </c>
      <c r="Z128" s="45">
        <v>1</v>
      </c>
      <c r="AA128" s="45" t="s">
        <v>372</v>
      </c>
      <c r="AB128" s="45"/>
      <c r="AC128" s="45"/>
      <c r="AD128" s="45"/>
      <c r="AE128" s="45" t="s">
        <v>385</v>
      </c>
      <c r="AF128" s="45"/>
      <c r="AG128" s="45"/>
    </row>
    <row r="129" spans="1:33" x14ac:dyDescent="0.3">
      <c r="A129" s="44" t="s">
        <v>386</v>
      </c>
      <c r="B129" s="44" t="s">
        <v>41</v>
      </c>
      <c r="C129" s="44" t="s">
        <v>42</v>
      </c>
      <c r="D129" s="44" t="s">
        <v>43</v>
      </c>
      <c r="E129" s="44" t="s">
        <v>25</v>
      </c>
      <c r="F129" s="44" t="s">
        <v>26</v>
      </c>
      <c r="G129" s="44" t="s">
        <v>27</v>
      </c>
      <c r="H129" s="45">
        <v>67</v>
      </c>
      <c r="I129" s="44" t="s">
        <v>387</v>
      </c>
      <c r="J129" s="44" t="s">
        <v>28</v>
      </c>
      <c r="K129" s="45">
        <v>50</v>
      </c>
      <c r="L129" s="46">
        <v>42065</v>
      </c>
      <c r="M129" s="45">
        <v>0</v>
      </c>
      <c r="N129" s="45">
        <v>1</v>
      </c>
      <c r="O129" s="45">
        <v>1</v>
      </c>
      <c r="P129" s="45">
        <v>1</v>
      </c>
      <c r="Q129" s="45">
        <v>1</v>
      </c>
      <c r="R129" s="45">
        <v>0</v>
      </c>
      <c r="S129" s="45">
        <v>0</v>
      </c>
      <c r="T129" s="45">
        <v>2</v>
      </c>
      <c r="U129" s="45">
        <v>1</v>
      </c>
      <c r="V129" s="45">
        <v>1</v>
      </c>
      <c r="W129" s="45">
        <v>4</v>
      </c>
      <c r="X129" s="45">
        <v>1</v>
      </c>
      <c r="Y129" s="45">
        <v>0</v>
      </c>
      <c r="Z129" s="45">
        <v>1</v>
      </c>
      <c r="AA129" s="45" t="s">
        <v>388</v>
      </c>
      <c r="AB129" s="45"/>
      <c r="AC129" s="45"/>
      <c r="AD129" s="45"/>
      <c r="AE129" s="45" t="s">
        <v>389</v>
      </c>
      <c r="AF129" s="45"/>
      <c r="AG129" s="45"/>
    </row>
    <row r="130" spans="1:33" x14ac:dyDescent="0.3">
      <c r="A130" s="44" t="s">
        <v>390</v>
      </c>
      <c r="B130" s="44" t="s">
        <v>41</v>
      </c>
      <c r="C130" s="44" t="s">
        <v>42</v>
      </c>
      <c r="D130" s="44" t="s">
        <v>43</v>
      </c>
      <c r="E130" s="44" t="s">
        <v>25</v>
      </c>
      <c r="F130" s="44" t="s">
        <v>26</v>
      </c>
      <c r="G130" s="44" t="s">
        <v>31</v>
      </c>
      <c r="H130" s="45">
        <v>49</v>
      </c>
      <c r="I130" s="44" t="s">
        <v>391</v>
      </c>
      <c r="J130" s="44" t="s">
        <v>57</v>
      </c>
      <c r="K130" s="45">
        <v>50</v>
      </c>
      <c r="L130" s="46">
        <v>42445</v>
      </c>
      <c r="M130" s="45">
        <v>0</v>
      </c>
      <c r="N130" s="45">
        <v>2</v>
      </c>
      <c r="O130" s="45">
        <v>0</v>
      </c>
      <c r="P130" s="45">
        <v>1</v>
      </c>
      <c r="Q130" s="45">
        <v>1</v>
      </c>
      <c r="R130" s="45">
        <v>0</v>
      </c>
      <c r="S130" s="45">
        <v>0</v>
      </c>
      <c r="T130" s="45">
        <v>1</v>
      </c>
      <c r="U130" s="45">
        <v>1</v>
      </c>
      <c r="V130" s="45">
        <v>0</v>
      </c>
      <c r="W130" s="45">
        <v>0</v>
      </c>
      <c r="X130" s="45">
        <v>0</v>
      </c>
      <c r="Y130" s="45">
        <v>2</v>
      </c>
      <c r="Z130" s="45">
        <v>1</v>
      </c>
      <c r="AA130" s="45" t="s">
        <v>372</v>
      </c>
      <c r="AB130" s="45"/>
      <c r="AC130" s="45"/>
      <c r="AD130" s="45"/>
      <c r="AE130" s="45" t="s">
        <v>392</v>
      </c>
      <c r="AF130" s="45"/>
      <c r="AG130" s="45"/>
    </row>
    <row r="131" spans="1:33" x14ac:dyDescent="0.3">
      <c r="A131" s="22" t="s">
        <v>393</v>
      </c>
      <c r="B131" s="22" t="s">
        <v>47</v>
      </c>
      <c r="C131" s="22" t="s">
        <v>48</v>
      </c>
      <c r="D131" s="22" t="s">
        <v>49</v>
      </c>
      <c r="E131" s="22" t="s">
        <v>25</v>
      </c>
      <c r="F131" s="22" t="s">
        <v>26</v>
      </c>
      <c r="G131" s="22" t="s">
        <v>27</v>
      </c>
      <c r="H131" s="23">
        <v>38</v>
      </c>
      <c r="I131" s="22" t="s">
        <v>394</v>
      </c>
      <c r="J131" s="22" t="s">
        <v>28</v>
      </c>
      <c r="K131" s="23">
        <v>50</v>
      </c>
      <c r="L131" s="23" t="s">
        <v>395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</row>
    <row r="132" spans="1:33" x14ac:dyDescent="0.3">
      <c r="A132" s="22" t="s">
        <v>396</v>
      </c>
      <c r="B132" s="22" t="s">
        <v>47</v>
      </c>
      <c r="C132" s="22" t="s">
        <v>48</v>
      </c>
      <c r="D132" s="22" t="s">
        <v>49</v>
      </c>
      <c r="E132" s="22" t="s">
        <v>25</v>
      </c>
      <c r="F132" s="22" t="s">
        <v>26</v>
      </c>
      <c r="G132" s="22" t="s">
        <v>27</v>
      </c>
      <c r="H132" s="23">
        <v>56</v>
      </c>
      <c r="I132" s="22" t="s">
        <v>173</v>
      </c>
      <c r="J132" s="22" t="s">
        <v>28</v>
      </c>
      <c r="K132" s="23">
        <v>50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</row>
    <row r="133" spans="1:33" x14ac:dyDescent="0.3">
      <c r="A133" s="22" t="s">
        <v>397</v>
      </c>
      <c r="B133" s="22" t="s">
        <v>47</v>
      </c>
      <c r="C133" s="22" t="s">
        <v>48</v>
      </c>
      <c r="D133" s="22" t="s">
        <v>49</v>
      </c>
      <c r="E133" s="22" t="s">
        <v>25</v>
      </c>
      <c r="F133" s="22" t="s">
        <v>26</v>
      </c>
      <c r="G133" s="22" t="s">
        <v>27</v>
      </c>
      <c r="H133" s="23">
        <v>65</v>
      </c>
      <c r="I133" s="22" t="s">
        <v>398</v>
      </c>
      <c r="J133" s="22" t="s">
        <v>28</v>
      </c>
      <c r="K133" s="23">
        <v>50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</row>
    <row r="134" spans="1:33" x14ac:dyDescent="0.3">
      <c r="A134" s="22" t="s">
        <v>399</v>
      </c>
      <c r="B134" s="22" t="s">
        <v>47</v>
      </c>
      <c r="C134" s="22" t="s">
        <v>48</v>
      </c>
      <c r="D134" s="22" t="s">
        <v>49</v>
      </c>
      <c r="E134" s="22" t="s">
        <v>25</v>
      </c>
      <c r="F134" s="22" t="s">
        <v>26</v>
      </c>
      <c r="G134" s="22" t="s">
        <v>27</v>
      </c>
      <c r="H134" s="23">
        <v>45</v>
      </c>
      <c r="I134" s="22" t="s">
        <v>400</v>
      </c>
      <c r="J134" s="22" t="s">
        <v>28</v>
      </c>
      <c r="K134" s="23">
        <v>50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</row>
    <row r="135" spans="1:33" x14ac:dyDescent="0.3">
      <c r="A135" s="22" t="s">
        <v>401</v>
      </c>
      <c r="B135" s="22" t="s">
        <v>47</v>
      </c>
      <c r="C135" s="22" t="s">
        <v>48</v>
      </c>
      <c r="D135" s="22" t="s">
        <v>49</v>
      </c>
      <c r="E135" s="22" t="s">
        <v>25</v>
      </c>
      <c r="F135" s="22" t="s">
        <v>26</v>
      </c>
      <c r="G135" s="22" t="s">
        <v>27</v>
      </c>
      <c r="H135" s="23">
        <v>66</v>
      </c>
      <c r="I135" s="22" t="s">
        <v>402</v>
      </c>
      <c r="J135" s="22" t="s">
        <v>57</v>
      </c>
      <c r="K135" s="23">
        <v>50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</row>
    <row r="136" spans="1:33" x14ac:dyDescent="0.3">
      <c r="A136" s="22" t="s">
        <v>403</v>
      </c>
      <c r="B136" s="22" t="s">
        <v>47</v>
      </c>
      <c r="C136" s="22" t="s">
        <v>48</v>
      </c>
      <c r="D136" s="22" t="s">
        <v>61</v>
      </c>
      <c r="E136" s="22" t="s">
        <v>25</v>
      </c>
      <c r="F136" s="22" t="s">
        <v>26</v>
      </c>
      <c r="G136" s="22" t="s">
        <v>31</v>
      </c>
      <c r="H136" s="23">
        <v>58</v>
      </c>
      <c r="I136" s="22" t="s">
        <v>404</v>
      </c>
      <c r="J136" s="22" t="s">
        <v>28</v>
      </c>
      <c r="K136" s="23">
        <v>50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</row>
    <row r="137" spans="1:33" x14ac:dyDescent="0.3">
      <c r="A137" s="22" t="s">
        <v>405</v>
      </c>
      <c r="B137" s="22" t="s">
        <v>47</v>
      </c>
      <c r="C137" s="22" t="s">
        <v>48</v>
      </c>
      <c r="D137" s="22" t="s">
        <v>68</v>
      </c>
      <c r="E137" s="22" t="s">
        <v>25</v>
      </c>
      <c r="F137" s="22" t="s">
        <v>26</v>
      </c>
      <c r="G137" s="22" t="s">
        <v>31</v>
      </c>
      <c r="H137" s="23">
        <v>54</v>
      </c>
      <c r="I137" s="22" t="s">
        <v>406</v>
      </c>
      <c r="J137" s="22" t="s">
        <v>28</v>
      </c>
      <c r="K137" s="23">
        <v>50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</row>
    <row r="138" spans="1:33" x14ac:dyDescent="0.3">
      <c r="A138" s="22" t="s">
        <v>241</v>
      </c>
      <c r="B138" s="22" t="s">
        <v>47</v>
      </c>
      <c r="C138" s="22" t="s">
        <v>48</v>
      </c>
      <c r="D138" s="22" t="s">
        <v>68</v>
      </c>
      <c r="E138" s="22" t="s">
        <v>25</v>
      </c>
      <c r="F138" s="22" t="s">
        <v>26</v>
      </c>
      <c r="G138" s="22" t="s">
        <v>27</v>
      </c>
      <c r="H138" s="23">
        <v>82</v>
      </c>
      <c r="I138" s="22" t="s">
        <v>407</v>
      </c>
      <c r="J138" s="22" t="s">
        <v>28</v>
      </c>
      <c r="K138" s="23">
        <v>50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</row>
    <row r="139" spans="1:33" x14ac:dyDescent="0.3">
      <c r="A139" s="22" t="s">
        <v>408</v>
      </c>
      <c r="B139" s="22" t="s">
        <v>47</v>
      </c>
      <c r="C139" s="22" t="s">
        <v>48</v>
      </c>
      <c r="D139" s="22" t="s">
        <v>68</v>
      </c>
      <c r="E139" s="22" t="s">
        <v>25</v>
      </c>
      <c r="F139" s="22" t="s">
        <v>26</v>
      </c>
      <c r="G139" s="22" t="s">
        <v>27</v>
      </c>
      <c r="H139" s="23">
        <v>36</v>
      </c>
      <c r="I139" s="22" t="s">
        <v>409</v>
      </c>
      <c r="J139" s="22" t="s">
        <v>28</v>
      </c>
      <c r="K139" s="23">
        <v>50</v>
      </c>
      <c r="L139" s="24">
        <v>42046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</row>
    <row r="140" spans="1:33" x14ac:dyDescent="0.3">
      <c r="A140" s="22" t="s">
        <v>410</v>
      </c>
      <c r="B140" s="22" t="s">
        <v>47</v>
      </c>
      <c r="C140" s="22" t="s">
        <v>48</v>
      </c>
      <c r="D140" s="22" t="s">
        <v>75</v>
      </c>
      <c r="E140" s="22" t="s">
        <v>25</v>
      </c>
      <c r="F140" s="22" t="s">
        <v>26</v>
      </c>
      <c r="G140" s="22" t="s">
        <v>31</v>
      </c>
      <c r="H140" s="23">
        <v>69</v>
      </c>
      <c r="I140" s="22" t="s">
        <v>411</v>
      </c>
      <c r="J140" s="22" t="s">
        <v>28</v>
      </c>
      <c r="K140" s="23">
        <v>50</v>
      </c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</row>
    <row r="141" spans="1:33" x14ac:dyDescent="0.3">
      <c r="A141" s="22" t="s">
        <v>412</v>
      </c>
      <c r="B141" s="22" t="s">
        <v>47</v>
      </c>
      <c r="C141" s="22" t="s">
        <v>48</v>
      </c>
      <c r="D141" s="22" t="s">
        <v>75</v>
      </c>
      <c r="E141" s="22" t="s">
        <v>25</v>
      </c>
      <c r="F141" s="22" t="s">
        <v>26</v>
      </c>
      <c r="G141" s="22" t="s">
        <v>27</v>
      </c>
      <c r="H141" s="23">
        <v>41</v>
      </c>
      <c r="I141" s="22" t="s">
        <v>413</v>
      </c>
      <c r="J141" s="22" t="s">
        <v>28</v>
      </c>
      <c r="K141" s="23">
        <v>50</v>
      </c>
      <c r="L141" s="24">
        <v>43392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</row>
    <row r="142" spans="1:33" x14ac:dyDescent="0.3">
      <c r="A142" s="22" t="s">
        <v>414</v>
      </c>
      <c r="B142" s="22" t="s">
        <v>47</v>
      </c>
      <c r="C142" s="22" t="s">
        <v>48</v>
      </c>
      <c r="D142" s="22" t="s">
        <v>75</v>
      </c>
      <c r="E142" s="22" t="s">
        <v>25</v>
      </c>
      <c r="F142" s="22" t="s">
        <v>26</v>
      </c>
      <c r="G142" s="22" t="s">
        <v>31</v>
      </c>
      <c r="H142" s="23">
        <v>26</v>
      </c>
      <c r="I142" s="22" t="s">
        <v>415</v>
      </c>
      <c r="J142" s="22" t="s">
        <v>28</v>
      </c>
      <c r="K142" s="23">
        <v>50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>
        <v>0</v>
      </c>
      <c r="AA142" s="23"/>
      <c r="AB142" s="23"/>
      <c r="AC142" s="23"/>
      <c r="AD142" s="23"/>
      <c r="AE142" s="23" t="s">
        <v>416</v>
      </c>
      <c r="AF142" s="23"/>
      <c r="AG142" s="23"/>
    </row>
    <row r="143" spans="1:33" x14ac:dyDescent="0.3">
      <c r="A143" s="22" t="s">
        <v>417</v>
      </c>
      <c r="B143" s="22" t="s">
        <v>47</v>
      </c>
      <c r="C143" s="22" t="s">
        <v>48</v>
      </c>
      <c r="D143" s="22" t="s">
        <v>75</v>
      </c>
      <c r="E143" s="22" t="s">
        <v>25</v>
      </c>
      <c r="F143" s="22" t="s">
        <v>26</v>
      </c>
      <c r="G143" s="22" t="s">
        <v>27</v>
      </c>
      <c r="H143" s="23">
        <v>63</v>
      </c>
      <c r="I143" s="22" t="s">
        <v>418</v>
      </c>
      <c r="J143" s="22" t="s">
        <v>28</v>
      </c>
      <c r="K143" s="23">
        <v>50</v>
      </c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</row>
    <row r="144" spans="1:33" x14ac:dyDescent="0.3">
      <c r="A144" s="22" t="s">
        <v>419</v>
      </c>
      <c r="B144" s="22" t="s">
        <v>47</v>
      </c>
      <c r="C144" s="22" t="s">
        <v>48</v>
      </c>
      <c r="D144" s="22" t="s">
        <v>84</v>
      </c>
      <c r="E144" s="22" t="s">
        <v>25</v>
      </c>
      <c r="F144" s="22" t="s">
        <v>26</v>
      </c>
      <c r="G144" s="22" t="s">
        <v>31</v>
      </c>
      <c r="H144" s="23">
        <v>71</v>
      </c>
      <c r="I144" s="22" t="s">
        <v>420</v>
      </c>
      <c r="J144" s="22" t="s">
        <v>28</v>
      </c>
      <c r="K144" s="23">
        <v>50</v>
      </c>
      <c r="L144" s="24">
        <v>45369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 t="s">
        <v>421</v>
      </c>
      <c r="AF144" s="23"/>
      <c r="AG144" s="23"/>
    </row>
    <row r="145" spans="1:33" x14ac:dyDescent="0.3">
      <c r="A145" s="22" t="s">
        <v>422</v>
      </c>
      <c r="B145" s="22" t="s">
        <v>47</v>
      </c>
      <c r="C145" s="22" t="s">
        <v>48</v>
      </c>
      <c r="D145" s="22" t="s">
        <v>84</v>
      </c>
      <c r="E145" s="22" t="s">
        <v>25</v>
      </c>
      <c r="F145" s="22" t="s">
        <v>26</v>
      </c>
      <c r="G145" s="22" t="s">
        <v>27</v>
      </c>
      <c r="H145" s="23">
        <v>73</v>
      </c>
      <c r="I145" s="22" t="s">
        <v>423</v>
      </c>
      <c r="J145" s="22" t="s">
        <v>28</v>
      </c>
      <c r="K145" s="23">
        <v>50</v>
      </c>
      <c r="L145" s="24">
        <v>45205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</row>
    <row r="146" spans="1:33" x14ac:dyDescent="0.3">
      <c r="A146" s="22" t="s">
        <v>424</v>
      </c>
      <c r="B146" s="22" t="s">
        <v>41</v>
      </c>
      <c r="C146" s="22" t="s">
        <v>42</v>
      </c>
      <c r="D146" s="22" t="s">
        <v>167</v>
      </c>
      <c r="E146" s="22" t="s">
        <v>25</v>
      </c>
      <c r="F146" s="22" t="s">
        <v>26</v>
      </c>
      <c r="G146" s="22" t="s">
        <v>27</v>
      </c>
      <c r="H146" s="23">
        <v>20</v>
      </c>
      <c r="I146" s="22" t="s">
        <v>101</v>
      </c>
      <c r="J146" s="22" t="s">
        <v>28</v>
      </c>
      <c r="K146" s="23">
        <v>50</v>
      </c>
      <c r="L146" s="24">
        <v>44313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>
        <v>0</v>
      </c>
      <c r="AA146" s="23"/>
      <c r="AB146" s="23"/>
      <c r="AC146" s="23"/>
      <c r="AD146" s="23"/>
      <c r="AE146" s="23" t="s">
        <v>425</v>
      </c>
      <c r="AF146" s="23"/>
      <c r="AG146" s="23"/>
    </row>
    <row r="147" spans="1:33" x14ac:dyDescent="0.3">
      <c r="A147" s="22" t="s">
        <v>426</v>
      </c>
      <c r="B147" s="22" t="s">
        <v>38</v>
      </c>
      <c r="C147" s="22" t="s">
        <v>39</v>
      </c>
      <c r="D147" s="22" t="s">
        <v>249</v>
      </c>
      <c r="E147" s="22" t="s">
        <v>25</v>
      </c>
      <c r="F147" s="22" t="s">
        <v>26</v>
      </c>
      <c r="G147" s="22" t="s">
        <v>27</v>
      </c>
      <c r="H147" s="23">
        <v>70</v>
      </c>
      <c r="I147" s="22" t="s">
        <v>427</v>
      </c>
      <c r="J147" s="22" t="s">
        <v>28</v>
      </c>
      <c r="K147" s="23">
        <v>50</v>
      </c>
      <c r="L147" s="24">
        <v>42487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</row>
    <row r="148" spans="1:33" x14ac:dyDescent="0.3">
      <c r="A148" s="22" t="s">
        <v>428</v>
      </c>
      <c r="B148" s="22" t="s">
        <v>41</v>
      </c>
      <c r="C148" s="22" t="s">
        <v>42</v>
      </c>
      <c r="D148" s="22" t="s">
        <v>90</v>
      </c>
      <c r="E148" s="22" t="s">
        <v>25</v>
      </c>
      <c r="F148" s="22" t="s">
        <v>26</v>
      </c>
      <c r="G148" s="22" t="s">
        <v>31</v>
      </c>
      <c r="H148" s="23">
        <v>98</v>
      </c>
      <c r="I148" s="22" t="s">
        <v>429</v>
      </c>
      <c r="J148" s="22" t="s">
        <v>28</v>
      </c>
      <c r="K148" s="23">
        <v>50</v>
      </c>
      <c r="L148" s="24">
        <v>41740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</row>
    <row r="149" spans="1:33" x14ac:dyDescent="0.3">
      <c r="A149" s="22" t="s">
        <v>430</v>
      </c>
      <c r="B149" s="22" t="s">
        <v>41</v>
      </c>
      <c r="C149" s="22" t="s">
        <v>42</v>
      </c>
      <c r="D149" s="22" t="s">
        <v>93</v>
      </c>
      <c r="E149" s="22" t="s">
        <v>25</v>
      </c>
      <c r="F149" s="22" t="s">
        <v>26</v>
      </c>
      <c r="G149" s="22" t="s">
        <v>27</v>
      </c>
      <c r="H149" s="23">
        <v>34</v>
      </c>
      <c r="I149" s="22" t="s">
        <v>431</v>
      </c>
      <c r="J149" s="22" t="s">
        <v>28</v>
      </c>
      <c r="K149" s="23">
        <v>50</v>
      </c>
      <c r="L149" s="24">
        <v>45134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</row>
    <row r="150" spans="1:33" x14ac:dyDescent="0.3">
      <c r="A150" s="22" t="s">
        <v>432</v>
      </c>
      <c r="B150" s="22" t="s">
        <v>41</v>
      </c>
      <c r="C150" s="22" t="s">
        <v>42</v>
      </c>
      <c r="D150" s="22" t="s">
        <v>93</v>
      </c>
      <c r="E150" s="22" t="s">
        <v>25</v>
      </c>
      <c r="F150" s="22" t="s">
        <v>26</v>
      </c>
      <c r="G150" s="22" t="s">
        <v>27</v>
      </c>
      <c r="H150" s="23">
        <v>70</v>
      </c>
      <c r="I150" s="22" t="s">
        <v>433</v>
      </c>
      <c r="J150" s="22" t="s">
        <v>28</v>
      </c>
      <c r="K150" s="23">
        <v>50</v>
      </c>
      <c r="L150" s="24">
        <v>43791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</row>
    <row r="151" spans="1:33" s="23" customFormat="1" x14ac:dyDescent="0.3">
      <c r="A151" s="22" t="s">
        <v>435</v>
      </c>
      <c r="B151" s="22" t="s">
        <v>47</v>
      </c>
      <c r="C151" s="22" t="s">
        <v>48</v>
      </c>
      <c r="D151" s="22" t="s">
        <v>96</v>
      </c>
      <c r="E151" s="22" t="s">
        <v>25</v>
      </c>
      <c r="F151" s="22" t="s">
        <v>26</v>
      </c>
      <c r="G151" s="22" t="s">
        <v>31</v>
      </c>
      <c r="H151" s="23">
        <v>61</v>
      </c>
      <c r="I151" s="22" t="s">
        <v>436</v>
      </c>
      <c r="J151" s="22" t="s">
        <v>28</v>
      </c>
      <c r="K151" s="23">
        <v>50</v>
      </c>
      <c r="L151" s="24">
        <v>44824</v>
      </c>
    </row>
    <row r="152" spans="1:33" s="23" customFormat="1" x14ac:dyDescent="0.3">
      <c r="A152" s="22" t="s">
        <v>437</v>
      </c>
      <c r="B152" s="22" t="s">
        <v>47</v>
      </c>
      <c r="C152" s="22" t="s">
        <v>48</v>
      </c>
      <c r="D152" s="22" t="s">
        <v>96</v>
      </c>
      <c r="E152" s="22" t="s">
        <v>25</v>
      </c>
      <c r="F152" s="22" t="s">
        <v>26</v>
      </c>
      <c r="G152" s="22" t="s">
        <v>31</v>
      </c>
      <c r="H152" s="23">
        <v>70</v>
      </c>
      <c r="I152" s="22" t="s">
        <v>438</v>
      </c>
      <c r="J152" s="22" t="s">
        <v>28</v>
      </c>
      <c r="K152" s="23">
        <v>50</v>
      </c>
      <c r="L152" s="24">
        <v>44286</v>
      </c>
    </row>
  </sheetData>
  <phoneticPr fontId="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3E6A-A478-274A-BDA7-DA69D97240A9}">
  <dimension ref="A1:AE133"/>
  <sheetViews>
    <sheetView topLeftCell="C1" zoomScale="84" workbookViewId="0">
      <pane ySplit="1" topLeftCell="A102" activePane="bottomLeft" state="frozen"/>
      <selection pane="bottomLeft" activeCell="I120" sqref="I120"/>
    </sheetView>
  </sheetViews>
  <sheetFormatPr defaultColWidth="11.19921875" defaultRowHeight="15.6" x14ac:dyDescent="0.3"/>
  <cols>
    <col min="2" max="2" width="10.796875" style="49"/>
    <col min="3" max="3" width="18.69921875" customWidth="1"/>
    <col min="9" max="9" width="10.796875" style="90"/>
    <col min="16" max="16" width="10.796875" style="98"/>
    <col min="30" max="30" width="10.796875" style="100"/>
  </cols>
  <sheetData>
    <row r="1" spans="1:30" x14ac:dyDescent="0.3">
      <c r="A1" s="1" t="s">
        <v>0</v>
      </c>
      <c r="B1" s="72"/>
      <c r="C1" s="2"/>
      <c r="D1" s="2" t="s">
        <v>457</v>
      </c>
      <c r="E1" s="2"/>
      <c r="F1" s="2"/>
      <c r="G1" s="2"/>
      <c r="H1" s="3" t="s">
        <v>1</v>
      </c>
      <c r="I1" s="84" t="s">
        <v>2</v>
      </c>
      <c r="J1" s="2"/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94" t="s">
        <v>8</v>
      </c>
      <c r="Q1" s="4" t="s">
        <v>481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4" t="s">
        <v>20</v>
      </c>
      <c r="AC1" s="5" t="s">
        <v>21</v>
      </c>
      <c r="AD1" s="99" t="s">
        <v>488</v>
      </c>
    </row>
    <row r="2" spans="1:30" s="45" customFormat="1" x14ac:dyDescent="0.3">
      <c r="A2" s="54" t="s">
        <v>22</v>
      </c>
      <c r="B2" s="54" t="s">
        <v>23</v>
      </c>
      <c r="C2" s="54" t="s">
        <v>24</v>
      </c>
      <c r="D2" s="54">
        <v>30</v>
      </c>
      <c r="E2" s="54" t="s">
        <v>25</v>
      </c>
      <c r="F2" s="54" t="s">
        <v>26</v>
      </c>
      <c r="G2" s="54" t="s">
        <v>27</v>
      </c>
      <c r="H2" s="55">
        <v>74</v>
      </c>
      <c r="I2" s="91">
        <v>43760</v>
      </c>
      <c r="J2" s="54" t="s">
        <v>28</v>
      </c>
      <c r="K2" s="55">
        <v>5</v>
      </c>
      <c r="L2" s="92">
        <v>44203</v>
      </c>
      <c r="M2" s="55">
        <v>0</v>
      </c>
      <c r="N2" s="55">
        <v>3</v>
      </c>
      <c r="O2" s="55">
        <v>0</v>
      </c>
      <c r="P2" s="95">
        <v>1</v>
      </c>
      <c r="Q2" s="82">
        <v>4</v>
      </c>
      <c r="R2" s="55">
        <v>0</v>
      </c>
      <c r="S2" s="55">
        <v>0</v>
      </c>
      <c r="T2" s="55">
        <v>2</v>
      </c>
      <c r="U2" s="55">
        <v>1</v>
      </c>
      <c r="V2" s="55">
        <v>0</v>
      </c>
      <c r="W2" s="55">
        <v>4</v>
      </c>
      <c r="X2" s="55">
        <v>1</v>
      </c>
      <c r="Y2" s="55">
        <v>0</v>
      </c>
      <c r="Z2" s="55">
        <v>1</v>
      </c>
      <c r="AA2" s="55" t="s">
        <v>29</v>
      </c>
      <c r="AB2" s="55">
        <v>69</v>
      </c>
      <c r="AC2" s="55"/>
      <c r="AD2" s="100" t="s">
        <v>482</v>
      </c>
    </row>
    <row r="3" spans="1:30" s="45" customFormat="1" x14ac:dyDescent="0.3">
      <c r="A3" s="54" t="s">
        <v>30</v>
      </c>
      <c r="B3" s="54" t="s">
        <v>23</v>
      </c>
      <c r="C3" s="54" t="s">
        <v>24</v>
      </c>
      <c r="D3" s="54">
        <v>3</v>
      </c>
      <c r="E3" s="54" t="s">
        <v>25</v>
      </c>
      <c r="F3" s="54" t="s">
        <v>26</v>
      </c>
      <c r="G3" s="54" t="s">
        <v>31</v>
      </c>
      <c r="H3" s="55">
        <v>24</v>
      </c>
      <c r="I3" s="81" t="s">
        <v>32</v>
      </c>
      <c r="J3" s="54" t="s">
        <v>28</v>
      </c>
      <c r="K3" s="55">
        <v>5</v>
      </c>
      <c r="L3" s="56">
        <v>43690</v>
      </c>
      <c r="M3" s="55">
        <v>0</v>
      </c>
      <c r="N3" s="55">
        <v>4</v>
      </c>
      <c r="O3" s="55">
        <v>0</v>
      </c>
      <c r="P3" s="95">
        <v>1</v>
      </c>
      <c r="Q3" s="55">
        <v>1</v>
      </c>
      <c r="R3" s="55">
        <v>0</v>
      </c>
      <c r="S3" s="55">
        <v>0</v>
      </c>
      <c r="T3" s="55">
        <v>1</v>
      </c>
      <c r="U3" s="55">
        <v>1</v>
      </c>
      <c r="V3" s="55">
        <v>1</v>
      </c>
      <c r="W3" s="55">
        <v>4</v>
      </c>
      <c r="X3" s="55">
        <v>1</v>
      </c>
      <c r="Y3" s="55">
        <v>0</v>
      </c>
      <c r="Z3" s="55">
        <v>1</v>
      </c>
      <c r="AA3" s="55" t="s">
        <v>33</v>
      </c>
      <c r="AB3" s="55">
        <v>17</v>
      </c>
      <c r="AC3" s="55"/>
      <c r="AD3" s="100" t="s">
        <v>475</v>
      </c>
    </row>
    <row r="4" spans="1:30" s="45" customFormat="1" x14ac:dyDescent="0.3">
      <c r="A4" s="54" t="s">
        <v>34</v>
      </c>
      <c r="B4" s="54" t="s">
        <v>23</v>
      </c>
      <c r="C4" s="54" t="s">
        <v>24</v>
      </c>
      <c r="D4" s="54">
        <v>19</v>
      </c>
      <c r="E4" s="54" t="s">
        <v>25</v>
      </c>
      <c r="F4" s="54" t="s">
        <v>26</v>
      </c>
      <c r="G4" s="54" t="s">
        <v>27</v>
      </c>
      <c r="H4" s="55">
        <v>24</v>
      </c>
      <c r="I4" s="81" t="s">
        <v>35</v>
      </c>
      <c r="J4" s="54" t="s">
        <v>28</v>
      </c>
      <c r="K4" s="55">
        <v>5</v>
      </c>
      <c r="L4" s="56">
        <v>45260</v>
      </c>
      <c r="M4" s="55">
        <v>0</v>
      </c>
      <c r="N4" s="55">
        <v>4</v>
      </c>
      <c r="O4" s="55">
        <v>0</v>
      </c>
      <c r="P4" s="95">
        <v>1</v>
      </c>
      <c r="Q4" s="55">
        <v>2</v>
      </c>
      <c r="R4" s="55">
        <v>0</v>
      </c>
      <c r="S4" s="55">
        <v>0</v>
      </c>
      <c r="T4" s="55">
        <v>1</v>
      </c>
      <c r="U4" s="55">
        <v>1</v>
      </c>
      <c r="V4" s="55">
        <v>0</v>
      </c>
      <c r="W4" s="55">
        <v>4</v>
      </c>
      <c r="X4" s="55">
        <v>1</v>
      </c>
      <c r="Y4" s="55">
        <v>0</v>
      </c>
      <c r="Z4" s="55">
        <v>1</v>
      </c>
      <c r="AA4" s="55" t="s">
        <v>36</v>
      </c>
      <c r="AB4" s="55">
        <v>23</v>
      </c>
      <c r="AC4" s="55"/>
      <c r="AD4" s="100" t="s">
        <v>483</v>
      </c>
    </row>
    <row r="5" spans="1:30" s="45" customFormat="1" x14ac:dyDescent="0.3">
      <c r="A5" s="54" t="s">
        <v>37</v>
      </c>
      <c r="B5" s="54" t="s">
        <v>38</v>
      </c>
      <c r="C5" s="54" t="s">
        <v>39</v>
      </c>
      <c r="D5" s="54">
        <v>6</v>
      </c>
      <c r="E5" s="54" t="s">
        <v>25</v>
      </c>
      <c r="F5" s="54" t="s">
        <v>26</v>
      </c>
      <c r="G5" s="54" t="s">
        <v>31</v>
      </c>
      <c r="H5" s="55">
        <v>81</v>
      </c>
      <c r="I5" s="83">
        <v>42872</v>
      </c>
      <c r="J5" s="54" t="s">
        <v>28</v>
      </c>
      <c r="K5" s="55">
        <v>5</v>
      </c>
      <c r="L5" s="92">
        <v>43327</v>
      </c>
      <c r="M5" s="55">
        <v>0</v>
      </c>
      <c r="N5" s="55">
        <v>1</v>
      </c>
      <c r="O5" s="55">
        <v>0</v>
      </c>
      <c r="P5" s="95">
        <v>1</v>
      </c>
      <c r="Q5" s="55">
        <v>2</v>
      </c>
      <c r="R5" s="55">
        <v>0</v>
      </c>
      <c r="S5" s="55">
        <v>0</v>
      </c>
      <c r="T5" s="55">
        <v>1</v>
      </c>
      <c r="U5" s="55">
        <v>1</v>
      </c>
      <c r="V5" s="55">
        <v>0</v>
      </c>
      <c r="W5" s="55">
        <v>0</v>
      </c>
      <c r="X5" s="55">
        <v>0</v>
      </c>
      <c r="Y5" s="55">
        <v>2</v>
      </c>
      <c r="Z5" s="55">
        <v>1</v>
      </c>
      <c r="AA5" s="55" t="s">
        <v>33</v>
      </c>
      <c r="AB5" s="55">
        <v>76</v>
      </c>
      <c r="AC5" s="55"/>
      <c r="AD5" s="100" t="s">
        <v>460</v>
      </c>
    </row>
    <row r="6" spans="1:30" s="45" customFormat="1" x14ac:dyDescent="0.3">
      <c r="A6" s="54" t="s">
        <v>40</v>
      </c>
      <c r="B6" s="48" t="s">
        <v>41</v>
      </c>
      <c r="C6" s="54" t="s">
        <v>42</v>
      </c>
      <c r="D6" s="54" t="s">
        <v>43</v>
      </c>
      <c r="E6" s="54" t="s">
        <v>25</v>
      </c>
      <c r="F6" s="54" t="s">
        <v>26</v>
      </c>
      <c r="G6" s="54" t="s">
        <v>27</v>
      </c>
      <c r="H6" s="55">
        <v>45</v>
      </c>
      <c r="I6" s="81" t="s">
        <v>44</v>
      </c>
      <c r="J6" s="54" t="s">
        <v>28</v>
      </c>
      <c r="K6" s="55">
        <v>5</v>
      </c>
      <c r="L6" s="56">
        <v>42514</v>
      </c>
      <c r="M6" s="55">
        <v>0</v>
      </c>
      <c r="N6" s="55">
        <v>1</v>
      </c>
      <c r="O6" s="55">
        <v>0</v>
      </c>
      <c r="P6" s="95">
        <v>1</v>
      </c>
      <c r="Q6" s="55">
        <v>1</v>
      </c>
      <c r="R6" s="55">
        <v>0</v>
      </c>
      <c r="S6" s="55">
        <v>0</v>
      </c>
      <c r="T6" s="55">
        <v>2</v>
      </c>
      <c r="U6" s="55">
        <v>1</v>
      </c>
      <c r="V6" s="55">
        <v>0</v>
      </c>
      <c r="W6" s="55">
        <v>2</v>
      </c>
      <c r="X6" s="55">
        <v>1</v>
      </c>
      <c r="Y6" s="55">
        <v>1</v>
      </c>
      <c r="Z6" s="55">
        <v>0</v>
      </c>
      <c r="AA6" s="55" t="s">
        <v>33</v>
      </c>
      <c r="AB6" s="55">
        <v>35</v>
      </c>
      <c r="AC6" s="55"/>
      <c r="AD6" s="100" t="s">
        <v>459</v>
      </c>
    </row>
    <row r="7" spans="1:30" s="45" customFormat="1" x14ac:dyDescent="0.3">
      <c r="A7" s="54" t="s">
        <v>46</v>
      </c>
      <c r="B7" s="48" t="s">
        <v>47</v>
      </c>
      <c r="C7" s="54" t="s">
        <v>48</v>
      </c>
      <c r="D7" s="54" t="s">
        <v>49</v>
      </c>
      <c r="E7" s="54" t="s">
        <v>25</v>
      </c>
      <c r="F7" s="54" t="s">
        <v>26</v>
      </c>
      <c r="G7" s="54" t="s">
        <v>27</v>
      </c>
      <c r="H7" s="55">
        <v>63</v>
      </c>
      <c r="I7" s="81" t="s">
        <v>50</v>
      </c>
      <c r="J7" s="54" t="s">
        <v>28</v>
      </c>
      <c r="K7" s="55">
        <v>5</v>
      </c>
      <c r="L7" s="57" t="s">
        <v>51</v>
      </c>
      <c r="M7" s="55">
        <v>0</v>
      </c>
      <c r="N7" s="55">
        <v>3</v>
      </c>
      <c r="O7" s="55">
        <v>0</v>
      </c>
      <c r="P7" s="95">
        <v>1</v>
      </c>
      <c r="Q7" s="55">
        <v>2</v>
      </c>
      <c r="R7" s="55">
        <v>0</v>
      </c>
      <c r="S7" s="55">
        <v>0</v>
      </c>
      <c r="T7" s="55">
        <v>1</v>
      </c>
      <c r="U7" s="55">
        <v>1</v>
      </c>
      <c r="V7" s="55">
        <v>0</v>
      </c>
      <c r="W7" s="55">
        <v>2</v>
      </c>
      <c r="X7" s="55">
        <v>1</v>
      </c>
      <c r="Y7" s="55">
        <v>0</v>
      </c>
      <c r="Z7" s="55">
        <v>1</v>
      </c>
      <c r="AA7" s="55" t="s">
        <v>33</v>
      </c>
      <c r="AB7" s="55">
        <v>61</v>
      </c>
      <c r="AC7" s="55"/>
      <c r="AD7" s="100" t="s">
        <v>460</v>
      </c>
    </row>
    <row r="8" spans="1:30" s="45" customFormat="1" x14ac:dyDescent="0.3">
      <c r="A8" s="54" t="s">
        <v>52</v>
      </c>
      <c r="B8" s="48" t="s">
        <v>47</v>
      </c>
      <c r="C8" s="54" t="s">
        <v>48</v>
      </c>
      <c r="D8" s="54" t="s">
        <v>49</v>
      </c>
      <c r="E8" s="54" t="s">
        <v>25</v>
      </c>
      <c r="F8" s="54" t="s">
        <v>26</v>
      </c>
      <c r="G8" s="54" t="s">
        <v>27</v>
      </c>
      <c r="H8" s="55">
        <v>38</v>
      </c>
      <c r="I8" s="81" t="s">
        <v>53</v>
      </c>
      <c r="J8" s="54" t="s">
        <v>28</v>
      </c>
      <c r="K8" s="55">
        <v>5</v>
      </c>
      <c r="L8" s="56">
        <v>43005</v>
      </c>
      <c r="M8" s="55">
        <v>0</v>
      </c>
      <c r="N8" s="55">
        <v>4</v>
      </c>
      <c r="O8" s="55">
        <v>0</v>
      </c>
      <c r="P8" s="95">
        <v>1</v>
      </c>
      <c r="Q8" s="55">
        <v>1</v>
      </c>
      <c r="R8" s="55">
        <v>0</v>
      </c>
      <c r="S8" s="55">
        <v>0</v>
      </c>
      <c r="T8" s="55">
        <v>1</v>
      </c>
      <c r="U8" s="55">
        <v>1</v>
      </c>
      <c r="V8" s="55">
        <v>0</v>
      </c>
      <c r="W8" s="55">
        <v>4</v>
      </c>
      <c r="X8" s="55">
        <v>1</v>
      </c>
      <c r="Y8" s="55">
        <v>0</v>
      </c>
      <c r="Z8" s="55">
        <v>0</v>
      </c>
      <c r="AA8" s="55" t="s">
        <v>54</v>
      </c>
      <c r="AB8" s="55">
        <v>30</v>
      </c>
      <c r="AC8" s="55"/>
      <c r="AD8" s="100" t="s">
        <v>475</v>
      </c>
    </row>
    <row r="9" spans="1:30" s="45" customFormat="1" x14ac:dyDescent="0.3">
      <c r="A9" s="54" t="s">
        <v>55</v>
      </c>
      <c r="B9" s="48" t="s">
        <v>47</v>
      </c>
      <c r="C9" s="54" t="s">
        <v>48</v>
      </c>
      <c r="D9" s="54" t="s">
        <v>49</v>
      </c>
      <c r="E9" s="54" t="s">
        <v>25</v>
      </c>
      <c r="F9" s="54" t="s">
        <v>26</v>
      </c>
      <c r="G9" s="54" t="s">
        <v>31</v>
      </c>
      <c r="H9" s="55">
        <v>66</v>
      </c>
      <c r="I9" s="81" t="s">
        <v>56</v>
      </c>
      <c r="J9" s="54" t="s">
        <v>57</v>
      </c>
      <c r="K9" s="55">
        <v>5</v>
      </c>
      <c r="L9" s="56">
        <v>45355</v>
      </c>
      <c r="M9" s="55">
        <v>0</v>
      </c>
      <c r="N9" s="55">
        <v>4</v>
      </c>
      <c r="O9" s="55">
        <v>1</v>
      </c>
      <c r="P9" s="95">
        <v>1</v>
      </c>
      <c r="Q9" s="55">
        <v>2</v>
      </c>
      <c r="R9" s="55">
        <v>0</v>
      </c>
      <c r="S9" s="55">
        <v>0</v>
      </c>
      <c r="T9" s="55">
        <v>1</v>
      </c>
      <c r="U9" s="55">
        <v>1</v>
      </c>
      <c r="V9" s="55">
        <v>0</v>
      </c>
      <c r="W9" s="55">
        <v>4</v>
      </c>
      <c r="X9" s="55">
        <v>3</v>
      </c>
      <c r="Y9" s="55">
        <v>0</v>
      </c>
      <c r="Z9" s="55">
        <v>1</v>
      </c>
      <c r="AA9" s="55" t="s">
        <v>33</v>
      </c>
      <c r="AB9" s="55">
        <v>60</v>
      </c>
      <c r="AC9" s="55"/>
      <c r="AD9" s="100" t="s">
        <v>460</v>
      </c>
    </row>
    <row r="10" spans="1:30" s="45" customFormat="1" x14ac:dyDescent="0.3">
      <c r="A10" s="54" t="s">
        <v>58</v>
      </c>
      <c r="B10" s="54" t="s">
        <v>47</v>
      </c>
      <c r="C10" s="54" t="s">
        <v>48</v>
      </c>
      <c r="D10" s="54">
        <v>30</v>
      </c>
      <c r="E10" s="54" t="s">
        <v>25</v>
      </c>
      <c r="F10" s="54" t="s">
        <v>26</v>
      </c>
      <c r="G10" s="54" t="s">
        <v>27</v>
      </c>
      <c r="H10" s="55">
        <v>43</v>
      </c>
      <c r="I10" s="91">
        <v>43587</v>
      </c>
      <c r="J10" s="54" t="s">
        <v>57</v>
      </c>
      <c r="K10" s="55">
        <v>5</v>
      </c>
      <c r="L10" s="56">
        <v>44172</v>
      </c>
      <c r="M10" s="55">
        <v>0</v>
      </c>
      <c r="N10" s="55">
        <v>4</v>
      </c>
      <c r="O10" s="55">
        <v>0</v>
      </c>
      <c r="P10" s="95">
        <v>1</v>
      </c>
      <c r="Q10" s="55">
        <v>2</v>
      </c>
      <c r="R10" s="55">
        <v>0</v>
      </c>
      <c r="S10" s="55">
        <v>0</v>
      </c>
      <c r="T10" s="55">
        <v>1</v>
      </c>
      <c r="U10" s="55">
        <v>1</v>
      </c>
      <c r="V10" s="55">
        <v>0</v>
      </c>
      <c r="W10" s="55">
        <v>2</v>
      </c>
      <c r="X10" s="55" t="s">
        <v>45</v>
      </c>
      <c r="Y10" s="55">
        <v>2</v>
      </c>
      <c r="Z10" s="55">
        <v>1</v>
      </c>
      <c r="AA10" s="55" t="s">
        <v>59</v>
      </c>
      <c r="AB10" s="55">
        <v>38</v>
      </c>
      <c r="AC10" s="55"/>
      <c r="AD10" s="100" t="s">
        <v>480</v>
      </c>
    </row>
    <row r="11" spans="1:30" s="93" customFormat="1" x14ac:dyDescent="0.3">
      <c r="A11" s="81" t="s">
        <v>60</v>
      </c>
      <c r="B11" s="81" t="s">
        <v>47</v>
      </c>
      <c r="C11" s="81" t="s">
        <v>48</v>
      </c>
      <c r="D11" s="81" t="s">
        <v>61</v>
      </c>
      <c r="E11" s="81" t="s">
        <v>25</v>
      </c>
      <c r="F11" s="81" t="s">
        <v>26</v>
      </c>
      <c r="G11" s="81" t="s">
        <v>27</v>
      </c>
      <c r="H11" s="82">
        <v>48</v>
      </c>
      <c r="I11" s="81" t="s">
        <v>62</v>
      </c>
      <c r="J11" s="81" t="s">
        <v>28</v>
      </c>
      <c r="K11" s="82">
        <v>5</v>
      </c>
      <c r="L11" s="83">
        <v>41830</v>
      </c>
      <c r="M11" s="82">
        <v>0</v>
      </c>
      <c r="N11" s="82">
        <v>3</v>
      </c>
      <c r="O11" s="82">
        <v>0</v>
      </c>
      <c r="P11" s="96">
        <v>1</v>
      </c>
      <c r="Q11" s="82">
        <v>3</v>
      </c>
      <c r="R11" s="82">
        <v>0</v>
      </c>
      <c r="S11" s="82">
        <v>0</v>
      </c>
      <c r="T11" s="82">
        <v>1</v>
      </c>
      <c r="U11" s="82">
        <v>1</v>
      </c>
      <c r="V11" s="82">
        <v>0</v>
      </c>
      <c r="W11" s="82">
        <v>4</v>
      </c>
      <c r="X11" s="82">
        <v>1</v>
      </c>
      <c r="Y11" s="82">
        <v>0</v>
      </c>
      <c r="Z11" s="82">
        <v>0</v>
      </c>
      <c r="AA11" s="82" t="s">
        <v>63</v>
      </c>
      <c r="AB11" s="82">
        <v>38</v>
      </c>
      <c r="AC11" s="82"/>
      <c r="AD11" s="101" t="s">
        <v>484</v>
      </c>
    </row>
    <row r="12" spans="1:30" s="45" customFormat="1" x14ac:dyDescent="0.3">
      <c r="A12" s="54" t="s">
        <v>64</v>
      </c>
      <c r="B12" s="48" t="s">
        <v>47</v>
      </c>
      <c r="C12" s="54" t="s">
        <v>48</v>
      </c>
      <c r="D12" s="54" t="s">
        <v>61</v>
      </c>
      <c r="E12" s="54" t="s">
        <v>25</v>
      </c>
      <c r="F12" s="54" t="s">
        <v>26</v>
      </c>
      <c r="G12" s="54" t="s">
        <v>27</v>
      </c>
      <c r="H12" s="55">
        <v>49</v>
      </c>
      <c r="I12" s="81" t="s">
        <v>65</v>
      </c>
      <c r="J12" s="54" t="s">
        <v>28</v>
      </c>
      <c r="K12" s="55">
        <v>5</v>
      </c>
      <c r="L12" s="56">
        <v>44249</v>
      </c>
      <c r="M12" s="55">
        <v>0</v>
      </c>
      <c r="N12" s="55">
        <v>3</v>
      </c>
      <c r="O12" s="55">
        <v>1</v>
      </c>
      <c r="P12" s="95">
        <v>1</v>
      </c>
      <c r="Q12" s="55">
        <v>1</v>
      </c>
      <c r="R12" s="55">
        <v>0</v>
      </c>
      <c r="S12" s="55">
        <v>0</v>
      </c>
      <c r="T12" s="55">
        <v>1</v>
      </c>
      <c r="U12" s="55">
        <v>1</v>
      </c>
      <c r="V12" s="55">
        <v>0</v>
      </c>
      <c r="W12" s="55">
        <v>4</v>
      </c>
      <c r="X12" s="55">
        <v>3</v>
      </c>
      <c r="Y12" s="55">
        <v>0</v>
      </c>
      <c r="Z12" s="55">
        <v>0</v>
      </c>
      <c r="AA12" s="55" t="s">
        <v>66</v>
      </c>
      <c r="AB12" s="55">
        <v>43</v>
      </c>
      <c r="AC12" s="55"/>
      <c r="AD12" s="100" t="s">
        <v>461</v>
      </c>
    </row>
    <row r="13" spans="1:30" s="52" customFormat="1" x14ac:dyDescent="0.3">
      <c r="A13" s="50" t="s">
        <v>67</v>
      </c>
      <c r="B13" s="48" t="s">
        <v>265</v>
      </c>
      <c r="C13" s="50" t="s">
        <v>48</v>
      </c>
      <c r="D13" s="50" t="s">
        <v>68</v>
      </c>
      <c r="E13" s="50" t="s">
        <v>25</v>
      </c>
      <c r="F13" s="50" t="s">
        <v>26</v>
      </c>
      <c r="G13" s="50" t="s">
        <v>27</v>
      </c>
      <c r="H13" s="58">
        <v>64</v>
      </c>
      <c r="I13" s="85" t="s">
        <v>69</v>
      </c>
      <c r="J13" s="50" t="s">
        <v>28</v>
      </c>
      <c r="K13" s="58">
        <v>5</v>
      </c>
      <c r="L13" s="59">
        <v>44375</v>
      </c>
      <c r="M13" s="58">
        <v>0</v>
      </c>
      <c r="N13" s="58">
        <v>3</v>
      </c>
      <c r="O13" s="58">
        <v>0</v>
      </c>
      <c r="P13" s="95">
        <v>1</v>
      </c>
      <c r="Q13" s="58">
        <v>2</v>
      </c>
      <c r="R13" s="58">
        <v>0</v>
      </c>
      <c r="S13" s="58">
        <v>0</v>
      </c>
      <c r="T13" s="58">
        <v>1</v>
      </c>
      <c r="U13" s="58">
        <v>1</v>
      </c>
      <c r="V13" s="58">
        <v>0</v>
      </c>
      <c r="W13" s="58" t="s">
        <v>70</v>
      </c>
      <c r="X13" s="58">
        <v>0</v>
      </c>
      <c r="Y13" s="58">
        <v>0</v>
      </c>
      <c r="Z13" s="58">
        <v>1</v>
      </c>
      <c r="AA13" s="58" t="s">
        <v>33</v>
      </c>
      <c r="AB13" s="58">
        <v>57</v>
      </c>
      <c r="AC13" s="58"/>
      <c r="AD13" s="100" t="s">
        <v>454</v>
      </c>
    </row>
    <row r="14" spans="1:30" s="45" customFormat="1" x14ac:dyDescent="0.3">
      <c r="A14" s="54" t="s">
        <v>71</v>
      </c>
      <c r="B14" s="48" t="s">
        <v>266</v>
      </c>
      <c r="C14" s="54" t="s">
        <v>48</v>
      </c>
      <c r="D14" s="54" t="s">
        <v>68</v>
      </c>
      <c r="E14" s="54" t="s">
        <v>25</v>
      </c>
      <c r="F14" s="54" t="s">
        <v>26</v>
      </c>
      <c r="G14" s="54" t="s">
        <v>31</v>
      </c>
      <c r="H14" s="55">
        <v>54</v>
      </c>
      <c r="I14" s="81" t="s">
        <v>72</v>
      </c>
      <c r="J14" s="54" t="s">
        <v>28</v>
      </c>
      <c r="K14" s="55">
        <v>5</v>
      </c>
      <c r="L14" s="56">
        <v>43578</v>
      </c>
      <c r="M14" s="55">
        <v>0</v>
      </c>
      <c r="N14" s="55">
        <v>4</v>
      </c>
      <c r="O14" s="55">
        <v>1</v>
      </c>
      <c r="P14" s="95" t="s">
        <v>45</v>
      </c>
      <c r="Q14" s="55">
        <v>1</v>
      </c>
      <c r="R14" s="55">
        <v>0</v>
      </c>
      <c r="S14" s="55">
        <v>0</v>
      </c>
      <c r="T14" s="55">
        <v>1</v>
      </c>
      <c r="U14" s="55">
        <v>1</v>
      </c>
      <c r="V14" s="55">
        <v>1</v>
      </c>
      <c r="W14" s="55">
        <v>4</v>
      </c>
      <c r="X14" s="55">
        <v>3</v>
      </c>
      <c r="Y14" s="55">
        <v>0</v>
      </c>
      <c r="Z14" s="55">
        <v>0</v>
      </c>
      <c r="AA14" s="55" t="s">
        <v>73</v>
      </c>
      <c r="AB14" s="55">
        <v>48</v>
      </c>
      <c r="AC14" s="55"/>
      <c r="AD14" s="100" t="s">
        <v>459</v>
      </c>
    </row>
    <row r="15" spans="1:30" s="52" customFormat="1" x14ac:dyDescent="0.3">
      <c r="A15" s="50" t="s">
        <v>74</v>
      </c>
      <c r="B15" s="48" t="s">
        <v>267</v>
      </c>
      <c r="C15" s="50" t="s">
        <v>48</v>
      </c>
      <c r="D15" s="50" t="s">
        <v>75</v>
      </c>
      <c r="E15" s="50" t="s">
        <v>25</v>
      </c>
      <c r="F15" s="50" t="s">
        <v>26</v>
      </c>
      <c r="G15" s="50" t="s">
        <v>27</v>
      </c>
      <c r="H15" s="58">
        <v>51</v>
      </c>
      <c r="I15" s="85" t="s">
        <v>76</v>
      </c>
      <c r="J15" s="50" t="s">
        <v>28</v>
      </c>
      <c r="K15" s="58">
        <v>5</v>
      </c>
      <c r="L15" s="59">
        <v>45348</v>
      </c>
      <c r="M15" s="58">
        <v>0</v>
      </c>
      <c r="N15" s="58">
        <v>3</v>
      </c>
      <c r="O15" s="58">
        <v>0</v>
      </c>
      <c r="P15" s="95">
        <v>1</v>
      </c>
      <c r="Q15" s="58">
        <v>2</v>
      </c>
      <c r="R15" s="58">
        <v>0</v>
      </c>
      <c r="S15" s="58">
        <v>0</v>
      </c>
      <c r="T15" s="58">
        <v>1</v>
      </c>
      <c r="U15" s="58">
        <v>1</v>
      </c>
      <c r="V15" s="58">
        <v>1</v>
      </c>
      <c r="W15" s="58" t="s">
        <v>467</v>
      </c>
      <c r="X15" s="58">
        <v>1</v>
      </c>
      <c r="Y15" s="58">
        <v>0</v>
      </c>
      <c r="Z15" s="58">
        <v>1</v>
      </c>
      <c r="AA15" s="58" t="s">
        <v>33</v>
      </c>
      <c r="AB15" s="58">
        <v>49</v>
      </c>
      <c r="AC15" s="58"/>
      <c r="AD15" s="100" t="s">
        <v>454</v>
      </c>
    </row>
    <row r="16" spans="1:30" s="45" customFormat="1" x14ac:dyDescent="0.3">
      <c r="A16" s="54" t="s">
        <v>78</v>
      </c>
      <c r="B16" s="48" t="s">
        <v>268</v>
      </c>
      <c r="C16" s="54" t="s">
        <v>48</v>
      </c>
      <c r="D16" s="54" t="s">
        <v>75</v>
      </c>
      <c r="E16" s="54" t="s">
        <v>25</v>
      </c>
      <c r="F16" s="54" t="s">
        <v>26</v>
      </c>
      <c r="G16" s="54" t="s">
        <v>31</v>
      </c>
      <c r="H16" s="55">
        <v>40</v>
      </c>
      <c r="I16" s="81" t="s">
        <v>79</v>
      </c>
      <c r="J16" s="54" t="s">
        <v>28</v>
      </c>
      <c r="K16" s="55">
        <v>5</v>
      </c>
      <c r="L16" s="56">
        <v>41890</v>
      </c>
      <c r="M16" s="55">
        <v>0</v>
      </c>
      <c r="N16" s="55">
        <v>4</v>
      </c>
      <c r="O16" s="55">
        <v>0</v>
      </c>
      <c r="P16" s="95">
        <v>1</v>
      </c>
      <c r="Q16" s="55">
        <v>1</v>
      </c>
      <c r="R16" s="55">
        <v>0</v>
      </c>
      <c r="S16" s="55">
        <v>0</v>
      </c>
      <c r="T16" s="55">
        <v>1</v>
      </c>
      <c r="U16" s="55">
        <v>1</v>
      </c>
      <c r="V16" s="55">
        <v>1</v>
      </c>
      <c r="W16" s="55">
        <v>4</v>
      </c>
      <c r="X16" s="55">
        <v>1</v>
      </c>
      <c r="Y16" s="55">
        <v>1</v>
      </c>
      <c r="Z16" s="55">
        <v>0</v>
      </c>
      <c r="AA16" s="55" t="s">
        <v>33</v>
      </c>
      <c r="AB16" s="55">
        <v>29</v>
      </c>
      <c r="AC16" s="55"/>
      <c r="AD16" s="100" t="s">
        <v>466</v>
      </c>
    </row>
    <row r="17" spans="1:30" s="45" customFormat="1" x14ac:dyDescent="0.3">
      <c r="A17" s="54" t="s">
        <v>80</v>
      </c>
      <c r="B17" s="48" t="s">
        <v>269</v>
      </c>
      <c r="C17" s="54" t="s">
        <v>48</v>
      </c>
      <c r="D17" s="54" t="s">
        <v>75</v>
      </c>
      <c r="E17" s="54" t="s">
        <v>25</v>
      </c>
      <c r="F17" s="54" t="s">
        <v>26</v>
      </c>
      <c r="G17" s="54" t="s">
        <v>27</v>
      </c>
      <c r="H17" s="55">
        <v>26</v>
      </c>
      <c r="I17" s="81" t="s">
        <v>81</v>
      </c>
      <c r="J17" s="54" t="s">
        <v>28</v>
      </c>
      <c r="K17" s="55">
        <v>5</v>
      </c>
      <c r="L17" s="56">
        <v>44110</v>
      </c>
      <c r="M17" s="55">
        <v>0</v>
      </c>
      <c r="N17" s="55">
        <v>4</v>
      </c>
      <c r="O17" s="55">
        <v>0</v>
      </c>
      <c r="P17" s="95">
        <v>1</v>
      </c>
      <c r="Q17" s="55">
        <v>2</v>
      </c>
      <c r="R17" s="55">
        <v>0</v>
      </c>
      <c r="S17" s="55">
        <v>0</v>
      </c>
      <c r="T17" s="55">
        <v>1</v>
      </c>
      <c r="U17" s="55">
        <v>1</v>
      </c>
      <c r="V17" s="55">
        <v>0</v>
      </c>
      <c r="W17" s="55">
        <v>4</v>
      </c>
      <c r="X17" s="55">
        <v>1</v>
      </c>
      <c r="Y17" s="55">
        <v>0</v>
      </c>
      <c r="Z17" s="55">
        <v>0</v>
      </c>
      <c r="AA17" s="55" t="s">
        <v>82</v>
      </c>
      <c r="AB17" s="55">
        <v>22</v>
      </c>
      <c r="AC17" s="55"/>
      <c r="AD17" s="100" t="s">
        <v>454</v>
      </c>
    </row>
    <row r="18" spans="1:30" s="45" customFormat="1" x14ac:dyDescent="0.3">
      <c r="A18" s="54" t="s">
        <v>83</v>
      </c>
      <c r="B18" s="54" t="s">
        <v>270</v>
      </c>
      <c r="C18" s="54" t="s">
        <v>48</v>
      </c>
      <c r="D18" s="54" t="s">
        <v>84</v>
      </c>
      <c r="E18" s="54" t="s">
        <v>25</v>
      </c>
      <c r="F18" s="54" t="s">
        <v>26</v>
      </c>
      <c r="G18" s="54" t="s">
        <v>31</v>
      </c>
      <c r="H18" s="55">
        <v>41</v>
      </c>
      <c r="I18" s="81" t="s">
        <v>85</v>
      </c>
      <c r="J18" s="54" t="s">
        <v>28</v>
      </c>
      <c r="K18" s="55">
        <v>5</v>
      </c>
      <c r="L18" s="56">
        <v>45307</v>
      </c>
      <c r="M18" s="55">
        <v>0</v>
      </c>
      <c r="N18" s="55">
        <v>4</v>
      </c>
      <c r="O18" s="55">
        <v>0</v>
      </c>
      <c r="P18" s="95">
        <v>0</v>
      </c>
      <c r="Q18" s="55">
        <v>1</v>
      </c>
      <c r="R18" s="55">
        <v>0</v>
      </c>
      <c r="S18" s="55">
        <v>0</v>
      </c>
      <c r="T18" s="55">
        <v>1</v>
      </c>
      <c r="U18" s="55">
        <v>1</v>
      </c>
      <c r="V18" s="55">
        <v>0</v>
      </c>
      <c r="W18" s="55">
        <v>2</v>
      </c>
      <c r="X18" s="55">
        <v>1</v>
      </c>
      <c r="Y18" s="55">
        <v>0</v>
      </c>
      <c r="Z18" s="55">
        <v>1</v>
      </c>
      <c r="AA18" s="55" t="s">
        <v>33</v>
      </c>
      <c r="AB18" s="55">
        <v>35</v>
      </c>
      <c r="AC18" s="55"/>
      <c r="AD18" s="100" t="s">
        <v>479</v>
      </c>
    </row>
    <row r="19" spans="1:30" s="45" customFormat="1" x14ac:dyDescent="0.3">
      <c r="A19" s="54" t="s">
        <v>86</v>
      </c>
      <c r="B19" s="48" t="s">
        <v>271</v>
      </c>
      <c r="C19" s="54" t="s">
        <v>48</v>
      </c>
      <c r="D19" s="54" t="s">
        <v>84</v>
      </c>
      <c r="E19" s="54" t="s">
        <v>25</v>
      </c>
      <c r="F19" s="54" t="s">
        <v>26</v>
      </c>
      <c r="G19" s="54" t="s">
        <v>31</v>
      </c>
      <c r="H19" s="55">
        <v>83</v>
      </c>
      <c r="I19" s="81" t="s">
        <v>87</v>
      </c>
      <c r="J19" s="54" t="s">
        <v>57</v>
      </c>
      <c r="K19" s="55">
        <v>5</v>
      </c>
      <c r="L19" s="56">
        <v>42956</v>
      </c>
      <c r="M19" s="55">
        <v>0</v>
      </c>
      <c r="N19" s="55">
        <v>3</v>
      </c>
      <c r="O19" s="55">
        <v>0</v>
      </c>
      <c r="P19" s="95">
        <v>0</v>
      </c>
      <c r="Q19" s="55">
        <v>1</v>
      </c>
      <c r="R19" s="55">
        <v>0</v>
      </c>
      <c r="S19" s="55">
        <v>0</v>
      </c>
      <c r="T19" s="55">
        <v>1</v>
      </c>
      <c r="U19" s="55">
        <v>1</v>
      </c>
      <c r="V19" s="55">
        <v>1</v>
      </c>
      <c r="W19" s="55">
        <v>3</v>
      </c>
      <c r="X19" s="55">
        <v>0</v>
      </c>
      <c r="Y19" s="55">
        <v>0</v>
      </c>
      <c r="Z19" s="55">
        <v>1</v>
      </c>
      <c r="AA19" s="55" t="s">
        <v>88</v>
      </c>
      <c r="AB19" s="55">
        <v>69</v>
      </c>
      <c r="AC19" s="55"/>
      <c r="AD19" s="100" t="s">
        <v>459</v>
      </c>
    </row>
    <row r="20" spans="1:30" s="45" customFormat="1" x14ac:dyDescent="0.3">
      <c r="A20" s="54" t="s">
        <v>89</v>
      </c>
      <c r="B20" s="48" t="s">
        <v>272</v>
      </c>
      <c r="C20" s="54" t="s">
        <v>42</v>
      </c>
      <c r="D20" s="54" t="s">
        <v>90</v>
      </c>
      <c r="E20" s="54" t="s">
        <v>25</v>
      </c>
      <c r="F20" s="54" t="s">
        <v>26</v>
      </c>
      <c r="G20" s="54" t="s">
        <v>31</v>
      </c>
      <c r="H20" s="55">
        <v>51</v>
      </c>
      <c r="I20" s="81" t="s">
        <v>91</v>
      </c>
      <c r="J20" s="54" t="s">
        <v>57</v>
      </c>
      <c r="K20" s="55">
        <v>5</v>
      </c>
      <c r="L20" s="56">
        <v>42419</v>
      </c>
      <c r="M20" s="55">
        <v>0</v>
      </c>
      <c r="N20" s="55">
        <v>1</v>
      </c>
      <c r="O20" s="55">
        <v>0</v>
      </c>
      <c r="P20" s="95">
        <v>1</v>
      </c>
      <c r="Q20" s="55">
        <v>1</v>
      </c>
      <c r="R20" s="55">
        <v>0</v>
      </c>
      <c r="S20" s="55">
        <v>0</v>
      </c>
      <c r="T20" s="55">
        <v>1</v>
      </c>
      <c r="U20" s="55">
        <v>1</v>
      </c>
      <c r="V20" s="55">
        <v>1</v>
      </c>
      <c r="W20" s="55">
        <v>4</v>
      </c>
      <c r="X20" s="55">
        <v>1</v>
      </c>
      <c r="Y20" s="55">
        <v>0</v>
      </c>
      <c r="Z20" s="55">
        <v>0</v>
      </c>
      <c r="AA20" s="55" t="s">
        <v>33</v>
      </c>
      <c r="AB20" s="55">
        <v>40</v>
      </c>
      <c r="AC20" s="55"/>
      <c r="AD20" s="100" t="s">
        <v>475</v>
      </c>
    </row>
    <row r="21" spans="1:30" s="45" customFormat="1" x14ac:dyDescent="0.3">
      <c r="A21" s="54" t="s">
        <v>92</v>
      </c>
      <c r="B21" s="48" t="s">
        <v>273</v>
      </c>
      <c r="C21" s="54" t="s">
        <v>42</v>
      </c>
      <c r="D21" s="54" t="s">
        <v>93</v>
      </c>
      <c r="E21" s="54" t="s">
        <v>25</v>
      </c>
      <c r="F21" s="54" t="s">
        <v>26</v>
      </c>
      <c r="G21" s="54" t="s">
        <v>27</v>
      </c>
      <c r="H21" s="55">
        <v>86</v>
      </c>
      <c r="I21" s="81" t="s">
        <v>94</v>
      </c>
      <c r="J21" s="54" t="s">
        <v>28</v>
      </c>
      <c r="K21" s="55">
        <v>5</v>
      </c>
      <c r="L21" s="56">
        <v>41719</v>
      </c>
      <c r="M21" s="55">
        <v>0</v>
      </c>
      <c r="N21" s="55">
        <v>1</v>
      </c>
      <c r="O21" s="55">
        <v>0</v>
      </c>
      <c r="P21" s="95">
        <v>1</v>
      </c>
      <c r="Q21" s="55">
        <v>1</v>
      </c>
      <c r="R21" s="55">
        <v>0</v>
      </c>
      <c r="S21" s="55">
        <v>0</v>
      </c>
      <c r="T21" s="55">
        <v>1</v>
      </c>
      <c r="U21" s="55">
        <v>1</v>
      </c>
      <c r="V21" s="55">
        <v>1</v>
      </c>
      <c r="W21" s="55">
        <v>2</v>
      </c>
      <c r="X21" s="55">
        <v>0</v>
      </c>
      <c r="Y21" s="55">
        <v>1</v>
      </c>
      <c r="Z21" s="55">
        <v>1</v>
      </c>
      <c r="AA21" s="55" t="s">
        <v>33</v>
      </c>
      <c r="AB21" s="55">
        <v>77</v>
      </c>
      <c r="AC21" s="55"/>
      <c r="AD21" s="100" t="s">
        <v>475</v>
      </c>
    </row>
    <row r="22" spans="1:30" s="45" customFormat="1" x14ac:dyDescent="0.3">
      <c r="A22" s="54" t="s">
        <v>95</v>
      </c>
      <c r="B22" s="54" t="s">
        <v>274</v>
      </c>
      <c r="C22" s="54" t="s">
        <v>48</v>
      </c>
      <c r="D22" s="54" t="s">
        <v>96</v>
      </c>
      <c r="E22" s="54" t="s">
        <v>25</v>
      </c>
      <c r="F22" s="54" t="s">
        <v>26</v>
      </c>
      <c r="G22" s="54" t="s">
        <v>31</v>
      </c>
      <c r="H22" s="55">
        <v>59</v>
      </c>
      <c r="I22" s="81" t="s">
        <v>97</v>
      </c>
      <c r="J22" s="54" t="s">
        <v>28</v>
      </c>
      <c r="K22" s="55">
        <v>5</v>
      </c>
      <c r="L22" s="56">
        <v>44806</v>
      </c>
      <c r="M22" s="55">
        <v>0</v>
      </c>
      <c r="N22" s="55">
        <v>3</v>
      </c>
      <c r="O22" s="55">
        <v>0</v>
      </c>
      <c r="P22" s="95">
        <v>1</v>
      </c>
      <c r="Q22" s="55">
        <v>2</v>
      </c>
      <c r="R22" s="55">
        <v>0</v>
      </c>
      <c r="S22" s="55">
        <v>0</v>
      </c>
      <c r="T22" s="55">
        <v>1</v>
      </c>
      <c r="U22" s="55">
        <v>1</v>
      </c>
      <c r="V22" s="55">
        <v>1</v>
      </c>
      <c r="W22" s="55">
        <v>4</v>
      </c>
      <c r="X22" s="55">
        <v>1</v>
      </c>
      <c r="Y22" s="55">
        <v>0</v>
      </c>
      <c r="Z22" s="55">
        <v>0</v>
      </c>
      <c r="AA22" s="55" t="s">
        <v>98</v>
      </c>
      <c r="AB22" s="55">
        <v>54</v>
      </c>
      <c r="AC22" s="55"/>
      <c r="AD22" s="100" t="s">
        <v>480</v>
      </c>
    </row>
    <row r="23" spans="1:30" s="45" customFormat="1" x14ac:dyDescent="0.3">
      <c r="A23" s="54" t="s">
        <v>99</v>
      </c>
      <c r="B23" s="54" t="s">
        <v>275</v>
      </c>
      <c r="C23" s="54" t="s">
        <v>48</v>
      </c>
      <c r="D23" s="54" t="s">
        <v>100</v>
      </c>
      <c r="E23" s="54" t="s">
        <v>25</v>
      </c>
      <c r="F23" s="54" t="s">
        <v>26</v>
      </c>
      <c r="G23" s="54" t="s">
        <v>31</v>
      </c>
      <c r="H23" s="55">
        <v>67</v>
      </c>
      <c r="I23" s="81" t="s">
        <v>101</v>
      </c>
      <c r="J23" s="54" t="s">
        <v>28</v>
      </c>
      <c r="K23" s="55">
        <v>5</v>
      </c>
      <c r="L23" s="56">
        <v>44215</v>
      </c>
      <c r="M23" s="55">
        <v>0</v>
      </c>
      <c r="N23" s="55">
        <v>3</v>
      </c>
      <c r="O23" s="55">
        <v>0</v>
      </c>
      <c r="P23" s="95">
        <v>1</v>
      </c>
      <c r="Q23" s="55">
        <v>2</v>
      </c>
      <c r="R23" s="55">
        <v>0</v>
      </c>
      <c r="S23" s="55">
        <v>1</v>
      </c>
      <c r="T23" s="55">
        <v>1</v>
      </c>
      <c r="U23" s="55">
        <v>1</v>
      </c>
      <c r="V23" s="55">
        <v>1</v>
      </c>
      <c r="W23" s="55">
        <v>3</v>
      </c>
      <c r="X23" s="55">
        <v>2</v>
      </c>
      <c r="Y23" s="55">
        <v>1</v>
      </c>
      <c r="Z23" s="55">
        <v>0</v>
      </c>
      <c r="AA23" s="55" t="s">
        <v>102</v>
      </c>
      <c r="AB23" s="55">
        <v>62</v>
      </c>
      <c r="AC23" s="55"/>
      <c r="AD23" s="100" t="s">
        <v>485</v>
      </c>
    </row>
    <row r="24" spans="1:30" s="45" customFormat="1" x14ac:dyDescent="0.3">
      <c r="A24" s="54" t="s">
        <v>103</v>
      </c>
      <c r="B24" s="54" t="s">
        <v>276</v>
      </c>
      <c r="C24" s="54" t="s">
        <v>48</v>
      </c>
      <c r="D24" s="54" t="s">
        <v>100</v>
      </c>
      <c r="E24" s="54" t="s">
        <v>25</v>
      </c>
      <c r="F24" s="54" t="s">
        <v>26</v>
      </c>
      <c r="G24" s="54" t="s">
        <v>31</v>
      </c>
      <c r="H24" s="55">
        <v>76</v>
      </c>
      <c r="I24" s="81" t="s">
        <v>104</v>
      </c>
      <c r="J24" s="54" t="s">
        <v>28</v>
      </c>
      <c r="K24" s="55">
        <v>5</v>
      </c>
      <c r="L24" s="56">
        <v>41291</v>
      </c>
      <c r="M24" s="55">
        <v>0</v>
      </c>
      <c r="N24" s="55">
        <v>4</v>
      </c>
      <c r="O24" s="55">
        <v>0</v>
      </c>
      <c r="P24" s="95">
        <v>1</v>
      </c>
      <c r="Q24" s="55">
        <v>1</v>
      </c>
      <c r="R24" s="55">
        <v>0</v>
      </c>
      <c r="S24" s="55">
        <v>0</v>
      </c>
      <c r="T24" s="55">
        <v>1</v>
      </c>
      <c r="U24" s="55">
        <v>1</v>
      </c>
      <c r="V24" s="55">
        <v>1</v>
      </c>
      <c r="W24" s="55">
        <v>2</v>
      </c>
      <c r="X24" s="55">
        <v>1</v>
      </c>
      <c r="Y24" s="55">
        <v>0</v>
      </c>
      <c r="Z24" s="55">
        <v>1</v>
      </c>
      <c r="AA24" s="55" t="s">
        <v>33</v>
      </c>
      <c r="AB24" s="55">
        <v>64</v>
      </c>
      <c r="AC24" s="55"/>
      <c r="AD24" s="100" t="s">
        <v>479</v>
      </c>
    </row>
    <row r="25" spans="1:30" s="52" customFormat="1" x14ac:dyDescent="0.3">
      <c r="A25" s="50" t="s">
        <v>105</v>
      </c>
      <c r="B25" s="48" t="s">
        <v>277</v>
      </c>
      <c r="C25" s="50" t="s">
        <v>48</v>
      </c>
      <c r="D25" s="50" t="s">
        <v>106</v>
      </c>
      <c r="E25" s="50" t="s">
        <v>25</v>
      </c>
      <c r="F25" s="50" t="s">
        <v>26</v>
      </c>
      <c r="G25" s="50" t="s">
        <v>27</v>
      </c>
      <c r="H25" s="58">
        <v>63</v>
      </c>
      <c r="I25" s="85" t="s">
        <v>107</v>
      </c>
      <c r="J25" s="50" t="s">
        <v>28</v>
      </c>
      <c r="K25" s="58">
        <v>5</v>
      </c>
      <c r="L25" s="59">
        <v>41975</v>
      </c>
      <c r="M25" s="58">
        <v>0</v>
      </c>
      <c r="N25" s="58">
        <v>3</v>
      </c>
      <c r="O25" s="58">
        <v>0</v>
      </c>
      <c r="P25" s="95">
        <v>1</v>
      </c>
      <c r="Q25" s="58">
        <v>1</v>
      </c>
      <c r="R25" s="58">
        <v>1</v>
      </c>
      <c r="S25" s="58">
        <v>0</v>
      </c>
      <c r="T25" s="58">
        <v>1</v>
      </c>
      <c r="U25" s="58">
        <v>1</v>
      </c>
      <c r="V25" s="58">
        <v>0</v>
      </c>
      <c r="W25" s="58" t="s">
        <v>77</v>
      </c>
      <c r="X25" s="58">
        <v>2</v>
      </c>
      <c r="Y25" s="58">
        <v>0</v>
      </c>
      <c r="Z25" s="58">
        <v>1</v>
      </c>
      <c r="AA25" s="58" t="s">
        <v>108</v>
      </c>
      <c r="AB25" s="58">
        <v>52</v>
      </c>
      <c r="AC25" s="58"/>
      <c r="AD25" s="100"/>
    </row>
    <row r="26" spans="1:30" s="52" customFormat="1" x14ac:dyDescent="0.3">
      <c r="A26" s="50" t="s">
        <v>109</v>
      </c>
      <c r="B26" s="48" t="s">
        <v>278</v>
      </c>
      <c r="C26" s="50" t="s">
        <v>48</v>
      </c>
      <c r="D26" s="50" t="s">
        <v>106</v>
      </c>
      <c r="E26" s="50" t="s">
        <v>25</v>
      </c>
      <c r="F26" s="50" t="s">
        <v>26</v>
      </c>
      <c r="G26" s="50" t="s">
        <v>27</v>
      </c>
      <c r="H26" s="58">
        <v>39</v>
      </c>
      <c r="I26" s="85" t="s">
        <v>110</v>
      </c>
      <c r="J26" s="50" t="s">
        <v>28</v>
      </c>
      <c r="K26" s="58">
        <v>5</v>
      </c>
      <c r="L26" s="59">
        <v>40631</v>
      </c>
      <c r="M26" s="58">
        <v>0</v>
      </c>
      <c r="N26" s="58">
        <v>4</v>
      </c>
      <c r="O26" s="58">
        <v>0</v>
      </c>
      <c r="P26" s="95" t="s">
        <v>45</v>
      </c>
      <c r="Q26" s="58">
        <v>1</v>
      </c>
      <c r="R26" s="58">
        <v>1</v>
      </c>
      <c r="S26" s="58">
        <v>0</v>
      </c>
      <c r="T26" s="58">
        <v>1</v>
      </c>
      <c r="U26" s="58">
        <v>3</v>
      </c>
      <c r="V26" s="58">
        <v>0</v>
      </c>
      <c r="W26" s="58" t="s">
        <v>77</v>
      </c>
      <c r="X26" s="58" t="s">
        <v>45</v>
      </c>
      <c r="Y26" s="58">
        <v>0</v>
      </c>
      <c r="Z26" s="58">
        <v>1</v>
      </c>
      <c r="AA26" s="58" t="s">
        <v>33</v>
      </c>
      <c r="AB26" s="58">
        <v>25</v>
      </c>
      <c r="AC26" s="58"/>
      <c r="AD26" s="100"/>
    </row>
    <row r="27" spans="1:30" s="45" customFormat="1" x14ac:dyDescent="0.3">
      <c r="A27" s="54" t="s">
        <v>111</v>
      </c>
      <c r="B27" s="54" t="s">
        <v>279</v>
      </c>
      <c r="C27" s="54" t="s">
        <v>48</v>
      </c>
      <c r="D27" s="54">
        <v>15</v>
      </c>
      <c r="E27" s="54" t="s">
        <v>25</v>
      </c>
      <c r="F27" s="54" t="s">
        <v>26</v>
      </c>
      <c r="G27" s="54" t="s">
        <v>27</v>
      </c>
      <c r="H27" s="55">
        <v>50</v>
      </c>
      <c r="I27" s="81" t="s">
        <v>112</v>
      </c>
      <c r="J27" s="54" t="s">
        <v>28</v>
      </c>
      <c r="K27" s="55">
        <v>5</v>
      </c>
      <c r="L27" s="56">
        <v>43741</v>
      </c>
      <c r="M27" s="55">
        <v>0</v>
      </c>
      <c r="N27" s="55">
        <v>2</v>
      </c>
      <c r="O27" s="55">
        <v>0</v>
      </c>
      <c r="P27" s="95">
        <v>1</v>
      </c>
      <c r="Q27" s="55">
        <v>2</v>
      </c>
      <c r="R27" s="55">
        <v>0</v>
      </c>
      <c r="S27" s="55">
        <v>0</v>
      </c>
      <c r="T27" s="55">
        <v>1</v>
      </c>
      <c r="U27" s="55">
        <v>1</v>
      </c>
      <c r="V27" s="55">
        <v>0</v>
      </c>
      <c r="W27" s="55">
        <v>2</v>
      </c>
      <c r="X27" s="55">
        <v>1</v>
      </c>
      <c r="Y27" s="55">
        <v>0</v>
      </c>
      <c r="Z27" s="55">
        <v>0</v>
      </c>
      <c r="AA27" s="55" t="s">
        <v>33</v>
      </c>
      <c r="AB27" s="55">
        <v>44</v>
      </c>
      <c r="AC27" s="55"/>
      <c r="AD27" s="100" t="s">
        <v>454</v>
      </c>
    </row>
    <row r="28" spans="1:30" s="45" customFormat="1" x14ac:dyDescent="0.3">
      <c r="A28" s="54" t="s">
        <v>113</v>
      </c>
      <c r="B28" s="54" t="s">
        <v>280</v>
      </c>
      <c r="C28" s="54" t="s">
        <v>48</v>
      </c>
      <c r="D28" s="54">
        <v>14</v>
      </c>
      <c r="E28" s="54" t="s">
        <v>25</v>
      </c>
      <c r="F28" s="54" t="s">
        <v>26</v>
      </c>
      <c r="G28" s="54" t="s">
        <v>27</v>
      </c>
      <c r="H28" s="55">
        <v>86</v>
      </c>
      <c r="I28" s="91">
        <v>41008</v>
      </c>
      <c r="J28" s="54" t="s">
        <v>28</v>
      </c>
      <c r="K28" s="55">
        <v>5</v>
      </c>
      <c r="L28" s="56">
        <v>41592</v>
      </c>
      <c r="M28" s="55">
        <v>0</v>
      </c>
      <c r="N28" s="55">
        <v>3</v>
      </c>
      <c r="O28" s="55">
        <v>0</v>
      </c>
      <c r="P28" s="95">
        <v>1</v>
      </c>
      <c r="Q28" s="55">
        <v>1</v>
      </c>
      <c r="R28" s="55">
        <v>0</v>
      </c>
      <c r="S28" s="55">
        <v>0</v>
      </c>
      <c r="T28" s="55">
        <v>1</v>
      </c>
      <c r="U28" s="55">
        <v>1</v>
      </c>
      <c r="V28" s="55">
        <v>1</v>
      </c>
      <c r="W28" s="55">
        <v>4</v>
      </c>
      <c r="X28" s="55">
        <v>1</v>
      </c>
      <c r="Y28" s="55">
        <v>2</v>
      </c>
      <c r="Z28" s="55">
        <v>1</v>
      </c>
      <c r="AA28" s="55" t="s">
        <v>114</v>
      </c>
      <c r="AB28" s="55">
        <v>74</v>
      </c>
      <c r="AC28" s="55"/>
      <c r="AD28" s="100" t="s">
        <v>486</v>
      </c>
    </row>
    <row r="29" spans="1:30" s="45" customFormat="1" x14ac:dyDescent="0.3">
      <c r="A29" s="54" t="s">
        <v>115</v>
      </c>
      <c r="B29" s="54" t="s">
        <v>281</v>
      </c>
      <c r="C29" s="54" t="s">
        <v>48</v>
      </c>
      <c r="D29" s="54" t="s">
        <v>106</v>
      </c>
      <c r="E29" s="54" t="s">
        <v>25</v>
      </c>
      <c r="F29" s="54" t="s">
        <v>26</v>
      </c>
      <c r="G29" s="54" t="s">
        <v>31</v>
      </c>
      <c r="H29" s="55">
        <v>44</v>
      </c>
      <c r="I29" s="81" t="s">
        <v>116</v>
      </c>
      <c r="J29" s="54" t="s">
        <v>28</v>
      </c>
      <c r="K29" s="55">
        <v>5</v>
      </c>
      <c r="L29" s="56">
        <v>42152</v>
      </c>
      <c r="M29" s="55">
        <v>0</v>
      </c>
      <c r="N29" s="55">
        <v>4</v>
      </c>
      <c r="O29" s="55">
        <v>0</v>
      </c>
      <c r="P29" s="95">
        <v>1</v>
      </c>
      <c r="Q29" s="55">
        <v>2</v>
      </c>
      <c r="R29" s="55">
        <v>0</v>
      </c>
      <c r="S29" s="55">
        <v>0</v>
      </c>
      <c r="T29" s="55">
        <v>1</v>
      </c>
      <c r="U29" s="55">
        <v>1</v>
      </c>
      <c r="V29" s="55">
        <v>1</v>
      </c>
      <c r="W29" s="55">
        <v>2</v>
      </c>
      <c r="X29" s="55">
        <v>1</v>
      </c>
      <c r="Y29" s="55">
        <v>0</v>
      </c>
      <c r="Z29" s="55">
        <v>0</v>
      </c>
      <c r="AA29" s="55" t="s">
        <v>33</v>
      </c>
      <c r="AB29" s="55">
        <v>34</v>
      </c>
      <c r="AC29" s="55"/>
      <c r="AD29" s="100" t="s">
        <v>454</v>
      </c>
    </row>
    <row r="30" spans="1:30" s="45" customFormat="1" x14ac:dyDescent="0.3">
      <c r="A30" s="54" t="s">
        <v>117</v>
      </c>
      <c r="B30" s="48" t="s">
        <v>282</v>
      </c>
      <c r="C30" s="54" t="s">
        <v>48</v>
      </c>
      <c r="D30" s="54" t="s">
        <v>106</v>
      </c>
      <c r="E30" s="54" t="s">
        <v>25</v>
      </c>
      <c r="F30" s="54" t="s">
        <v>26</v>
      </c>
      <c r="G30" s="54" t="s">
        <v>31</v>
      </c>
      <c r="H30" s="55">
        <v>37</v>
      </c>
      <c r="I30" s="81" t="s">
        <v>118</v>
      </c>
      <c r="J30" s="54" t="s">
        <v>28</v>
      </c>
      <c r="K30" s="55">
        <v>5</v>
      </c>
      <c r="L30" s="56">
        <v>43420</v>
      </c>
      <c r="M30" s="55">
        <v>0</v>
      </c>
      <c r="N30" s="55">
        <v>4</v>
      </c>
      <c r="O30" s="55">
        <v>0</v>
      </c>
      <c r="P30" s="95" t="s">
        <v>45</v>
      </c>
      <c r="Q30" s="55">
        <v>2</v>
      </c>
      <c r="R30" s="55">
        <v>0</v>
      </c>
      <c r="S30" s="55">
        <v>0</v>
      </c>
      <c r="T30" s="55">
        <v>1</v>
      </c>
      <c r="U30" s="55">
        <v>3</v>
      </c>
      <c r="V30" s="55">
        <v>0</v>
      </c>
      <c r="W30" s="55">
        <v>2</v>
      </c>
      <c r="X30" s="55">
        <v>1</v>
      </c>
      <c r="Y30" s="55">
        <v>0</v>
      </c>
      <c r="Z30" s="55">
        <v>0</v>
      </c>
      <c r="AA30" s="55" t="s">
        <v>119</v>
      </c>
      <c r="AB30" s="55">
        <v>30</v>
      </c>
      <c r="AC30" s="55"/>
      <c r="AD30" s="100" t="s">
        <v>454</v>
      </c>
    </row>
    <row r="31" spans="1:30" s="45" customFormat="1" x14ac:dyDescent="0.3">
      <c r="A31" s="54" t="s">
        <v>120</v>
      </c>
      <c r="B31" s="54" t="s">
        <v>283</v>
      </c>
      <c r="C31" s="54" t="s">
        <v>48</v>
      </c>
      <c r="D31" s="54">
        <v>19</v>
      </c>
      <c r="E31" s="54" t="s">
        <v>25</v>
      </c>
      <c r="F31" s="54" t="s">
        <v>26</v>
      </c>
      <c r="G31" s="54" t="s">
        <v>31</v>
      </c>
      <c r="H31" s="55">
        <v>57</v>
      </c>
      <c r="I31" s="91">
        <v>43703</v>
      </c>
      <c r="J31" s="54" t="s">
        <v>28</v>
      </c>
      <c r="K31" s="55">
        <v>5</v>
      </c>
      <c r="L31" s="56">
        <v>44376</v>
      </c>
      <c r="M31" s="55">
        <v>0</v>
      </c>
      <c r="N31" s="55">
        <v>5</v>
      </c>
      <c r="O31" s="55">
        <v>0</v>
      </c>
      <c r="P31" s="55">
        <v>1</v>
      </c>
      <c r="Q31" s="55">
        <v>2</v>
      </c>
      <c r="R31" s="55">
        <v>0</v>
      </c>
      <c r="S31" s="55">
        <v>0</v>
      </c>
      <c r="T31" s="55">
        <v>1</v>
      </c>
      <c r="U31" s="55">
        <v>1</v>
      </c>
      <c r="V31" s="55">
        <v>1</v>
      </c>
      <c r="W31" s="55">
        <v>2</v>
      </c>
      <c r="X31" s="55">
        <v>1</v>
      </c>
      <c r="Y31" s="55">
        <v>0</v>
      </c>
      <c r="Z31" s="55">
        <v>1</v>
      </c>
      <c r="AA31" s="55" t="s">
        <v>33</v>
      </c>
      <c r="AB31" s="55">
        <v>52</v>
      </c>
      <c r="AC31" s="55"/>
      <c r="AD31" s="100" t="s">
        <v>454</v>
      </c>
    </row>
    <row r="32" spans="1:30" s="45" customFormat="1" x14ac:dyDescent="0.3">
      <c r="A32" s="54" t="s">
        <v>121</v>
      </c>
      <c r="B32" s="54" t="s">
        <v>284</v>
      </c>
      <c r="C32" s="54" t="s">
        <v>42</v>
      </c>
      <c r="D32" s="54" t="s">
        <v>122</v>
      </c>
      <c r="E32" s="54" t="s">
        <v>25</v>
      </c>
      <c r="F32" s="54" t="s">
        <v>26</v>
      </c>
      <c r="G32" s="54" t="s">
        <v>31</v>
      </c>
      <c r="H32" s="55">
        <v>74</v>
      </c>
      <c r="I32" s="81" t="s">
        <v>123</v>
      </c>
      <c r="J32" s="54" t="s">
        <v>28</v>
      </c>
      <c r="K32" s="55">
        <v>5</v>
      </c>
      <c r="L32" s="56">
        <v>42998</v>
      </c>
      <c r="M32" s="55">
        <v>0</v>
      </c>
      <c r="N32" s="55">
        <v>2</v>
      </c>
      <c r="O32" s="55">
        <v>0</v>
      </c>
      <c r="P32" s="55">
        <v>1</v>
      </c>
      <c r="Q32" s="55">
        <v>2</v>
      </c>
      <c r="R32" s="55">
        <v>0</v>
      </c>
      <c r="S32" s="55">
        <v>0</v>
      </c>
      <c r="T32" s="55">
        <v>1</v>
      </c>
      <c r="U32" s="55">
        <v>1</v>
      </c>
      <c r="V32" s="55">
        <v>0</v>
      </c>
      <c r="W32" s="55">
        <v>4</v>
      </c>
      <c r="X32" s="55">
        <v>1</v>
      </c>
      <c r="Y32" s="55">
        <v>0</v>
      </c>
      <c r="Z32" s="55">
        <v>0</v>
      </c>
      <c r="AA32" s="55" t="s">
        <v>33</v>
      </c>
      <c r="AB32" s="55">
        <v>66</v>
      </c>
      <c r="AC32" s="55"/>
      <c r="AD32" s="100" t="s">
        <v>480</v>
      </c>
    </row>
    <row r="33" spans="1:30" s="45" customFormat="1" x14ac:dyDescent="0.3">
      <c r="A33" s="54" t="s">
        <v>124</v>
      </c>
      <c r="B33" s="48" t="s">
        <v>285</v>
      </c>
      <c r="C33" s="54" t="s">
        <v>42</v>
      </c>
      <c r="D33" s="54" t="s">
        <v>125</v>
      </c>
      <c r="E33" s="54" t="s">
        <v>25</v>
      </c>
      <c r="F33" s="54" t="s">
        <v>26</v>
      </c>
      <c r="G33" s="54" t="s">
        <v>31</v>
      </c>
      <c r="H33" s="55">
        <v>36</v>
      </c>
      <c r="I33" s="81" t="s">
        <v>126</v>
      </c>
      <c r="J33" s="54" t="s">
        <v>28</v>
      </c>
      <c r="K33" s="55">
        <v>5</v>
      </c>
      <c r="L33" s="56">
        <v>45128</v>
      </c>
      <c r="M33" s="55">
        <v>0</v>
      </c>
      <c r="N33" s="55">
        <v>2</v>
      </c>
      <c r="O33" s="55">
        <v>1</v>
      </c>
      <c r="P33" s="95">
        <v>1</v>
      </c>
      <c r="Q33" s="55">
        <v>2</v>
      </c>
      <c r="R33" s="55">
        <v>0</v>
      </c>
      <c r="S33" s="55">
        <v>0</v>
      </c>
      <c r="T33" s="55">
        <v>1</v>
      </c>
      <c r="U33" s="55">
        <v>1</v>
      </c>
      <c r="V33" s="55">
        <v>1</v>
      </c>
      <c r="W33" s="55">
        <v>4</v>
      </c>
      <c r="X33" s="55">
        <v>3</v>
      </c>
      <c r="Y33" s="55">
        <v>0</v>
      </c>
      <c r="Z33" s="55">
        <v>0</v>
      </c>
      <c r="AA33" s="55" t="s">
        <v>127</v>
      </c>
      <c r="AB33" s="55">
        <v>31</v>
      </c>
      <c r="AC33" s="55"/>
      <c r="AD33" s="100" t="s">
        <v>454</v>
      </c>
    </row>
    <row r="34" spans="1:30" s="45" customFormat="1" x14ac:dyDescent="0.3">
      <c r="A34" s="54" t="s">
        <v>128</v>
      </c>
      <c r="B34" s="54" t="s">
        <v>286</v>
      </c>
      <c r="C34" s="54" t="s">
        <v>39</v>
      </c>
      <c r="D34" s="54" t="s">
        <v>129</v>
      </c>
      <c r="E34" s="54" t="s">
        <v>25</v>
      </c>
      <c r="F34" s="54" t="s">
        <v>26</v>
      </c>
      <c r="G34" s="54" t="s">
        <v>31</v>
      </c>
      <c r="H34" s="55">
        <v>63</v>
      </c>
      <c r="I34" s="81" t="s">
        <v>130</v>
      </c>
      <c r="J34" s="54" t="s">
        <v>28</v>
      </c>
      <c r="K34" s="55">
        <v>5</v>
      </c>
      <c r="L34" s="56">
        <v>43791</v>
      </c>
      <c r="M34" s="55">
        <v>0</v>
      </c>
      <c r="N34" s="55">
        <v>1</v>
      </c>
      <c r="O34" s="55">
        <v>0</v>
      </c>
      <c r="P34" s="95">
        <v>1</v>
      </c>
      <c r="Q34" s="55">
        <v>1</v>
      </c>
      <c r="R34" s="55">
        <v>0</v>
      </c>
      <c r="S34" s="55">
        <v>0</v>
      </c>
      <c r="T34" s="55">
        <v>1</v>
      </c>
      <c r="U34" s="55">
        <v>1</v>
      </c>
      <c r="V34" s="55">
        <v>1</v>
      </c>
      <c r="W34" s="55">
        <v>4</v>
      </c>
      <c r="X34" s="55">
        <v>4</v>
      </c>
      <c r="Y34" s="55">
        <v>2</v>
      </c>
      <c r="Z34" s="55">
        <v>1</v>
      </c>
      <c r="AA34" s="55" t="s">
        <v>33</v>
      </c>
      <c r="AB34" s="55">
        <v>55</v>
      </c>
      <c r="AC34" s="55"/>
      <c r="AD34" s="100" t="s">
        <v>459</v>
      </c>
    </row>
    <row r="35" spans="1:30" s="76" customFormat="1" x14ac:dyDescent="0.3">
      <c r="A35" s="73" t="s">
        <v>131</v>
      </c>
      <c r="B35" s="73" t="s">
        <v>287</v>
      </c>
      <c r="C35" s="73" t="s">
        <v>24</v>
      </c>
      <c r="D35" s="73" t="s">
        <v>25</v>
      </c>
      <c r="E35" s="73" t="s">
        <v>25</v>
      </c>
      <c r="F35" s="73" t="s">
        <v>26</v>
      </c>
      <c r="G35" s="73" t="s">
        <v>31</v>
      </c>
      <c r="H35" s="74">
        <v>62</v>
      </c>
      <c r="I35" s="86">
        <v>43754</v>
      </c>
      <c r="J35" s="73" t="s">
        <v>28</v>
      </c>
      <c r="K35" s="74">
        <v>5</v>
      </c>
      <c r="L35" s="75">
        <v>44368</v>
      </c>
      <c r="M35" s="74">
        <v>1</v>
      </c>
      <c r="N35" s="74">
        <v>3</v>
      </c>
      <c r="O35" s="74">
        <v>1</v>
      </c>
      <c r="P35" s="95">
        <v>1</v>
      </c>
      <c r="Q35" s="74" t="s">
        <v>45</v>
      </c>
      <c r="R35" s="74">
        <v>0</v>
      </c>
      <c r="S35" s="74">
        <v>0</v>
      </c>
      <c r="T35" s="74">
        <v>1</v>
      </c>
      <c r="U35" s="74">
        <v>1</v>
      </c>
      <c r="V35" s="74">
        <v>0</v>
      </c>
      <c r="W35" s="74">
        <v>4</v>
      </c>
      <c r="X35" s="74">
        <v>3</v>
      </c>
      <c r="Y35" s="74">
        <v>0</v>
      </c>
      <c r="Z35" s="74">
        <v>0</v>
      </c>
      <c r="AA35" s="74" t="s">
        <v>132</v>
      </c>
      <c r="AB35" s="74">
        <v>57</v>
      </c>
      <c r="AC35" s="74"/>
      <c r="AD35" s="100"/>
    </row>
    <row r="36" spans="1:30" s="80" customFormat="1" x14ac:dyDescent="0.3">
      <c r="A36" s="54" t="s">
        <v>133</v>
      </c>
      <c r="B36" s="77" t="s">
        <v>288</v>
      </c>
      <c r="C36" s="77" t="s">
        <v>48</v>
      </c>
      <c r="D36" s="77" t="s">
        <v>49</v>
      </c>
      <c r="E36" s="77" t="s">
        <v>25</v>
      </c>
      <c r="F36" s="77" t="s">
        <v>26</v>
      </c>
      <c r="G36" s="77" t="s">
        <v>27</v>
      </c>
      <c r="H36" s="78">
        <v>63</v>
      </c>
      <c r="I36" s="87" t="s">
        <v>134</v>
      </c>
      <c r="J36" s="77" t="s">
        <v>28</v>
      </c>
      <c r="K36" s="78">
        <v>5</v>
      </c>
      <c r="L36" s="79">
        <v>45099</v>
      </c>
      <c r="M36" s="78">
        <v>1</v>
      </c>
      <c r="N36" s="78">
        <v>2</v>
      </c>
      <c r="O36" s="78">
        <v>0</v>
      </c>
      <c r="P36" s="94">
        <v>1</v>
      </c>
      <c r="Q36" s="78">
        <v>2</v>
      </c>
      <c r="R36" s="78">
        <v>0</v>
      </c>
      <c r="S36" s="78">
        <v>0</v>
      </c>
      <c r="T36" s="78">
        <v>1</v>
      </c>
      <c r="U36" s="78">
        <v>1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 t="s">
        <v>33</v>
      </c>
      <c r="AB36" s="78">
        <v>58</v>
      </c>
      <c r="AC36" s="78"/>
      <c r="AD36" s="102" t="s">
        <v>454</v>
      </c>
    </row>
    <row r="37" spans="1:30" s="70" customFormat="1" x14ac:dyDescent="0.3">
      <c r="A37" s="69" t="s">
        <v>135</v>
      </c>
      <c r="B37" s="48" t="s">
        <v>289</v>
      </c>
      <c r="C37" s="65" t="s">
        <v>42</v>
      </c>
      <c r="D37" s="65" t="s">
        <v>136</v>
      </c>
      <c r="E37" s="65" t="s">
        <v>25</v>
      </c>
      <c r="F37" s="65" t="s">
        <v>26</v>
      </c>
      <c r="G37" s="65" t="s">
        <v>31</v>
      </c>
      <c r="H37" s="70">
        <v>68</v>
      </c>
      <c r="I37" s="88" t="s">
        <v>137</v>
      </c>
      <c r="J37" s="65" t="s">
        <v>28</v>
      </c>
      <c r="K37" s="70">
        <v>17</v>
      </c>
      <c r="L37" s="71">
        <v>40974</v>
      </c>
      <c r="M37" s="70">
        <v>0</v>
      </c>
      <c r="N37" s="70">
        <v>2</v>
      </c>
      <c r="O37" s="70" t="s">
        <v>45</v>
      </c>
      <c r="P37" s="95" t="s">
        <v>45</v>
      </c>
      <c r="Q37" s="70" t="s">
        <v>45</v>
      </c>
      <c r="R37" s="70">
        <v>0</v>
      </c>
      <c r="S37" s="70">
        <v>0</v>
      </c>
      <c r="T37" s="70">
        <v>1</v>
      </c>
      <c r="U37" s="70">
        <v>1</v>
      </c>
      <c r="V37" s="70">
        <v>1</v>
      </c>
      <c r="W37" s="70" t="s">
        <v>45</v>
      </c>
      <c r="X37" s="70" t="s">
        <v>45</v>
      </c>
      <c r="Y37" s="70">
        <v>1</v>
      </c>
      <c r="Z37" s="70">
        <v>0</v>
      </c>
      <c r="AA37" s="70" t="s">
        <v>33</v>
      </c>
      <c r="AB37" s="70">
        <v>55</v>
      </c>
      <c r="AD37" s="103"/>
    </row>
    <row r="38" spans="1:30" s="55" customFormat="1" x14ac:dyDescent="0.3">
      <c r="A38" s="54" t="s">
        <v>138</v>
      </c>
      <c r="B38" s="54" t="s">
        <v>290</v>
      </c>
      <c r="C38" s="54" t="s">
        <v>48</v>
      </c>
      <c r="D38" s="54" t="s">
        <v>61</v>
      </c>
      <c r="E38" s="54" t="s">
        <v>25</v>
      </c>
      <c r="F38" s="54" t="s">
        <v>26</v>
      </c>
      <c r="G38" s="54" t="s">
        <v>31</v>
      </c>
      <c r="H38" s="55">
        <v>45</v>
      </c>
      <c r="I38" s="81" t="s">
        <v>139</v>
      </c>
      <c r="J38" s="54" t="s">
        <v>28</v>
      </c>
      <c r="K38" s="55">
        <v>17</v>
      </c>
      <c r="L38" s="56">
        <v>40983</v>
      </c>
      <c r="M38" s="55">
        <v>0</v>
      </c>
      <c r="N38" s="55">
        <v>3</v>
      </c>
      <c r="O38" s="55">
        <v>0</v>
      </c>
      <c r="P38" s="55">
        <v>1</v>
      </c>
      <c r="Q38" s="55">
        <v>1</v>
      </c>
      <c r="R38" s="55">
        <v>0</v>
      </c>
      <c r="S38" s="55">
        <v>0</v>
      </c>
      <c r="T38" s="55">
        <v>1</v>
      </c>
      <c r="U38" s="55">
        <v>1</v>
      </c>
      <c r="V38" s="55">
        <v>1</v>
      </c>
      <c r="W38" s="55">
        <v>1</v>
      </c>
      <c r="X38" s="55">
        <v>0</v>
      </c>
      <c r="Y38" s="55">
        <v>2</v>
      </c>
      <c r="Z38" s="55">
        <v>0</v>
      </c>
      <c r="AA38" s="55" t="s">
        <v>33</v>
      </c>
      <c r="AB38" s="55">
        <v>31</v>
      </c>
      <c r="AD38" s="103" t="s">
        <v>486</v>
      </c>
    </row>
    <row r="39" spans="1:30" s="55" customFormat="1" x14ac:dyDescent="0.3">
      <c r="A39" s="54" t="s">
        <v>140</v>
      </c>
      <c r="B39" s="54" t="s">
        <v>291</v>
      </c>
      <c r="C39" s="54" t="s">
        <v>48</v>
      </c>
      <c r="D39" s="54" t="s">
        <v>68</v>
      </c>
      <c r="E39" s="54" t="s">
        <v>25</v>
      </c>
      <c r="F39" s="54" t="s">
        <v>26</v>
      </c>
      <c r="G39" s="54" t="s">
        <v>31</v>
      </c>
      <c r="H39" s="55">
        <v>66</v>
      </c>
      <c r="I39" s="81" t="s">
        <v>141</v>
      </c>
      <c r="J39" s="54" t="s">
        <v>28</v>
      </c>
      <c r="K39" s="55">
        <v>17</v>
      </c>
      <c r="L39" s="56">
        <v>41017</v>
      </c>
      <c r="M39" s="55">
        <v>0</v>
      </c>
      <c r="N39" s="55">
        <v>3</v>
      </c>
      <c r="O39" s="55">
        <v>0</v>
      </c>
      <c r="P39" s="95">
        <v>1</v>
      </c>
      <c r="Q39" s="55">
        <v>1</v>
      </c>
      <c r="R39" s="55">
        <v>0</v>
      </c>
      <c r="S39" s="55">
        <v>0</v>
      </c>
      <c r="T39" s="55">
        <v>1</v>
      </c>
      <c r="U39" s="55">
        <v>1</v>
      </c>
      <c r="V39" s="55">
        <v>0</v>
      </c>
      <c r="W39" s="55">
        <v>1</v>
      </c>
      <c r="X39" s="55">
        <v>1</v>
      </c>
      <c r="Y39" s="55">
        <v>1</v>
      </c>
      <c r="Z39" s="55">
        <v>1</v>
      </c>
      <c r="AA39" s="55" t="s">
        <v>33</v>
      </c>
      <c r="AB39" s="55">
        <v>51</v>
      </c>
      <c r="AD39" s="103" t="s">
        <v>486</v>
      </c>
    </row>
    <row r="40" spans="1:30" s="55" customFormat="1" x14ac:dyDescent="0.3">
      <c r="A40" s="54" t="s">
        <v>142</v>
      </c>
      <c r="B40" s="54" t="s">
        <v>292</v>
      </c>
      <c r="C40" s="54" t="s">
        <v>42</v>
      </c>
      <c r="D40" s="54" t="s">
        <v>125</v>
      </c>
      <c r="E40" s="54" t="s">
        <v>25</v>
      </c>
      <c r="F40" s="54" t="s">
        <v>26</v>
      </c>
      <c r="G40" s="54" t="s">
        <v>27</v>
      </c>
      <c r="H40" s="55">
        <v>60</v>
      </c>
      <c r="I40" s="81" t="s">
        <v>143</v>
      </c>
      <c r="J40" s="54" t="s">
        <v>28</v>
      </c>
      <c r="K40" s="55">
        <v>17</v>
      </c>
      <c r="L40" s="56">
        <v>41078</v>
      </c>
      <c r="M40" s="55">
        <v>0</v>
      </c>
      <c r="N40" s="55">
        <v>2</v>
      </c>
      <c r="O40" s="55">
        <v>0</v>
      </c>
      <c r="P40" s="95">
        <v>1</v>
      </c>
      <c r="Q40" s="55">
        <v>1</v>
      </c>
      <c r="R40" s="55">
        <v>0</v>
      </c>
      <c r="S40" s="55">
        <v>0</v>
      </c>
      <c r="T40" s="55">
        <v>1</v>
      </c>
      <c r="U40" s="55">
        <v>1</v>
      </c>
      <c r="V40" s="55">
        <v>1</v>
      </c>
      <c r="W40" s="55">
        <v>4</v>
      </c>
      <c r="X40" s="55">
        <v>2</v>
      </c>
      <c r="Y40" s="55">
        <v>2</v>
      </c>
      <c r="Z40" s="55">
        <v>1</v>
      </c>
      <c r="AA40" s="55" t="s">
        <v>144</v>
      </c>
      <c r="AB40" s="55">
        <v>47</v>
      </c>
      <c r="AD40" s="103" t="s">
        <v>459</v>
      </c>
    </row>
    <row r="41" spans="1:30" s="55" customFormat="1" x14ac:dyDescent="0.3">
      <c r="A41" s="54" t="s">
        <v>145</v>
      </c>
      <c r="B41" s="54" t="s">
        <v>293</v>
      </c>
      <c r="C41" s="54" t="s">
        <v>48</v>
      </c>
      <c r="D41" s="54" t="s">
        <v>49</v>
      </c>
      <c r="E41" s="54" t="s">
        <v>25</v>
      </c>
      <c r="F41" s="54" t="s">
        <v>26</v>
      </c>
      <c r="G41" s="54" t="s">
        <v>31</v>
      </c>
      <c r="H41" s="55">
        <v>40</v>
      </c>
      <c r="I41" s="81" t="s">
        <v>146</v>
      </c>
      <c r="J41" s="54" t="s">
        <v>28</v>
      </c>
      <c r="K41" s="55">
        <v>17</v>
      </c>
      <c r="L41" s="56">
        <v>41305</v>
      </c>
      <c r="M41" s="55">
        <v>0</v>
      </c>
      <c r="N41" s="55">
        <v>3</v>
      </c>
      <c r="O41" s="55">
        <v>0</v>
      </c>
      <c r="P41" s="95">
        <v>1</v>
      </c>
      <c r="Q41" s="55">
        <v>2</v>
      </c>
      <c r="R41" s="55">
        <v>0</v>
      </c>
      <c r="S41" s="55">
        <v>0</v>
      </c>
      <c r="T41" s="55">
        <v>2</v>
      </c>
      <c r="U41" s="55">
        <v>1</v>
      </c>
      <c r="V41" s="55">
        <v>0</v>
      </c>
      <c r="W41" s="55">
        <v>2</v>
      </c>
      <c r="X41" s="55">
        <v>1</v>
      </c>
      <c r="Y41" s="55">
        <v>0</v>
      </c>
      <c r="Z41" s="55">
        <v>0</v>
      </c>
      <c r="AA41" s="55" t="s">
        <v>33</v>
      </c>
      <c r="AB41" s="55">
        <v>27</v>
      </c>
      <c r="AD41" s="103" t="s">
        <v>454</v>
      </c>
    </row>
    <row r="42" spans="1:30" s="55" customFormat="1" x14ac:dyDescent="0.3">
      <c r="A42" s="54" t="s">
        <v>147</v>
      </c>
      <c r="B42" s="54" t="s">
        <v>294</v>
      </c>
      <c r="C42" s="54" t="s">
        <v>42</v>
      </c>
      <c r="D42" s="54" t="s">
        <v>125</v>
      </c>
      <c r="E42" s="54" t="s">
        <v>25</v>
      </c>
      <c r="F42" s="54" t="s">
        <v>26</v>
      </c>
      <c r="G42" s="54" t="s">
        <v>27</v>
      </c>
      <c r="H42" s="55">
        <v>55</v>
      </c>
      <c r="I42" s="81" t="s">
        <v>148</v>
      </c>
      <c r="J42" s="54" t="s">
        <v>28</v>
      </c>
      <c r="K42" s="55">
        <v>17</v>
      </c>
      <c r="L42" s="56">
        <v>41415</v>
      </c>
      <c r="M42" s="55">
        <v>0</v>
      </c>
      <c r="N42" s="55">
        <v>2</v>
      </c>
      <c r="O42" s="55">
        <v>0</v>
      </c>
      <c r="P42" s="55">
        <v>1</v>
      </c>
      <c r="Q42" s="55">
        <v>1</v>
      </c>
      <c r="R42" s="55">
        <v>0</v>
      </c>
      <c r="S42" s="55">
        <v>0</v>
      </c>
      <c r="T42" s="55">
        <v>1</v>
      </c>
      <c r="U42" s="55">
        <v>1</v>
      </c>
      <c r="V42" s="55">
        <v>0</v>
      </c>
      <c r="W42" s="55">
        <v>3</v>
      </c>
      <c r="X42" s="55">
        <v>0</v>
      </c>
      <c r="Y42" s="55">
        <v>2</v>
      </c>
      <c r="Z42" s="55">
        <v>1</v>
      </c>
      <c r="AA42" s="55" t="s">
        <v>33</v>
      </c>
      <c r="AB42" s="55">
        <v>43</v>
      </c>
      <c r="AD42" s="103" t="s">
        <v>486</v>
      </c>
    </row>
    <row r="43" spans="1:30" s="55" customFormat="1" x14ac:dyDescent="0.3">
      <c r="A43" s="54" t="s">
        <v>149</v>
      </c>
      <c r="B43" s="54" t="s">
        <v>295</v>
      </c>
      <c r="C43" s="54" t="s">
        <v>48</v>
      </c>
      <c r="D43" s="54" t="s">
        <v>49</v>
      </c>
      <c r="E43" s="54" t="s">
        <v>25</v>
      </c>
      <c r="F43" s="54" t="s">
        <v>26</v>
      </c>
      <c r="G43" s="54" t="s">
        <v>31</v>
      </c>
      <c r="H43" s="55">
        <v>35</v>
      </c>
      <c r="I43" s="81" t="s">
        <v>150</v>
      </c>
      <c r="J43" s="54" t="s">
        <v>28</v>
      </c>
      <c r="K43" s="55">
        <v>17</v>
      </c>
      <c r="L43" s="56">
        <v>41521</v>
      </c>
      <c r="M43" s="55">
        <v>0</v>
      </c>
      <c r="N43" s="55">
        <v>4</v>
      </c>
      <c r="O43" s="55">
        <v>0</v>
      </c>
      <c r="P43" s="95">
        <v>1</v>
      </c>
      <c r="Q43" s="55">
        <v>1</v>
      </c>
      <c r="R43" s="55">
        <v>0</v>
      </c>
      <c r="S43" s="55">
        <v>1</v>
      </c>
      <c r="T43" s="55">
        <v>2</v>
      </c>
      <c r="U43" s="55">
        <v>1</v>
      </c>
      <c r="V43" s="55">
        <v>1</v>
      </c>
      <c r="W43" s="55">
        <v>4</v>
      </c>
      <c r="X43" s="55">
        <v>0</v>
      </c>
      <c r="Y43" s="55">
        <v>0</v>
      </c>
      <c r="Z43" s="55">
        <v>0</v>
      </c>
      <c r="AA43" s="55" t="s">
        <v>476</v>
      </c>
      <c r="AB43" s="55">
        <v>23</v>
      </c>
      <c r="AD43" s="103" t="s">
        <v>475</v>
      </c>
    </row>
    <row r="44" spans="1:30" s="55" customFormat="1" x14ac:dyDescent="0.3">
      <c r="A44" s="54" t="s">
        <v>152</v>
      </c>
      <c r="B44" s="54" t="s">
        <v>296</v>
      </c>
      <c r="C44" s="54" t="s">
        <v>42</v>
      </c>
      <c r="D44" s="54" t="s">
        <v>43</v>
      </c>
      <c r="E44" s="54" t="s">
        <v>25</v>
      </c>
      <c r="F44" s="54" t="s">
        <v>26</v>
      </c>
      <c r="G44" s="54" t="s">
        <v>27</v>
      </c>
      <c r="H44" s="55">
        <v>40</v>
      </c>
      <c r="I44" s="81" t="s">
        <v>143</v>
      </c>
      <c r="J44" s="54" t="s">
        <v>57</v>
      </c>
      <c r="K44" s="55">
        <v>17</v>
      </c>
      <c r="L44" s="56">
        <v>41578</v>
      </c>
      <c r="M44" s="55">
        <v>0</v>
      </c>
      <c r="N44" s="55">
        <v>1</v>
      </c>
      <c r="O44" s="55">
        <v>0</v>
      </c>
      <c r="P44" s="95" t="s">
        <v>45</v>
      </c>
      <c r="Q44" s="55">
        <v>1</v>
      </c>
      <c r="R44" s="55">
        <v>0</v>
      </c>
      <c r="S44" s="55">
        <v>0</v>
      </c>
      <c r="T44" s="55">
        <v>1</v>
      </c>
      <c r="U44" s="55">
        <v>1</v>
      </c>
      <c r="V44" s="55">
        <v>0</v>
      </c>
      <c r="W44" s="55" t="s">
        <v>45</v>
      </c>
      <c r="X44" s="55" t="s">
        <v>45</v>
      </c>
      <c r="Y44" s="55">
        <v>2</v>
      </c>
      <c r="Z44" s="55">
        <v>1</v>
      </c>
      <c r="AA44" s="55" t="s">
        <v>33</v>
      </c>
      <c r="AB44" s="55">
        <v>27</v>
      </c>
      <c r="AD44" s="103" t="s">
        <v>475</v>
      </c>
    </row>
    <row r="45" spans="1:30" s="55" customFormat="1" x14ac:dyDescent="0.3">
      <c r="A45" s="54" t="s">
        <v>153</v>
      </c>
      <c r="B45" s="54" t="s">
        <v>297</v>
      </c>
      <c r="C45" s="54" t="s">
        <v>48</v>
      </c>
      <c r="D45" s="54" t="s">
        <v>84</v>
      </c>
      <c r="E45" s="54" t="s">
        <v>25</v>
      </c>
      <c r="F45" s="54" t="s">
        <v>26</v>
      </c>
      <c r="G45" s="54" t="s">
        <v>31</v>
      </c>
      <c r="H45" s="55">
        <v>54</v>
      </c>
      <c r="I45" s="81" t="s">
        <v>154</v>
      </c>
      <c r="J45" s="54" t="s">
        <v>57</v>
      </c>
      <c r="K45" s="55">
        <v>17</v>
      </c>
      <c r="L45" s="56">
        <v>41719</v>
      </c>
      <c r="M45" s="55">
        <v>0</v>
      </c>
      <c r="N45" s="55">
        <v>3</v>
      </c>
      <c r="O45" s="55">
        <v>0</v>
      </c>
      <c r="P45" s="95" t="s">
        <v>45</v>
      </c>
      <c r="Q45" s="55">
        <v>1</v>
      </c>
      <c r="R45" s="55">
        <v>0</v>
      </c>
      <c r="S45" s="55">
        <v>0</v>
      </c>
      <c r="T45" s="55">
        <v>1</v>
      </c>
      <c r="U45" s="55">
        <v>1</v>
      </c>
      <c r="V45" s="55">
        <v>1</v>
      </c>
      <c r="W45" s="55">
        <v>4</v>
      </c>
      <c r="X45" s="55">
        <v>1</v>
      </c>
      <c r="Y45" s="55">
        <v>0</v>
      </c>
      <c r="Z45" s="55">
        <v>0</v>
      </c>
      <c r="AA45" s="55" t="s">
        <v>155</v>
      </c>
      <c r="AB45" s="55">
        <v>43</v>
      </c>
      <c r="AD45" s="103" t="s">
        <v>475</v>
      </c>
    </row>
    <row r="46" spans="1:30" s="55" customFormat="1" x14ac:dyDescent="0.3">
      <c r="A46" s="54" t="s">
        <v>156</v>
      </c>
      <c r="B46" s="54" t="s">
        <v>298</v>
      </c>
      <c r="C46" s="54" t="s">
        <v>48</v>
      </c>
      <c r="D46" s="54" t="s">
        <v>68</v>
      </c>
      <c r="E46" s="54" t="s">
        <v>25</v>
      </c>
      <c r="F46" s="54" t="s">
        <v>26</v>
      </c>
      <c r="G46" s="54" t="s">
        <v>27</v>
      </c>
      <c r="H46" s="55">
        <v>56</v>
      </c>
      <c r="I46" s="81" t="s">
        <v>157</v>
      </c>
      <c r="J46" s="54" t="s">
        <v>28</v>
      </c>
      <c r="K46" s="55">
        <v>17</v>
      </c>
      <c r="L46" s="56">
        <v>41740</v>
      </c>
      <c r="M46" s="55">
        <v>0</v>
      </c>
      <c r="N46" s="55">
        <v>3</v>
      </c>
      <c r="O46" s="55">
        <v>0</v>
      </c>
      <c r="P46" s="95" t="s">
        <v>45</v>
      </c>
      <c r="Q46" s="55">
        <v>1</v>
      </c>
      <c r="R46" s="55">
        <v>0</v>
      </c>
      <c r="S46" s="55">
        <v>0</v>
      </c>
      <c r="T46" s="55">
        <v>1</v>
      </c>
      <c r="U46" s="55">
        <v>1</v>
      </c>
      <c r="V46" s="55">
        <v>1</v>
      </c>
      <c r="W46" s="55">
        <v>2</v>
      </c>
      <c r="X46" s="55">
        <v>1</v>
      </c>
      <c r="Y46" s="55">
        <v>0</v>
      </c>
      <c r="Z46" s="55">
        <v>0</v>
      </c>
      <c r="AA46" s="55" t="s">
        <v>158</v>
      </c>
      <c r="AB46" s="55">
        <v>43</v>
      </c>
      <c r="AD46" s="103" t="s">
        <v>475</v>
      </c>
    </row>
    <row r="47" spans="1:30" s="55" customFormat="1" x14ac:dyDescent="0.3">
      <c r="A47" s="54" t="s">
        <v>159</v>
      </c>
      <c r="B47" s="54" t="s">
        <v>299</v>
      </c>
      <c r="C47" s="54" t="s">
        <v>48</v>
      </c>
      <c r="D47" s="54" t="s">
        <v>68</v>
      </c>
      <c r="E47" s="54" t="s">
        <v>25</v>
      </c>
      <c r="F47" s="54" t="s">
        <v>26</v>
      </c>
      <c r="G47" s="54" t="s">
        <v>27</v>
      </c>
      <c r="H47" s="55">
        <v>44</v>
      </c>
      <c r="I47" s="81" t="s">
        <v>160</v>
      </c>
      <c r="J47" s="54" t="s">
        <v>28</v>
      </c>
      <c r="K47" s="55">
        <v>17</v>
      </c>
      <c r="L47" s="56">
        <v>42352</v>
      </c>
      <c r="M47" s="55">
        <v>0</v>
      </c>
      <c r="N47" s="55">
        <v>3</v>
      </c>
      <c r="O47" s="55">
        <v>0</v>
      </c>
      <c r="P47" s="95" t="s">
        <v>45</v>
      </c>
      <c r="Q47" s="55">
        <v>1</v>
      </c>
      <c r="R47" s="55">
        <v>0</v>
      </c>
      <c r="S47" s="55">
        <v>0</v>
      </c>
      <c r="T47" s="55">
        <v>1</v>
      </c>
      <c r="U47" s="55">
        <v>1</v>
      </c>
      <c r="V47" s="55">
        <v>0</v>
      </c>
      <c r="W47" s="55">
        <v>2</v>
      </c>
      <c r="X47" s="55">
        <v>1</v>
      </c>
      <c r="Y47" s="55">
        <v>0</v>
      </c>
      <c r="Z47" s="55">
        <v>1</v>
      </c>
      <c r="AA47" s="55" t="s">
        <v>33</v>
      </c>
      <c r="AB47" s="55">
        <v>33</v>
      </c>
      <c r="AD47" s="103" t="s">
        <v>475</v>
      </c>
    </row>
    <row r="48" spans="1:30" s="55" customFormat="1" x14ac:dyDescent="0.3">
      <c r="A48" s="54" t="s">
        <v>161</v>
      </c>
      <c r="B48" s="54" t="s">
        <v>300</v>
      </c>
      <c r="C48" s="54" t="s">
        <v>39</v>
      </c>
      <c r="D48" s="54" t="s">
        <v>162</v>
      </c>
      <c r="E48" s="54" t="s">
        <v>25</v>
      </c>
      <c r="F48" s="54" t="s">
        <v>26</v>
      </c>
      <c r="G48" s="54" t="s">
        <v>31</v>
      </c>
      <c r="H48" s="55">
        <v>55</v>
      </c>
      <c r="I48" s="81" t="s">
        <v>163</v>
      </c>
      <c r="J48" s="54" t="s">
        <v>28</v>
      </c>
      <c r="K48" s="55">
        <v>17</v>
      </c>
      <c r="L48" s="56">
        <v>42409</v>
      </c>
      <c r="M48" s="55">
        <v>0</v>
      </c>
      <c r="N48" s="55">
        <v>1</v>
      </c>
      <c r="O48" s="55">
        <v>0</v>
      </c>
      <c r="P48" s="95" t="s">
        <v>45</v>
      </c>
      <c r="Q48" s="55">
        <v>3</v>
      </c>
      <c r="R48" s="55">
        <v>0</v>
      </c>
      <c r="S48" s="55">
        <v>0</v>
      </c>
      <c r="T48" s="55">
        <v>1</v>
      </c>
      <c r="U48" s="55">
        <v>1</v>
      </c>
      <c r="V48" s="55">
        <v>0</v>
      </c>
      <c r="W48" s="55" t="s">
        <v>45</v>
      </c>
      <c r="X48" s="55" t="s">
        <v>45</v>
      </c>
      <c r="Y48" s="55">
        <v>0</v>
      </c>
      <c r="Z48" s="55">
        <v>1</v>
      </c>
      <c r="AA48" s="55" t="s">
        <v>33</v>
      </c>
      <c r="AB48" s="55">
        <v>45</v>
      </c>
      <c r="AD48" s="103" t="s">
        <v>478</v>
      </c>
    </row>
    <row r="49" spans="1:30" s="55" customFormat="1" x14ac:dyDescent="0.3">
      <c r="A49" s="54" t="s">
        <v>164</v>
      </c>
      <c r="B49" s="54" t="s">
        <v>301</v>
      </c>
      <c r="C49" s="54" t="s">
        <v>48</v>
      </c>
      <c r="D49" s="54" t="s">
        <v>106</v>
      </c>
      <c r="E49" s="54" t="s">
        <v>25</v>
      </c>
      <c r="F49" s="54" t="s">
        <v>26</v>
      </c>
      <c r="G49" s="54" t="s">
        <v>27</v>
      </c>
      <c r="H49" s="55">
        <v>57</v>
      </c>
      <c r="I49" s="81" t="s">
        <v>165</v>
      </c>
      <c r="J49" s="54" t="s">
        <v>28</v>
      </c>
      <c r="K49" s="55">
        <v>17</v>
      </c>
      <c r="L49" s="56">
        <v>42612</v>
      </c>
      <c r="M49" s="55">
        <v>0</v>
      </c>
      <c r="N49" s="55">
        <v>3</v>
      </c>
      <c r="O49" s="55">
        <v>0</v>
      </c>
      <c r="P49" s="55">
        <v>1</v>
      </c>
      <c r="Q49" s="55">
        <v>1</v>
      </c>
      <c r="R49" s="55">
        <v>0</v>
      </c>
      <c r="S49" s="55">
        <v>0</v>
      </c>
      <c r="T49" s="55">
        <v>1</v>
      </c>
      <c r="U49" s="55">
        <v>1</v>
      </c>
      <c r="V49" s="55">
        <v>0</v>
      </c>
      <c r="W49" s="55">
        <v>2</v>
      </c>
      <c r="X49" s="55">
        <v>0</v>
      </c>
      <c r="Y49" s="55">
        <v>0</v>
      </c>
      <c r="Z49" s="55">
        <v>1</v>
      </c>
      <c r="AA49" s="55" t="s">
        <v>33</v>
      </c>
      <c r="AB49" s="55">
        <v>48</v>
      </c>
      <c r="AD49" s="103" t="s">
        <v>486</v>
      </c>
    </row>
    <row r="50" spans="1:30" s="55" customFormat="1" x14ac:dyDescent="0.3">
      <c r="A50" s="54" t="s">
        <v>166</v>
      </c>
      <c r="B50" s="54" t="s">
        <v>302</v>
      </c>
      <c r="C50" s="54" t="s">
        <v>42</v>
      </c>
      <c r="D50" s="54" t="s">
        <v>167</v>
      </c>
      <c r="E50" s="54" t="s">
        <v>25</v>
      </c>
      <c r="F50" s="54" t="s">
        <v>26</v>
      </c>
      <c r="G50" s="54" t="s">
        <v>31</v>
      </c>
      <c r="H50" s="55">
        <v>89</v>
      </c>
      <c r="I50" s="81" t="s">
        <v>168</v>
      </c>
      <c r="J50" s="54" t="s">
        <v>28</v>
      </c>
      <c r="K50" s="55">
        <v>17</v>
      </c>
      <c r="L50" s="56">
        <v>42662</v>
      </c>
      <c r="M50" s="55">
        <v>0</v>
      </c>
      <c r="N50" s="55">
        <v>1</v>
      </c>
      <c r="O50" s="55">
        <v>0</v>
      </c>
      <c r="P50" s="95">
        <v>1</v>
      </c>
      <c r="Q50" s="55">
        <v>3</v>
      </c>
      <c r="R50" s="55">
        <v>0</v>
      </c>
      <c r="S50" s="55">
        <v>0</v>
      </c>
      <c r="T50" s="55">
        <v>1</v>
      </c>
      <c r="U50" s="55">
        <v>1</v>
      </c>
      <c r="V50" s="55">
        <v>0</v>
      </c>
      <c r="W50" s="55">
        <v>0</v>
      </c>
      <c r="X50" s="55">
        <v>0</v>
      </c>
      <c r="Y50" s="55">
        <v>2</v>
      </c>
      <c r="Z50" s="55">
        <v>1</v>
      </c>
      <c r="AA50" s="55" t="s">
        <v>33</v>
      </c>
      <c r="AB50" s="55">
        <v>79</v>
      </c>
      <c r="AD50" s="103" t="s">
        <v>477</v>
      </c>
    </row>
    <row r="51" spans="1:30" s="55" customFormat="1" x14ac:dyDescent="0.3">
      <c r="A51" s="54" t="s">
        <v>169</v>
      </c>
      <c r="B51" s="54" t="s">
        <v>303</v>
      </c>
      <c r="C51" s="54" t="s">
        <v>48</v>
      </c>
      <c r="D51" s="54" t="s">
        <v>84</v>
      </c>
      <c r="E51" s="54" t="s">
        <v>25</v>
      </c>
      <c r="F51" s="54" t="s">
        <v>26</v>
      </c>
      <c r="G51" s="54" t="s">
        <v>27</v>
      </c>
      <c r="H51" s="55">
        <v>68</v>
      </c>
      <c r="I51" s="81" t="s">
        <v>170</v>
      </c>
      <c r="J51" s="54" t="s">
        <v>28</v>
      </c>
      <c r="K51" s="55">
        <v>17</v>
      </c>
      <c r="L51" s="56">
        <v>42767</v>
      </c>
      <c r="M51" s="55">
        <v>0</v>
      </c>
      <c r="N51" s="55">
        <v>3</v>
      </c>
      <c r="O51" s="55">
        <v>0</v>
      </c>
      <c r="P51" s="95">
        <v>1</v>
      </c>
      <c r="Q51" s="55">
        <v>1</v>
      </c>
      <c r="R51" s="55">
        <v>0</v>
      </c>
      <c r="S51" s="55">
        <v>0</v>
      </c>
      <c r="T51" s="55">
        <v>2</v>
      </c>
      <c r="U51" s="55">
        <v>1</v>
      </c>
      <c r="V51" s="55">
        <v>0</v>
      </c>
      <c r="W51" s="55">
        <v>2</v>
      </c>
      <c r="X51" s="55">
        <v>0</v>
      </c>
      <c r="Y51" s="55">
        <v>0</v>
      </c>
      <c r="Z51" s="55">
        <v>0</v>
      </c>
      <c r="AA51" s="55" t="s">
        <v>171</v>
      </c>
      <c r="AB51" s="55">
        <v>60</v>
      </c>
      <c r="AD51" s="103" t="s">
        <v>459</v>
      </c>
    </row>
    <row r="52" spans="1:30" s="55" customFormat="1" x14ac:dyDescent="0.3">
      <c r="A52" s="54" t="s">
        <v>172</v>
      </c>
      <c r="B52" s="54" t="s">
        <v>304</v>
      </c>
      <c r="C52" s="54" t="s">
        <v>42</v>
      </c>
      <c r="D52" s="54" t="s">
        <v>43</v>
      </c>
      <c r="E52" s="54" t="s">
        <v>25</v>
      </c>
      <c r="F52" s="54" t="s">
        <v>26</v>
      </c>
      <c r="G52" s="54" t="s">
        <v>27</v>
      </c>
      <c r="H52" s="55">
        <v>54</v>
      </c>
      <c r="I52" s="81" t="s">
        <v>173</v>
      </c>
      <c r="J52" s="54" t="s">
        <v>28</v>
      </c>
      <c r="K52" s="55">
        <v>17</v>
      </c>
      <c r="L52" s="56">
        <v>42829</v>
      </c>
      <c r="M52" s="55">
        <v>0</v>
      </c>
      <c r="N52" s="55">
        <v>2</v>
      </c>
      <c r="O52" s="55">
        <v>0</v>
      </c>
      <c r="P52" s="95">
        <v>1</v>
      </c>
      <c r="Q52" s="55">
        <v>1</v>
      </c>
      <c r="R52" s="55">
        <v>0</v>
      </c>
      <c r="S52" s="55">
        <v>0</v>
      </c>
      <c r="T52" s="55">
        <v>1</v>
      </c>
      <c r="U52" s="55">
        <v>1</v>
      </c>
      <c r="V52" s="55">
        <v>0</v>
      </c>
      <c r="W52" s="55">
        <v>2</v>
      </c>
      <c r="X52" s="55">
        <v>0</v>
      </c>
      <c r="Y52" s="55">
        <v>0</v>
      </c>
      <c r="Z52" s="55">
        <v>1</v>
      </c>
      <c r="AA52" s="55" t="s">
        <v>33</v>
      </c>
      <c r="AB52" s="55">
        <v>43</v>
      </c>
      <c r="AD52" s="103" t="s">
        <v>479</v>
      </c>
    </row>
    <row r="53" spans="1:30" s="58" customFormat="1" x14ac:dyDescent="0.3">
      <c r="A53" s="50" t="s">
        <v>174</v>
      </c>
      <c r="B53" s="48" t="s">
        <v>305</v>
      </c>
      <c r="C53" s="50" t="s">
        <v>48</v>
      </c>
      <c r="D53" s="50" t="s">
        <v>106</v>
      </c>
      <c r="E53" s="50" t="s">
        <v>25</v>
      </c>
      <c r="F53" s="50" t="s">
        <v>26</v>
      </c>
      <c r="G53" s="50" t="s">
        <v>31</v>
      </c>
      <c r="H53" s="58">
        <v>74</v>
      </c>
      <c r="I53" s="85" t="s">
        <v>175</v>
      </c>
      <c r="J53" s="50" t="s">
        <v>28</v>
      </c>
      <c r="K53" s="58">
        <v>17</v>
      </c>
      <c r="L53" s="59">
        <v>42866</v>
      </c>
      <c r="M53" s="58">
        <v>0</v>
      </c>
      <c r="N53" s="58">
        <v>4</v>
      </c>
      <c r="O53" s="58">
        <v>0</v>
      </c>
      <c r="P53" s="95" t="s">
        <v>45</v>
      </c>
      <c r="Q53" s="58">
        <v>2</v>
      </c>
      <c r="R53" s="58">
        <v>0</v>
      </c>
      <c r="S53" s="58">
        <v>0</v>
      </c>
      <c r="T53" s="58">
        <v>1</v>
      </c>
      <c r="U53" s="58">
        <v>1</v>
      </c>
      <c r="V53" s="58">
        <v>0</v>
      </c>
      <c r="W53" s="58" t="s">
        <v>70</v>
      </c>
      <c r="X53" s="58">
        <v>1</v>
      </c>
      <c r="Y53" s="58">
        <v>0</v>
      </c>
      <c r="Z53" s="58">
        <v>0</v>
      </c>
      <c r="AA53" s="58" t="s">
        <v>177</v>
      </c>
      <c r="AB53" s="58">
        <v>66</v>
      </c>
      <c r="AD53" s="103"/>
    </row>
    <row r="54" spans="1:30" s="55" customFormat="1" x14ac:dyDescent="0.3">
      <c r="A54" s="54" t="s">
        <v>178</v>
      </c>
      <c r="B54" s="54" t="s">
        <v>306</v>
      </c>
      <c r="C54" s="54" t="s">
        <v>48</v>
      </c>
      <c r="D54" s="54" t="s">
        <v>75</v>
      </c>
      <c r="E54" s="54" t="s">
        <v>25</v>
      </c>
      <c r="F54" s="54" t="s">
        <v>26</v>
      </c>
      <c r="G54" s="54" t="s">
        <v>31</v>
      </c>
      <c r="H54" s="55">
        <v>59</v>
      </c>
      <c r="I54" s="81" t="s">
        <v>179</v>
      </c>
      <c r="J54" s="54" t="s">
        <v>28</v>
      </c>
      <c r="K54" s="55">
        <v>17</v>
      </c>
      <c r="L54" s="56">
        <v>42941</v>
      </c>
      <c r="M54" s="55">
        <v>0</v>
      </c>
      <c r="N54" s="55">
        <v>3</v>
      </c>
      <c r="O54" s="55">
        <v>0</v>
      </c>
      <c r="P54" s="95">
        <v>1</v>
      </c>
      <c r="Q54" s="55">
        <v>1</v>
      </c>
      <c r="R54" s="55">
        <v>0</v>
      </c>
      <c r="S54" s="55">
        <v>0</v>
      </c>
      <c r="T54" s="55">
        <v>1</v>
      </c>
      <c r="U54" s="55">
        <v>1</v>
      </c>
      <c r="V54" s="55">
        <v>1</v>
      </c>
      <c r="W54" s="55">
        <v>2</v>
      </c>
      <c r="X54" s="55">
        <v>0</v>
      </c>
      <c r="Y54" s="55">
        <v>2</v>
      </c>
      <c r="Z54" s="55">
        <v>1</v>
      </c>
      <c r="AA54" s="55" t="s">
        <v>33</v>
      </c>
      <c r="AB54" s="55">
        <v>46</v>
      </c>
      <c r="AD54" s="103" t="s">
        <v>486</v>
      </c>
    </row>
    <row r="55" spans="1:30" s="55" customFormat="1" x14ac:dyDescent="0.3">
      <c r="A55" s="54" t="s">
        <v>180</v>
      </c>
      <c r="B55" s="54" t="s">
        <v>307</v>
      </c>
      <c r="C55" s="54" t="s">
        <v>48</v>
      </c>
      <c r="D55" s="54" t="s">
        <v>84</v>
      </c>
      <c r="E55" s="54" t="s">
        <v>25</v>
      </c>
      <c r="F55" s="54" t="s">
        <v>26</v>
      </c>
      <c r="G55" s="54" t="s">
        <v>31</v>
      </c>
      <c r="H55" s="55">
        <v>63</v>
      </c>
      <c r="I55" s="81" t="s">
        <v>116</v>
      </c>
      <c r="J55" s="54" t="s">
        <v>28</v>
      </c>
      <c r="K55" s="55">
        <v>17</v>
      </c>
      <c r="L55" s="56">
        <v>42954</v>
      </c>
      <c r="M55" s="55">
        <v>0</v>
      </c>
      <c r="N55" s="55">
        <v>3</v>
      </c>
      <c r="O55" s="55">
        <v>0</v>
      </c>
      <c r="P55" s="95">
        <v>1</v>
      </c>
      <c r="Q55" s="55">
        <v>1</v>
      </c>
      <c r="R55" s="55">
        <v>0</v>
      </c>
      <c r="S55" s="55">
        <v>0</v>
      </c>
      <c r="T55" s="55">
        <v>2</v>
      </c>
      <c r="U55" s="55">
        <v>1</v>
      </c>
      <c r="V55" s="55">
        <v>1</v>
      </c>
      <c r="W55" s="55">
        <v>2</v>
      </c>
      <c r="X55" s="55">
        <v>1</v>
      </c>
      <c r="Y55" s="55">
        <v>0</v>
      </c>
      <c r="Z55" s="55">
        <v>1</v>
      </c>
      <c r="AA55" s="55" t="s">
        <v>181</v>
      </c>
      <c r="AB55" s="55">
        <v>53</v>
      </c>
      <c r="AD55" s="103" t="s">
        <v>459</v>
      </c>
    </row>
    <row r="56" spans="1:30" s="55" customFormat="1" x14ac:dyDescent="0.3">
      <c r="A56" s="54" t="s">
        <v>182</v>
      </c>
      <c r="B56" s="54" t="s">
        <v>308</v>
      </c>
      <c r="C56" s="54" t="s">
        <v>42</v>
      </c>
      <c r="D56" s="54" t="s">
        <v>125</v>
      </c>
      <c r="E56" s="54" t="s">
        <v>25</v>
      </c>
      <c r="F56" s="54" t="s">
        <v>26</v>
      </c>
      <c r="G56" s="54" t="s">
        <v>31</v>
      </c>
      <c r="H56" s="55">
        <v>77</v>
      </c>
      <c r="I56" s="81" t="s">
        <v>183</v>
      </c>
      <c r="J56" s="54" t="s">
        <v>28</v>
      </c>
      <c r="K56" s="55">
        <v>17</v>
      </c>
      <c r="L56" s="56">
        <v>43174</v>
      </c>
      <c r="M56" s="55">
        <v>0</v>
      </c>
      <c r="N56" s="55">
        <v>2</v>
      </c>
      <c r="O56" s="55">
        <v>0</v>
      </c>
      <c r="P56" s="95">
        <v>1</v>
      </c>
      <c r="Q56" s="55">
        <v>2</v>
      </c>
      <c r="R56" s="55">
        <v>0</v>
      </c>
      <c r="S56" s="55">
        <v>0</v>
      </c>
      <c r="T56" s="55">
        <v>1</v>
      </c>
      <c r="U56" s="55">
        <v>3</v>
      </c>
      <c r="V56" s="55">
        <v>0</v>
      </c>
      <c r="W56" s="55" t="s">
        <v>45</v>
      </c>
      <c r="X56" s="55" t="s">
        <v>45</v>
      </c>
      <c r="Y56" s="55">
        <v>0</v>
      </c>
      <c r="Z56" s="55">
        <v>0</v>
      </c>
      <c r="AA56" s="55" t="s">
        <v>184</v>
      </c>
      <c r="AB56" s="55">
        <v>68</v>
      </c>
      <c r="AD56" s="103" t="s">
        <v>454</v>
      </c>
    </row>
    <row r="57" spans="1:30" s="55" customFormat="1" x14ac:dyDescent="0.3">
      <c r="A57" s="54" t="s">
        <v>185</v>
      </c>
      <c r="B57" s="54" t="s">
        <v>309</v>
      </c>
      <c r="C57" s="54" t="s">
        <v>48</v>
      </c>
      <c r="D57" s="54" t="s">
        <v>49</v>
      </c>
      <c r="E57" s="54" t="s">
        <v>25</v>
      </c>
      <c r="F57" s="54" t="s">
        <v>26</v>
      </c>
      <c r="G57" s="54" t="s">
        <v>31</v>
      </c>
      <c r="H57" s="55">
        <v>69</v>
      </c>
      <c r="I57" s="81" t="s">
        <v>186</v>
      </c>
      <c r="J57" s="54" t="s">
        <v>28</v>
      </c>
      <c r="K57" s="55">
        <v>17</v>
      </c>
      <c r="L57" s="56">
        <v>43228</v>
      </c>
      <c r="M57" s="55">
        <v>0</v>
      </c>
      <c r="N57" s="55">
        <v>3</v>
      </c>
      <c r="O57" s="55">
        <v>0</v>
      </c>
      <c r="P57" s="95">
        <v>1</v>
      </c>
      <c r="Q57" s="55">
        <v>2</v>
      </c>
      <c r="R57" s="55">
        <v>0</v>
      </c>
      <c r="S57" s="55">
        <v>0</v>
      </c>
      <c r="T57" s="55">
        <v>2</v>
      </c>
      <c r="U57" s="55">
        <v>1</v>
      </c>
      <c r="V57" s="55">
        <v>0</v>
      </c>
      <c r="W57" s="55">
        <v>4</v>
      </c>
      <c r="X57" s="55">
        <v>1</v>
      </c>
      <c r="Y57" s="55">
        <v>0</v>
      </c>
      <c r="Z57" s="55">
        <v>1</v>
      </c>
      <c r="AA57" s="55" t="s">
        <v>187</v>
      </c>
      <c r="AB57" s="55">
        <v>61</v>
      </c>
      <c r="AD57" s="103" t="s">
        <v>454</v>
      </c>
    </row>
    <row r="58" spans="1:30" s="55" customFormat="1" x14ac:dyDescent="0.3">
      <c r="A58" s="54" t="s">
        <v>188</v>
      </c>
      <c r="B58" s="54" t="s">
        <v>310</v>
      </c>
      <c r="C58" s="54" t="s">
        <v>48</v>
      </c>
      <c r="D58" s="54" t="s">
        <v>106</v>
      </c>
      <c r="E58" s="54" t="s">
        <v>25</v>
      </c>
      <c r="F58" s="54" t="s">
        <v>26</v>
      </c>
      <c r="G58" s="54" t="s">
        <v>27</v>
      </c>
      <c r="H58" s="55">
        <v>65</v>
      </c>
      <c r="I58" s="81" t="s">
        <v>189</v>
      </c>
      <c r="J58" s="54" t="s">
        <v>28</v>
      </c>
      <c r="K58" s="55">
        <v>17</v>
      </c>
      <c r="L58" s="56">
        <v>43367</v>
      </c>
      <c r="M58" s="55">
        <v>0</v>
      </c>
      <c r="N58" s="55">
        <v>3</v>
      </c>
      <c r="O58" s="55">
        <v>0</v>
      </c>
      <c r="P58" s="95">
        <v>1</v>
      </c>
      <c r="Q58" s="55">
        <v>2</v>
      </c>
      <c r="R58" s="55">
        <v>0</v>
      </c>
      <c r="S58" s="55">
        <v>0</v>
      </c>
      <c r="T58" s="55">
        <v>2</v>
      </c>
      <c r="U58" s="55">
        <v>1</v>
      </c>
      <c r="V58" s="55">
        <v>0</v>
      </c>
      <c r="W58" s="55">
        <v>2</v>
      </c>
      <c r="X58" s="55">
        <v>1</v>
      </c>
      <c r="Y58" s="55">
        <v>0</v>
      </c>
      <c r="Z58" s="55">
        <v>1</v>
      </c>
      <c r="AA58" s="55" t="s">
        <v>33</v>
      </c>
      <c r="AB58" s="55">
        <v>56</v>
      </c>
      <c r="AD58" s="103" t="s">
        <v>480</v>
      </c>
    </row>
    <row r="59" spans="1:30" s="58" customFormat="1" x14ac:dyDescent="0.3">
      <c r="A59" s="50" t="s">
        <v>190</v>
      </c>
      <c r="B59" s="48" t="s">
        <v>311</v>
      </c>
      <c r="C59" s="50" t="s">
        <v>48</v>
      </c>
      <c r="D59" s="50" t="s">
        <v>75</v>
      </c>
      <c r="E59" s="50" t="s">
        <v>25</v>
      </c>
      <c r="F59" s="50" t="s">
        <v>26</v>
      </c>
      <c r="G59" s="50" t="s">
        <v>27</v>
      </c>
      <c r="H59" s="58">
        <v>43</v>
      </c>
      <c r="I59" s="85" t="s">
        <v>191</v>
      </c>
      <c r="J59" s="50" t="s">
        <v>28</v>
      </c>
      <c r="K59" s="58">
        <v>17</v>
      </c>
      <c r="L59" s="59">
        <v>43378</v>
      </c>
      <c r="M59" s="58">
        <v>0</v>
      </c>
      <c r="N59" s="58">
        <v>3</v>
      </c>
      <c r="O59" s="58">
        <v>0</v>
      </c>
      <c r="P59" s="95">
        <v>1</v>
      </c>
      <c r="Q59" s="58" t="s">
        <v>45</v>
      </c>
      <c r="R59" s="58">
        <v>1</v>
      </c>
      <c r="S59" s="58">
        <v>0</v>
      </c>
      <c r="T59" s="58">
        <v>1</v>
      </c>
      <c r="U59" s="58">
        <v>2</v>
      </c>
      <c r="V59" s="58">
        <v>0</v>
      </c>
      <c r="W59" s="58" t="s">
        <v>70</v>
      </c>
      <c r="X59" s="58" t="s">
        <v>45</v>
      </c>
      <c r="Y59" s="58">
        <v>2</v>
      </c>
      <c r="Z59" s="58">
        <v>0</v>
      </c>
      <c r="AA59" s="58" t="s">
        <v>33</v>
      </c>
      <c r="AB59" s="58">
        <v>36</v>
      </c>
      <c r="AD59" s="103"/>
    </row>
    <row r="60" spans="1:30" s="55" customFormat="1" x14ac:dyDescent="0.3">
      <c r="A60" s="54" t="s">
        <v>192</v>
      </c>
      <c r="B60" s="54" t="s">
        <v>312</v>
      </c>
      <c r="C60" s="54" t="s">
        <v>39</v>
      </c>
      <c r="D60" s="54" t="s">
        <v>193</v>
      </c>
      <c r="E60" s="54" t="s">
        <v>25</v>
      </c>
      <c r="F60" s="54" t="s">
        <v>26</v>
      </c>
      <c r="G60" s="54" t="s">
        <v>31</v>
      </c>
      <c r="H60" s="55">
        <v>83</v>
      </c>
      <c r="I60" s="81" t="s">
        <v>194</v>
      </c>
      <c r="J60" s="54" t="s">
        <v>57</v>
      </c>
      <c r="K60" s="55">
        <v>17</v>
      </c>
      <c r="L60" s="56">
        <v>43500</v>
      </c>
      <c r="M60" s="55">
        <v>0</v>
      </c>
      <c r="N60" s="55">
        <v>1</v>
      </c>
      <c r="O60" s="55">
        <v>0</v>
      </c>
      <c r="P60" s="95">
        <v>1</v>
      </c>
      <c r="Q60" s="55">
        <v>2</v>
      </c>
      <c r="R60" s="55">
        <v>0</v>
      </c>
      <c r="S60" s="55">
        <v>0</v>
      </c>
      <c r="T60" s="55">
        <v>1</v>
      </c>
      <c r="U60" s="55">
        <v>1</v>
      </c>
      <c r="V60" s="55">
        <v>0</v>
      </c>
      <c r="W60" s="55">
        <v>4</v>
      </c>
      <c r="X60" s="55">
        <v>1</v>
      </c>
      <c r="Y60" s="55">
        <v>1</v>
      </c>
      <c r="Z60" s="55">
        <v>1</v>
      </c>
      <c r="AA60" s="55" t="s">
        <v>195</v>
      </c>
      <c r="AB60" s="55">
        <v>76</v>
      </c>
      <c r="AD60" s="103" t="s">
        <v>454</v>
      </c>
    </row>
    <row r="61" spans="1:30" s="55" customFormat="1" x14ac:dyDescent="0.3">
      <c r="A61" s="54" t="s">
        <v>196</v>
      </c>
      <c r="B61" s="54" t="s">
        <v>313</v>
      </c>
      <c r="C61" s="54" t="s">
        <v>24</v>
      </c>
      <c r="D61" s="54">
        <v>11</v>
      </c>
      <c r="E61" s="54" t="s">
        <v>25</v>
      </c>
      <c r="F61" s="54" t="s">
        <v>26</v>
      </c>
      <c r="G61" s="54" t="s">
        <v>27</v>
      </c>
      <c r="H61" s="55">
        <v>61</v>
      </c>
      <c r="I61" s="91">
        <v>43272</v>
      </c>
      <c r="J61" s="54" t="s">
        <v>28</v>
      </c>
      <c r="K61" s="55">
        <v>17</v>
      </c>
      <c r="L61" s="56">
        <v>43593</v>
      </c>
      <c r="M61" s="55">
        <v>0</v>
      </c>
      <c r="N61" s="55">
        <v>1</v>
      </c>
      <c r="O61" s="55">
        <v>1</v>
      </c>
      <c r="P61" s="55">
        <v>1</v>
      </c>
      <c r="Q61" s="55">
        <v>2</v>
      </c>
      <c r="R61" s="55">
        <v>0</v>
      </c>
      <c r="S61" s="55">
        <v>0</v>
      </c>
      <c r="T61" s="55">
        <v>1</v>
      </c>
      <c r="U61" s="55">
        <v>1</v>
      </c>
      <c r="V61" s="55">
        <v>0</v>
      </c>
      <c r="W61" s="55">
        <v>4</v>
      </c>
      <c r="X61" s="55">
        <v>3</v>
      </c>
      <c r="Y61" s="55">
        <v>0</v>
      </c>
      <c r="Z61" s="55">
        <v>1</v>
      </c>
      <c r="AA61" s="55" t="s">
        <v>197</v>
      </c>
      <c r="AB61" s="55">
        <v>55</v>
      </c>
      <c r="AD61" s="103" t="s">
        <v>480</v>
      </c>
    </row>
    <row r="62" spans="1:30" s="55" customFormat="1" x14ac:dyDescent="0.3">
      <c r="A62" s="54" t="s">
        <v>198</v>
      </c>
      <c r="B62" s="54" t="s">
        <v>314</v>
      </c>
      <c r="C62" s="54" t="s">
        <v>42</v>
      </c>
      <c r="D62" s="54" t="s">
        <v>43</v>
      </c>
      <c r="E62" s="54" t="s">
        <v>25</v>
      </c>
      <c r="F62" s="54" t="s">
        <v>26</v>
      </c>
      <c r="G62" s="54" t="s">
        <v>27</v>
      </c>
      <c r="H62" s="55">
        <v>58</v>
      </c>
      <c r="I62" s="81" t="s">
        <v>199</v>
      </c>
      <c r="J62" s="54" t="s">
        <v>28</v>
      </c>
      <c r="K62" s="55">
        <v>17</v>
      </c>
      <c r="L62" s="56">
        <v>43616</v>
      </c>
      <c r="M62" s="55">
        <v>0</v>
      </c>
      <c r="N62" s="55">
        <v>2</v>
      </c>
      <c r="O62" s="55">
        <v>0</v>
      </c>
      <c r="P62" s="55" t="s">
        <v>45</v>
      </c>
      <c r="Q62" s="55">
        <v>2</v>
      </c>
      <c r="R62" s="55">
        <v>0</v>
      </c>
      <c r="S62" s="55">
        <v>0</v>
      </c>
      <c r="T62" s="55">
        <v>1</v>
      </c>
      <c r="U62" s="55">
        <v>1</v>
      </c>
      <c r="V62" s="55">
        <v>0</v>
      </c>
      <c r="W62" s="55">
        <v>0</v>
      </c>
      <c r="X62" s="55">
        <v>0</v>
      </c>
      <c r="Y62" s="55">
        <v>1</v>
      </c>
      <c r="Z62" s="55">
        <v>1</v>
      </c>
      <c r="AA62" s="55" t="s">
        <v>200</v>
      </c>
      <c r="AB62" s="55">
        <v>52</v>
      </c>
      <c r="AD62" s="103" t="s">
        <v>454</v>
      </c>
    </row>
    <row r="63" spans="1:30" s="55" customFormat="1" x14ac:dyDescent="0.3">
      <c r="A63" s="54" t="s">
        <v>201</v>
      </c>
      <c r="B63" s="54" t="s">
        <v>315</v>
      </c>
      <c r="C63" s="54" t="s">
        <v>48</v>
      </c>
      <c r="D63" s="54" t="s">
        <v>100</v>
      </c>
      <c r="E63" s="54" t="s">
        <v>25</v>
      </c>
      <c r="F63" s="54" t="s">
        <v>26</v>
      </c>
      <c r="G63" s="54" t="s">
        <v>27</v>
      </c>
      <c r="H63" s="55">
        <v>19</v>
      </c>
      <c r="I63" s="81" t="s">
        <v>202</v>
      </c>
      <c r="J63" s="54" t="s">
        <v>28</v>
      </c>
      <c r="K63" s="55">
        <v>17</v>
      </c>
      <c r="L63" s="56">
        <v>43620</v>
      </c>
      <c r="M63" s="55">
        <v>0</v>
      </c>
      <c r="N63" s="55">
        <v>3</v>
      </c>
      <c r="O63" s="55">
        <v>0</v>
      </c>
      <c r="P63" s="55">
        <v>1</v>
      </c>
      <c r="Q63" s="55">
        <v>2</v>
      </c>
      <c r="R63" s="55">
        <v>0</v>
      </c>
      <c r="S63" s="55">
        <v>0</v>
      </c>
      <c r="T63" s="55">
        <v>1</v>
      </c>
      <c r="U63" s="55">
        <v>1</v>
      </c>
      <c r="V63" s="55">
        <v>0</v>
      </c>
      <c r="W63" s="55">
        <v>2</v>
      </c>
      <c r="X63" s="55">
        <v>1</v>
      </c>
      <c r="Y63" s="55">
        <v>0</v>
      </c>
      <c r="Z63" s="55">
        <v>0</v>
      </c>
      <c r="AA63" s="55" t="s">
        <v>33</v>
      </c>
      <c r="AB63" s="55">
        <v>13</v>
      </c>
      <c r="AD63" s="103" t="s">
        <v>454</v>
      </c>
    </row>
    <row r="64" spans="1:30" s="55" customFormat="1" x14ac:dyDescent="0.3">
      <c r="A64" s="54" t="s">
        <v>203</v>
      </c>
      <c r="B64" s="54" t="s">
        <v>316</v>
      </c>
      <c r="C64" s="54" t="s">
        <v>48</v>
      </c>
      <c r="D64" s="54" t="s">
        <v>84</v>
      </c>
      <c r="E64" s="54" t="s">
        <v>25</v>
      </c>
      <c r="F64" s="54" t="s">
        <v>26</v>
      </c>
      <c r="G64" s="54" t="s">
        <v>27</v>
      </c>
      <c r="H64" s="55">
        <v>51</v>
      </c>
      <c r="I64" s="81" t="s">
        <v>53</v>
      </c>
      <c r="J64" s="54" t="s">
        <v>57</v>
      </c>
      <c r="K64" s="55">
        <v>17</v>
      </c>
      <c r="L64" s="56">
        <v>43703</v>
      </c>
      <c r="M64" s="55">
        <v>0</v>
      </c>
      <c r="N64" s="55" t="s">
        <v>204</v>
      </c>
      <c r="O64" s="55">
        <v>0</v>
      </c>
      <c r="P64" s="55" t="s">
        <v>45</v>
      </c>
      <c r="Q64" s="55">
        <v>1</v>
      </c>
      <c r="R64" s="55">
        <v>0</v>
      </c>
      <c r="S64" s="55">
        <v>0</v>
      </c>
      <c r="T64" s="55">
        <v>1</v>
      </c>
      <c r="U64" s="55">
        <v>1</v>
      </c>
      <c r="V64" s="55">
        <v>1</v>
      </c>
      <c r="W64" s="55">
        <v>4</v>
      </c>
      <c r="X64" s="55">
        <v>1</v>
      </c>
      <c r="Y64" s="55">
        <v>0</v>
      </c>
      <c r="Z64" s="55">
        <v>0</v>
      </c>
      <c r="AA64" s="55" t="s">
        <v>33</v>
      </c>
      <c r="AB64" s="55">
        <v>43</v>
      </c>
      <c r="AD64" s="103" t="s">
        <v>459</v>
      </c>
    </row>
    <row r="65" spans="1:30" s="55" customFormat="1" x14ac:dyDescent="0.3">
      <c r="A65" s="54" t="s">
        <v>205</v>
      </c>
      <c r="B65" s="54" t="s">
        <v>317</v>
      </c>
      <c r="C65" s="54" t="s">
        <v>48</v>
      </c>
      <c r="D65" s="54" t="s">
        <v>49</v>
      </c>
      <c r="E65" s="54" t="s">
        <v>25</v>
      </c>
      <c r="F65" s="54" t="s">
        <v>26</v>
      </c>
      <c r="G65" s="54" t="s">
        <v>31</v>
      </c>
      <c r="H65" s="55">
        <v>29</v>
      </c>
      <c r="I65" s="81" t="s">
        <v>206</v>
      </c>
      <c r="J65" s="54" t="s">
        <v>28</v>
      </c>
      <c r="K65" s="55">
        <v>17</v>
      </c>
      <c r="L65" s="56">
        <v>43852</v>
      </c>
      <c r="M65" s="55">
        <v>0</v>
      </c>
      <c r="N65" s="55">
        <v>4</v>
      </c>
      <c r="O65" s="55">
        <v>0</v>
      </c>
      <c r="P65" s="55">
        <v>1</v>
      </c>
      <c r="Q65" s="55">
        <v>2</v>
      </c>
      <c r="R65" s="55">
        <v>0</v>
      </c>
      <c r="S65" s="55">
        <v>0</v>
      </c>
      <c r="T65" s="55">
        <v>1</v>
      </c>
      <c r="U65" s="55">
        <v>1</v>
      </c>
      <c r="V65" s="55">
        <v>0</v>
      </c>
      <c r="W65" s="55">
        <v>2</v>
      </c>
      <c r="X65" s="55">
        <v>1</v>
      </c>
      <c r="Y65" s="55">
        <v>0</v>
      </c>
      <c r="Z65" s="55">
        <v>0</v>
      </c>
      <c r="AA65" s="55" t="s">
        <v>33</v>
      </c>
      <c r="AB65" s="55">
        <v>24</v>
      </c>
      <c r="AD65" s="103" t="s">
        <v>454</v>
      </c>
    </row>
    <row r="66" spans="1:30" s="55" customFormat="1" x14ac:dyDescent="0.3">
      <c r="A66" s="54" t="s">
        <v>207</v>
      </c>
      <c r="B66" s="54" t="s">
        <v>318</v>
      </c>
      <c r="C66" s="54" t="s">
        <v>48</v>
      </c>
      <c r="D66" s="54" t="s">
        <v>100</v>
      </c>
      <c r="E66" s="54" t="s">
        <v>25</v>
      </c>
      <c r="F66" s="54" t="s">
        <v>26</v>
      </c>
      <c r="G66" s="54" t="s">
        <v>27</v>
      </c>
      <c r="H66" s="55">
        <v>29</v>
      </c>
      <c r="I66" s="81" t="s">
        <v>208</v>
      </c>
      <c r="J66" s="54" t="s">
        <v>28</v>
      </c>
      <c r="K66" s="55">
        <v>17</v>
      </c>
      <c r="L66" s="56">
        <v>43896</v>
      </c>
      <c r="M66" s="55">
        <v>0</v>
      </c>
      <c r="N66" s="55">
        <v>3</v>
      </c>
      <c r="O66" s="55">
        <v>0</v>
      </c>
      <c r="P66" s="55">
        <v>1</v>
      </c>
      <c r="Q66" s="55">
        <v>2</v>
      </c>
      <c r="R66" s="55">
        <v>0</v>
      </c>
      <c r="S66" s="55">
        <v>0</v>
      </c>
      <c r="T66" s="55">
        <v>1</v>
      </c>
      <c r="U66" s="55">
        <v>1</v>
      </c>
      <c r="V66" s="55">
        <v>0</v>
      </c>
      <c r="W66" s="55">
        <v>2</v>
      </c>
      <c r="X66" s="55">
        <v>1</v>
      </c>
      <c r="Y66" s="55">
        <v>0</v>
      </c>
      <c r="Z66" s="55">
        <v>1</v>
      </c>
      <c r="AA66" s="55" t="s">
        <v>33</v>
      </c>
      <c r="AB66" s="55">
        <v>24</v>
      </c>
      <c r="AD66" s="103" t="s">
        <v>480</v>
      </c>
    </row>
    <row r="67" spans="1:30" s="55" customFormat="1" x14ac:dyDescent="0.3">
      <c r="A67" s="54" t="s">
        <v>209</v>
      </c>
      <c r="B67" s="54" t="s">
        <v>319</v>
      </c>
      <c r="C67" s="54" t="s">
        <v>42</v>
      </c>
      <c r="D67" s="54" t="s">
        <v>136</v>
      </c>
      <c r="E67" s="54" t="s">
        <v>25</v>
      </c>
      <c r="F67" s="54" t="s">
        <v>26</v>
      </c>
      <c r="G67" s="54" t="s">
        <v>27</v>
      </c>
      <c r="H67" s="55">
        <v>40</v>
      </c>
      <c r="I67" s="81" t="s">
        <v>210</v>
      </c>
      <c r="J67" s="54" t="s">
        <v>28</v>
      </c>
      <c r="K67" s="55">
        <v>17</v>
      </c>
      <c r="L67" s="56">
        <v>44104</v>
      </c>
      <c r="M67" s="55">
        <v>0</v>
      </c>
      <c r="N67" s="55">
        <v>2</v>
      </c>
      <c r="O67" s="55">
        <v>0</v>
      </c>
      <c r="P67" s="55">
        <v>1</v>
      </c>
      <c r="Q67" s="55">
        <v>2</v>
      </c>
      <c r="R67" s="55">
        <v>0</v>
      </c>
      <c r="S67" s="55">
        <v>0</v>
      </c>
      <c r="T67" s="55">
        <v>1</v>
      </c>
      <c r="U67" s="55">
        <v>1</v>
      </c>
      <c r="V67" s="55">
        <v>0</v>
      </c>
      <c r="W67" s="55">
        <v>2</v>
      </c>
      <c r="X67" s="55">
        <v>1</v>
      </c>
      <c r="Y67" s="55">
        <v>0</v>
      </c>
      <c r="Z67" s="55">
        <v>0</v>
      </c>
      <c r="AA67" s="55" t="s">
        <v>33</v>
      </c>
      <c r="AB67" s="55">
        <v>35</v>
      </c>
      <c r="AD67" s="103" t="s">
        <v>454</v>
      </c>
    </row>
    <row r="68" spans="1:30" s="55" customFormat="1" x14ac:dyDescent="0.3">
      <c r="A68" s="54" t="s">
        <v>211</v>
      </c>
      <c r="B68" s="54" t="s">
        <v>320</v>
      </c>
      <c r="C68" s="54" t="s">
        <v>48</v>
      </c>
      <c r="D68" s="54" t="s">
        <v>49</v>
      </c>
      <c r="E68" s="54" t="s">
        <v>25</v>
      </c>
      <c r="F68" s="54" t="s">
        <v>26</v>
      </c>
      <c r="G68" s="54" t="s">
        <v>31</v>
      </c>
      <c r="H68" s="55">
        <v>39</v>
      </c>
      <c r="I68" s="81" t="s">
        <v>212</v>
      </c>
      <c r="J68" s="54" t="s">
        <v>28</v>
      </c>
      <c r="K68" s="55">
        <v>17</v>
      </c>
      <c r="L68" s="56">
        <v>44231</v>
      </c>
      <c r="M68" s="55">
        <v>0</v>
      </c>
      <c r="N68" s="55">
        <v>3</v>
      </c>
      <c r="O68" s="55">
        <v>0</v>
      </c>
      <c r="P68" s="55">
        <v>1</v>
      </c>
      <c r="Q68" s="55">
        <v>2</v>
      </c>
      <c r="R68" s="55">
        <v>0</v>
      </c>
      <c r="S68" s="55">
        <v>0</v>
      </c>
      <c r="T68" s="55">
        <v>1</v>
      </c>
      <c r="U68" s="55">
        <v>1</v>
      </c>
      <c r="V68" s="55">
        <v>0</v>
      </c>
      <c r="W68" s="55">
        <v>2</v>
      </c>
      <c r="X68" s="55">
        <v>1</v>
      </c>
      <c r="Y68" s="55">
        <v>0</v>
      </c>
      <c r="Z68" s="55">
        <v>0</v>
      </c>
      <c r="AA68" s="55" t="s">
        <v>33</v>
      </c>
      <c r="AB68" s="55">
        <v>33</v>
      </c>
      <c r="AD68" s="103" t="s">
        <v>454</v>
      </c>
    </row>
    <row r="69" spans="1:30" s="55" customFormat="1" x14ac:dyDescent="0.3">
      <c r="A69" s="54" t="s">
        <v>213</v>
      </c>
      <c r="B69" s="54" t="s">
        <v>321</v>
      </c>
      <c r="C69" s="54" t="s">
        <v>24</v>
      </c>
      <c r="D69" s="54">
        <v>24</v>
      </c>
      <c r="E69" s="54" t="s">
        <v>25</v>
      </c>
      <c r="F69" s="54" t="s">
        <v>26</v>
      </c>
      <c r="G69" s="54" t="s">
        <v>27</v>
      </c>
      <c r="H69" s="55">
        <v>77</v>
      </c>
      <c r="I69" s="91">
        <v>43774</v>
      </c>
      <c r="J69" s="54" t="s">
        <v>28</v>
      </c>
      <c r="K69" s="55">
        <v>17</v>
      </c>
      <c r="L69" s="56">
        <v>44265</v>
      </c>
      <c r="M69" s="55">
        <v>0</v>
      </c>
      <c r="N69" s="55">
        <v>1</v>
      </c>
      <c r="O69" s="55">
        <v>1</v>
      </c>
      <c r="P69" s="55">
        <v>1</v>
      </c>
      <c r="Q69" s="55">
        <v>2</v>
      </c>
      <c r="R69" s="55">
        <v>0</v>
      </c>
      <c r="S69" s="55">
        <v>0</v>
      </c>
      <c r="T69" s="55">
        <v>1</v>
      </c>
      <c r="U69" s="55">
        <v>1</v>
      </c>
      <c r="V69" s="55">
        <v>0</v>
      </c>
      <c r="W69" s="55">
        <v>4</v>
      </c>
      <c r="X69" s="55">
        <v>3</v>
      </c>
      <c r="Y69" s="55">
        <v>0</v>
      </c>
      <c r="Z69" s="55">
        <v>1</v>
      </c>
      <c r="AA69" s="55" t="s">
        <v>214</v>
      </c>
      <c r="AB69" s="55">
        <v>72</v>
      </c>
      <c r="AD69" s="103" t="s">
        <v>454</v>
      </c>
    </row>
    <row r="70" spans="1:30" s="55" customFormat="1" x14ac:dyDescent="0.3">
      <c r="A70" s="54" t="s">
        <v>215</v>
      </c>
      <c r="B70" s="54" t="s">
        <v>322</v>
      </c>
      <c r="C70" s="54" t="s">
        <v>48</v>
      </c>
      <c r="D70" s="54" t="s">
        <v>106</v>
      </c>
      <c r="E70" s="54" t="s">
        <v>25</v>
      </c>
      <c r="F70" s="54" t="s">
        <v>26</v>
      </c>
      <c r="G70" s="54" t="s">
        <v>31</v>
      </c>
      <c r="H70" s="55">
        <v>31</v>
      </c>
      <c r="I70" s="81" t="s">
        <v>216</v>
      </c>
      <c r="J70" s="54" t="s">
        <v>28</v>
      </c>
      <c r="K70" s="55">
        <v>17</v>
      </c>
      <c r="L70" s="56">
        <v>44398</v>
      </c>
      <c r="M70" s="55">
        <v>0</v>
      </c>
      <c r="N70" s="55">
        <v>3</v>
      </c>
      <c r="O70" s="55">
        <v>0</v>
      </c>
      <c r="P70" s="55">
        <v>1</v>
      </c>
      <c r="Q70" s="55">
        <v>2</v>
      </c>
      <c r="R70" s="55">
        <v>0</v>
      </c>
      <c r="S70" s="55">
        <v>0</v>
      </c>
      <c r="T70" s="55">
        <v>1</v>
      </c>
      <c r="U70" s="55">
        <v>1</v>
      </c>
      <c r="V70" s="55">
        <v>0</v>
      </c>
      <c r="W70" s="55">
        <v>2</v>
      </c>
      <c r="X70" s="55">
        <v>0</v>
      </c>
      <c r="Y70" s="55">
        <v>0</v>
      </c>
      <c r="Z70" s="55" t="s">
        <v>45</v>
      </c>
      <c r="AA70" s="55" t="s">
        <v>217</v>
      </c>
      <c r="AB70" s="55">
        <v>21</v>
      </c>
      <c r="AD70" s="103" t="s">
        <v>454</v>
      </c>
    </row>
    <row r="71" spans="1:30" s="55" customFormat="1" x14ac:dyDescent="0.3">
      <c r="A71" s="54" t="s">
        <v>218</v>
      </c>
      <c r="B71" s="54" t="s">
        <v>323</v>
      </c>
      <c r="C71" s="54" t="s">
        <v>39</v>
      </c>
      <c r="D71" s="54" t="s">
        <v>129</v>
      </c>
      <c r="E71" s="54" t="s">
        <v>25</v>
      </c>
      <c r="F71" s="54" t="s">
        <v>26</v>
      </c>
      <c r="G71" s="54" t="s">
        <v>27</v>
      </c>
      <c r="H71" s="55">
        <v>23</v>
      </c>
      <c r="I71" s="81" t="s">
        <v>219</v>
      </c>
      <c r="J71" s="54" t="s">
        <v>28</v>
      </c>
      <c r="K71" s="55">
        <v>17</v>
      </c>
      <c r="L71" s="56">
        <v>44427</v>
      </c>
      <c r="M71" s="55">
        <v>0</v>
      </c>
      <c r="N71" s="55">
        <v>1</v>
      </c>
      <c r="O71" s="55">
        <v>0</v>
      </c>
      <c r="P71" s="55" t="s">
        <v>45</v>
      </c>
      <c r="Q71" s="55">
        <v>2</v>
      </c>
      <c r="R71" s="55">
        <v>0</v>
      </c>
      <c r="S71" s="55">
        <v>0</v>
      </c>
      <c r="T71" s="55">
        <v>1</v>
      </c>
      <c r="U71" s="55">
        <v>1</v>
      </c>
      <c r="V71" s="55">
        <v>1</v>
      </c>
      <c r="W71" s="55">
        <v>4</v>
      </c>
      <c r="X71" s="55">
        <v>1</v>
      </c>
      <c r="Y71" s="55">
        <v>0</v>
      </c>
      <c r="Z71" s="55">
        <v>1</v>
      </c>
      <c r="AA71" s="55" t="s">
        <v>33</v>
      </c>
      <c r="AB71" s="55">
        <v>16</v>
      </c>
      <c r="AD71" s="103" t="s">
        <v>454</v>
      </c>
    </row>
    <row r="72" spans="1:30" s="55" customFormat="1" x14ac:dyDescent="0.3">
      <c r="A72" s="54" t="s">
        <v>220</v>
      </c>
      <c r="B72" s="54" t="s">
        <v>324</v>
      </c>
      <c r="C72" s="54" t="s">
        <v>42</v>
      </c>
      <c r="D72" s="54" t="s">
        <v>221</v>
      </c>
      <c r="E72" s="54" t="s">
        <v>25</v>
      </c>
      <c r="F72" s="54" t="s">
        <v>26</v>
      </c>
      <c r="G72" s="54" t="s">
        <v>27</v>
      </c>
      <c r="H72" s="55">
        <v>86</v>
      </c>
      <c r="I72" s="81" t="s">
        <v>222</v>
      </c>
      <c r="J72" s="54" t="s">
        <v>28</v>
      </c>
      <c r="K72" s="55">
        <v>17</v>
      </c>
      <c r="L72" s="56">
        <v>44676</v>
      </c>
      <c r="M72" s="55">
        <v>0</v>
      </c>
      <c r="N72" s="55">
        <v>2</v>
      </c>
      <c r="O72" s="55">
        <v>0</v>
      </c>
      <c r="P72" s="55">
        <v>1</v>
      </c>
      <c r="Q72" s="55">
        <v>2</v>
      </c>
      <c r="R72" s="55">
        <v>0</v>
      </c>
      <c r="S72" s="55">
        <v>0</v>
      </c>
      <c r="T72" s="55">
        <v>1</v>
      </c>
      <c r="U72" s="55">
        <v>1</v>
      </c>
      <c r="V72" s="55">
        <v>1</v>
      </c>
      <c r="W72" s="55">
        <v>3</v>
      </c>
      <c r="X72" s="55">
        <v>0</v>
      </c>
      <c r="Y72" s="55">
        <v>2</v>
      </c>
      <c r="Z72" s="55">
        <v>1</v>
      </c>
      <c r="AA72" s="55" t="s">
        <v>33</v>
      </c>
      <c r="AB72" s="55">
        <v>81</v>
      </c>
      <c r="AD72" s="103" t="s">
        <v>480</v>
      </c>
    </row>
    <row r="73" spans="1:30" s="55" customFormat="1" x14ac:dyDescent="0.3">
      <c r="A73" s="54" t="s">
        <v>223</v>
      </c>
      <c r="B73" s="54" t="s">
        <v>325</v>
      </c>
      <c r="C73" s="54" t="s">
        <v>39</v>
      </c>
      <c r="D73" s="54" t="s">
        <v>224</v>
      </c>
      <c r="E73" s="54" t="s">
        <v>25</v>
      </c>
      <c r="F73" s="54" t="s">
        <v>26</v>
      </c>
      <c r="G73" s="54" t="s">
        <v>31</v>
      </c>
      <c r="H73" s="55">
        <v>20</v>
      </c>
      <c r="I73" s="81" t="s">
        <v>225</v>
      </c>
      <c r="J73" s="54" t="s">
        <v>28</v>
      </c>
      <c r="K73" s="55">
        <v>17</v>
      </c>
      <c r="L73" s="56">
        <v>44888</v>
      </c>
      <c r="M73" s="55">
        <v>0</v>
      </c>
      <c r="N73" s="55">
        <v>1</v>
      </c>
      <c r="O73" s="55">
        <v>0</v>
      </c>
      <c r="P73" s="55">
        <v>1</v>
      </c>
      <c r="Q73" s="55">
        <v>2</v>
      </c>
      <c r="R73" s="55">
        <v>0</v>
      </c>
      <c r="S73" s="55">
        <v>0</v>
      </c>
      <c r="T73" s="55">
        <v>1</v>
      </c>
      <c r="U73" s="55">
        <v>1</v>
      </c>
      <c r="V73" s="55">
        <v>1</v>
      </c>
      <c r="W73" s="55">
        <v>4</v>
      </c>
      <c r="X73" s="55">
        <v>1</v>
      </c>
      <c r="Y73" s="55">
        <v>0</v>
      </c>
      <c r="Z73" s="55">
        <v>1</v>
      </c>
      <c r="AA73" s="55" t="s">
        <v>33</v>
      </c>
      <c r="AB73" s="55">
        <v>15</v>
      </c>
      <c r="AD73" s="103" t="s">
        <v>480</v>
      </c>
    </row>
    <row r="74" spans="1:30" s="55" customFormat="1" x14ac:dyDescent="0.3">
      <c r="A74" s="54" t="s">
        <v>226</v>
      </c>
      <c r="B74" s="54" t="s">
        <v>326</v>
      </c>
      <c r="C74" s="54" t="s">
        <v>42</v>
      </c>
      <c r="D74" s="54" t="s">
        <v>167</v>
      </c>
      <c r="E74" s="54" t="s">
        <v>25</v>
      </c>
      <c r="F74" s="54" t="s">
        <v>26</v>
      </c>
      <c r="G74" s="54" t="s">
        <v>27</v>
      </c>
      <c r="H74" s="55">
        <v>50</v>
      </c>
      <c r="I74" s="81" t="s">
        <v>227</v>
      </c>
      <c r="J74" s="54" t="s">
        <v>28</v>
      </c>
      <c r="K74" s="55">
        <v>17</v>
      </c>
      <c r="L74" s="56">
        <v>44981</v>
      </c>
      <c r="M74" s="55">
        <v>0</v>
      </c>
      <c r="N74" s="55">
        <v>1</v>
      </c>
      <c r="O74" s="55">
        <v>0</v>
      </c>
      <c r="P74" s="55">
        <v>1</v>
      </c>
      <c r="Q74" s="55">
        <v>1</v>
      </c>
      <c r="R74" s="55">
        <v>0</v>
      </c>
      <c r="S74" s="55">
        <v>0</v>
      </c>
      <c r="T74" s="55">
        <v>1</v>
      </c>
      <c r="U74" s="55">
        <v>1</v>
      </c>
      <c r="V74" s="55">
        <v>0</v>
      </c>
      <c r="W74" s="55">
        <v>2</v>
      </c>
      <c r="X74" s="55">
        <v>1</v>
      </c>
      <c r="Y74" s="55">
        <v>0</v>
      </c>
      <c r="Z74" s="55">
        <v>1</v>
      </c>
      <c r="AA74" s="55" t="s">
        <v>33</v>
      </c>
      <c r="AB74" s="55">
        <v>38</v>
      </c>
      <c r="AD74" s="103" t="s">
        <v>459</v>
      </c>
    </row>
    <row r="75" spans="1:30" s="55" customFormat="1" x14ac:dyDescent="0.3">
      <c r="A75" s="54" t="s">
        <v>228</v>
      </c>
      <c r="B75" s="54" t="s">
        <v>327</v>
      </c>
      <c r="C75" s="54" t="s">
        <v>24</v>
      </c>
      <c r="D75" s="54">
        <v>25</v>
      </c>
      <c r="E75" s="54" t="s">
        <v>25</v>
      </c>
      <c r="F75" s="54" t="s">
        <v>26</v>
      </c>
      <c r="G75" s="54" t="s">
        <v>27</v>
      </c>
      <c r="H75" s="55">
        <v>79</v>
      </c>
      <c r="I75" s="91">
        <v>44585</v>
      </c>
      <c r="J75" s="54" t="s">
        <v>28</v>
      </c>
      <c r="K75" s="55">
        <v>17</v>
      </c>
      <c r="L75" s="56">
        <v>45028</v>
      </c>
      <c r="M75" s="55">
        <v>0</v>
      </c>
      <c r="N75" s="55">
        <v>1</v>
      </c>
      <c r="O75" s="55">
        <v>1</v>
      </c>
      <c r="P75" s="55" t="s">
        <v>45</v>
      </c>
      <c r="Q75" s="55">
        <v>2</v>
      </c>
      <c r="R75" s="55">
        <v>0</v>
      </c>
      <c r="S75" s="55">
        <v>0</v>
      </c>
      <c r="T75" s="55">
        <v>1</v>
      </c>
      <c r="U75" s="55">
        <v>1</v>
      </c>
      <c r="V75" s="55">
        <v>0</v>
      </c>
      <c r="W75" s="55">
        <v>4</v>
      </c>
      <c r="X75" s="55">
        <v>3</v>
      </c>
      <c r="Y75" s="55">
        <v>0</v>
      </c>
      <c r="Z75" s="55">
        <v>1</v>
      </c>
      <c r="AA75" s="55" t="s">
        <v>229</v>
      </c>
      <c r="AB75" s="55">
        <v>77</v>
      </c>
      <c r="AD75" s="103" t="s">
        <v>454</v>
      </c>
    </row>
    <row r="76" spans="1:30" s="55" customFormat="1" x14ac:dyDescent="0.3">
      <c r="A76" s="54" t="s">
        <v>230</v>
      </c>
      <c r="B76" s="54" t="s">
        <v>328</v>
      </c>
      <c r="C76" s="54" t="s">
        <v>48</v>
      </c>
      <c r="D76" s="54" t="s">
        <v>96</v>
      </c>
      <c r="E76" s="54" t="s">
        <v>25</v>
      </c>
      <c r="F76" s="54" t="s">
        <v>26</v>
      </c>
      <c r="G76" s="54" t="s">
        <v>27</v>
      </c>
      <c r="H76" s="55">
        <v>46</v>
      </c>
      <c r="I76" s="81" t="s">
        <v>231</v>
      </c>
      <c r="J76" s="54" t="s">
        <v>28</v>
      </c>
      <c r="K76" s="55">
        <v>17</v>
      </c>
      <c r="L76" s="56">
        <v>45030</v>
      </c>
      <c r="M76" s="55">
        <v>0</v>
      </c>
      <c r="N76" s="55">
        <v>3</v>
      </c>
      <c r="O76" s="55">
        <v>0</v>
      </c>
      <c r="P76" s="55">
        <v>1</v>
      </c>
      <c r="Q76" s="55">
        <v>2</v>
      </c>
      <c r="R76" s="55">
        <v>0</v>
      </c>
      <c r="S76" s="55">
        <v>0</v>
      </c>
      <c r="T76" s="55">
        <v>1</v>
      </c>
      <c r="U76" s="55">
        <v>1</v>
      </c>
      <c r="V76" s="55">
        <v>0</v>
      </c>
      <c r="W76" s="55">
        <v>4</v>
      </c>
      <c r="X76" s="55">
        <v>1</v>
      </c>
      <c r="Y76" s="55">
        <v>0</v>
      </c>
      <c r="Z76" s="55">
        <v>1</v>
      </c>
      <c r="AA76" s="55" t="s">
        <v>232</v>
      </c>
      <c r="AB76" s="55">
        <v>43</v>
      </c>
      <c r="AD76" s="103" t="s">
        <v>454</v>
      </c>
    </row>
    <row r="77" spans="1:30" s="58" customFormat="1" x14ac:dyDescent="0.3">
      <c r="A77" s="50" t="s">
        <v>233</v>
      </c>
      <c r="B77" s="48" t="s">
        <v>329</v>
      </c>
      <c r="C77" s="50" t="s">
        <v>48</v>
      </c>
      <c r="D77" s="50" t="s">
        <v>96</v>
      </c>
      <c r="E77" s="50" t="s">
        <v>25</v>
      </c>
      <c r="F77" s="50" t="s">
        <v>26</v>
      </c>
      <c r="G77" s="50" t="s">
        <v>27</v>
      </c>
      <c r="H77" s="58">
        <v>76</v>
      </c>
      <c r="I77" s="85" t="s">
        <v>234</v>
      </c>
      <c r="J77" s="50" t="s">
        <v>28</v>
      </c>
      <c r="K77" s="58">
        <v>17</v>
      </c>
      <c r="L77" s="59">
        <v>45107</v>
      </c>
      <c r="M77" s="58">
        <v>0</v>
      </c>
      <c r="N77" s="58">
        <v>3</v>
      </c>
      <c r="O77" s="58">
        <v>0</v>
      </c>
      <c r="P77" s="95">
        <v>1</v>
      </c>
      <c r="Q77" s="58" t="s">
        <v>45</v>
      </c>
      <c r="R77" s="58">
        <v>0</v>
      </c>
      <c r="S77" s="58">
        <v>0</v>
      </c>
      <c r="T77" s="58">
        <v>1</v>
      </c>
      <c r="U77" s="58">
        <v>1</v>
      </c>
      <c r="V77" s="58">
        <v>1</v>
      </c>
      <c r="W77" s="58" t="s">
        <v>70</v>
      </c>
      <c r="X77" s="58">
        <v>1</v>
      </c>
      <c r="Y77" s="58">
        <v>0</v>
      </c>
      <c r="Z77" s="58">
        <v>1</v>
      </c>
      <c r="AA77" s="58" t="s">
        <v>235</v>
      </c>
      <c r="AB77" s="58">
        <v>72</v>
      </c>
      <c r="AD77" s="103"/>
    </row>
    <row r="78" spans="1:30" s="55" customFormat="1" x14ac:dyDescent="0.3">
      <c r="A78" s="54" t="s">
        <v>236</v>
      </c>
      <c r="B78" s="54" t="s">
        <v>330</v>
      </c>
      <c r="C78" s="54" t="s">
        <v>48</v>
      </c>
      <c r="D78" s="54" t="s">
        <v>49</v>
      </c>
      <c r="E78" s="54" t="s">
        <v>25</v>
      </c>
      <c r="F78" s="54" t="s">
        <v>26</v>
      </c>
      <c r="G78" s="54" t="s">
        <v>27</v>
      </c>
      <c r="H78" s="55">
        <v>70</v>
      </c>
      <c r="I78" s="81" t="s">
        <v>237</v>
      </c>
      <c r="J78" s="54" t="s">
        <v>28</v>
      </c>
      <c r="K78" s="55">
        <v>17</v>
      </c>
      <c r="L78" s="56">
        <v>45377</v>
      </c>
      <c r="M78" s="55">
        <v>0</v>
      </c>
      <c r="N78" s="55">
        <v>3</v>
      </c>
      <c r="O78" s="55">
        <v>0</v>
      </c>
      <c r="P78" s="55">
        <v>1</v>
      </c>
      <c r="Q78" s="55">
        <v>4</v>
      </c>
      <c r="R78" s="55">
        <v>0</v>
      </c>
      <c r="S78" s="55">
        <v>0</v>
      </c>
      <c r="T78" s="55">
        <v>1</v>
      </c>
      <c r="U78" s="55">
        <v>1</v>
      </c>
      <c r="V78" s="55">
        <v>0</v>
      </c>
      <c r="W78" s="55">
        <v>4</v>
      </c>
      <c r="X78" s="55">
        <v>1</v>
      </c>
      <c r="Y78" s="55">
        <v>0</v>
      </c>
      <c r="Z78" s="55">
        <v>1</v>
      </c>
      <c r="AA78" s="55" t="s">
        <v>33</v>
      </c>
      <c r="AB78" s="55">
        <v>65</v>
      </c>
      <c r="AD78" s="103" t="s">
        <v>487</v>
      </c>
    </row>
    <row r="79" spans="1:30" s="55" customFormat="1" x14ac:dyDescent="0.3">
      <c r="A79" s="54" t="s">
        <v>238</v>
      </c>
      <c r="B79" s="54" t="s">
        <v>331</v>
      </c>
      <c r="C79" s="54" t="s">
        <v>48</v>
      </c>
      <c r="D79" s="54" t="s">
        <v>49</v>
      </c>
      <c r="E79" s="54" t="s">
        <v>25</v>
      </c>
      <c r="F79" s="54" t="s">
        <v>26</v>
      </c>
      <c r="G79" s="54" t="s">
        <v>27</v>
      </c>
      <c r="H79" s="55">
        <v>49</v>
      </c>
      <c r="I79" s="81" t="s">
        <v>239</v>
      </c>
      <c r="J79" s="54" t="s">
        <v>28</v>
      </c>
      <c r="K79" s="55">
        <v>17</v>
      </c>
      <c r="L79" s="56">
        <v>45406</v>
      </c>
      <c r="M79" s="55">
        <v>0</v>
      </c>
      <c r="N79" s="55">
        <v>3</v>
      </c>
      <c r="O79" s="55">
        <v>1</v>
      </c>
      <c r="P79" s="55">
        <v>1</v>
      </c>
      <c r="Q79" s="55">
        <v>2</v>
      </c>
      <c r="R79" s="55">
        <v>0</v>
      </c>
      <c r="S79" s="55">
        <v>0</v>
      </c>
      <c r="T79" s="55">
        <v>1</v>
      </c>
      <c r="U79" s="55">
        <v>1</v>
      </c>
      <c r="V79" s="55">
        <v>0</v>
      </c>
      <c r="W79" s="55">
        <v>4</v>
      </c>
      <c r="X79" s="55">
        <v>3</v>
      </c>
      <c r="Y79" s="55">
        <v>0</v>
      </c>
      <c r="Z79" s="55">
        <v>0</v>
      </c>
      <c r="AA79" s="55" t="s">
        <v>240</v>
      </c>
      <c r="AB79" s="55">
        <v>47</v>
      </c>
      <c r="AD79" s="55" t="s">
        <v>454</v>
      </c>
    </row>
    <row r="80" spans="1:30" s="55" customFormat="1" x14ac:dyDescent="0.3">
      <c r="A80" s="54" t="s">
        <v>241</v>
      </c>
      <c r="B80" s="54" t="s">
        <v>332</v>
      </c>
      <c r="C80" s="54" t="s">
        <v>48</v>
      </c>
      <c r="D80" s="54" t="s">
        <v>100</v>
      </c>
      <c r="E80" s="54" t="s">
        <v>25</v>
      </c>
      <c r="F80" s="54" t="s">
        <v>26</v>
      </c>
      <c r="G80" s="54" t="s">
        <v>27</v>
      </c>
      <c r="H80" s="55">
        <v>82</v>
      </c>
      <c r="I80" s="91">
        <v>44985</v>
      </c>
      <c r="J80" s="54" t="s">
        <v>28</v>
      </c>
      <c r="K80" s="55">
        <v>17</v>
      </c>
      <c r="L80" s="56">
        <v>45496</v>
      </c>
      <c r="M80" s="55">
        <v>0</v>
      </c>
      <c r="N80" s="55">
        <v>2</v>
      </c>
      <c r="O80" s="55">
        <v>0</v>
      </c>
      <c r="P80" s="55">
        <v>1</v>
      </c>
      <c r="Q80" s="55">
        <v>2</v>
      </c>
      <c r="R80" s="55">
        <v>0</v>
      </c>
      <c r="S80" s="55">
        <v>0</v>
      </c>
      <c r="T80" s="55">
        <v>1</v>
      </c>
      <c r="U80" s="55">
        <v>1</v>
      </c>
      <c r="V80" s="55">
        <v>1</v>
      </c>
      <c r="W80" s="55">
        <v>4</v>
      </c>
      <c r="X80" s="55">
        <v>1</v>
      </c>
      <c r="Y80" s="55">
        <v>2</v>
      </c>
      <c r="Z80" s="55">
        <v>1</v>
      </c>
      <c r="AA80" s="55" t="s">
        <v>33</v>
      </c>
      <c r="AB80" s="55">
        <v>81</v>
      </c>
      <c r="AD80" s="55" t="s">
        <v>454</v>
      </c>
    </row>
    <row r="81" spans="1:30" s="55" customFormat="1" x14ac:dyDescent="0.3">
      <c r="A81" s="54" t="s">
        <v>242</v>
      </c>
      <c r="B81" s="54" t="s">
        <v>333</v>
      </c>
      <c r="C81" s="54" t="s">
        <v>48</v>
      </c>
      <c r="D81" s="54" t="s">
        <v>100</v>
      </c>
      <c r="E81" s="54" t="s">
        <v>25</v>
      </c>
      <c r="F81" s="54" t="s">
        <v>26</v>
      </c>
      <c r="G81" s="54" t="s">
        <v>27</v>
      </c>
      <c r="H81" s="55">
        <v>74</v>
      </c>
      <c r="I81" s="81" t="s">
        <v>243</v>
      </c>
      <c r="J81" s="54" t="s">
        <v>28</v>
      </c>
      <c r="K81" s="55">
        <v>17</v>
      </c>
      <c r="L81" s="56">
        <v>45519</v>
      </c>
      <c r="M81" s="55">
        <v>0</v>
      </c>
      <c r="N81" s="55">
        <v>3</v>
      </c>
      <c r="O81" s="55">
        <v>0</v>
      </c>
      <c r="P81" s="55">
        <v>1</v>
      </c>
      <c r="Q81" s="55">
        <v>1</v>
      </c>
      <c r="R81" s="55">
        <v>0</v>
      </c>
      <c r="S81" s="55">
        <v>0</v>
      </c>
      <c r="T81" s="55">
        <v>1</v>
      </c>
      <c r="U81" s="55">
        <v>1</v>
      </c>
      <c r="V81" s="55">
        <v>1</v>
      </c>
      <c r="W81" s="55">
        <v>4</v>
      </c>
      <c r="X81" s="55">
        <v>1</v>
      </c>
      <c r="Y81" s="55">
        <v>0</v>
      </c>
      <c r="Z81" s="55">
        <v>0</v>
      </c>
      <c r="AA81" s="55" t="s">
        <v>244</v>
      </c>
      <c r="AB81" s="55">
        <v>63</v>
      </c>
      <c r="AD81" s="55" t="s">
        <v>459</v>
      </c>
    </row>
    <row r="82" spans="1:30" s="55" customFormat="1" x14ac:dyDescent="0.3">
      <c r="A82" s="54" t="s">
        <v>245</v>
      </c>
      <c r="B82" s="54" t="s">
        <v>334</v>
      </c>
      <c r="C82" s="54" t="s">
        <v>42</v>
      </c>
      <c r="D82" s="54" t="s">
        <v>136</v>
      </c>
      <c r="E82" s="54" t="s">
        <v>25</v>
      </c>
      <c r="F82" s="54" t="s">
        <v>26</v>
      </c>
      <c r="G82" s="54" t="s">
        <v>31</v>
      </c>
      <c r="H82" s="55">
        <v>68</v>
      </c>
      <c r="I82" s="81" t="s">
        <v>246</v>
      </c>
      <c r="J82" s="54" t="s">
        <v>28</v>
      </c>
      <c r="K82" s="55">
        <v>17</v>
      </c>
      <c r="L82" s="56">
        <v>41060</v>
      </c>
      <c r="M82" s="55">
        <v>1</v>
      </c>
      <c r="N82" s="55">
        <v>2</v>
      </c>
      <c r="O82" s="55" t="s">
        <v>45</v>
      </c>
      <c r="P82" s="55">
        <v>1</v>
      </c>
      <c r="Q82" s="55">
        <v>1</v>
      </c>
      <c r="R82" s="55">
        <v>0</v>
      </c>
      <c r="S82" s="55">
        <v>0</v>
      </c>
      <c r="T82" s="55">
        <v>2</v>
      </c>
      <c r="U82" s="55">
        <v>1</v>
      </c>
      <c r="V82" s="55">
        <v>0</v>
      </c>
      <c r="W82" s="55" t="s">
        <v>45</v>
      </c>
      <c r="X82" s="55" t="s">
        <v>45</v>
      </c>
      <c r="Y82" s="55">
        <v>0</v>
      </c>
      <c r="Z82" s="55">
        <v>0</v>
      </c>
      <c r="AA82" s="55" t="s">
        <v>247</v>
      </c>
      <c r="AB82" s="55">
        <v>54</v>
      </c>
      <c r="AD82" s="55" t="s">
        <v>486</v>
      </c>
    </row>
    <row r="83" spans="1:30" s="55" customFormat="1" x14ac:dyDescent="0.3">
      <c r="A83" s="54" t="s">
        <v>248</v>
      </c>
      <c r="B83" s="54" t="s">
        <v>335</v>
      </c>
      <c r="C83" s="54" t="s">
        <v>39</v>
      </c>
      <c r="D83" s="54" t="s">
        <v>249</v>
      </c>
      <c r="E83" s="54" t="s">
        <v>25</v>
      </c>
      <c r="F83" s="54" t="s">
        <v>26</v>
      </c>
      <c r="G83" s="54" t="s">
        <v>31</v>
      </c>
      <c r="H83" s="55">
        <v>75</v>
      </c>
      <c r="I83" s="81" t="s">
        <v>250</v>
      </c>
      <c r="J83" s="54" t="s">
        <v>28</v>
      </c>
      <c r="K83" s="55">
        <v>17</v>
      </c>
      <c r="L83" s="56">
        <v>44020</v>
      </c>
      <c r="M83" s="55">
        <v>1</v>
      </c>
      <c r="N83" s="55">
        <v>2</v>
      </c>
      <c r="O83" s="55">
        <v>0</v>
      </c>
      <c r="P83" s="55">
        <v>1</v>
      </c>
      <c r="Q83" s="55">
        <v>1</v>
      </c>
      <c r="R83" s="55">
        <v>0</v>
      </c>
      <c r="S83" s="55">
        <v>0</v>
      </c>
      <c r="T83" s="55">
        <v>1</v>
      </c>
      <c r="U83" s="55">
        <v>1</v>
      </c>
      <c r="V83" s="55">
        <v>1</v>
      </c>
      <c r="W83" s="55">
        <v>4</v>
      </c>
      <c r="X83" s="55">
        <v>1</v>
      </c>
      <c r="Y83" s="55">
        <v>0</v>
      </c>
      <c r="Z83" s="55">
        <v>1</v>
      </c>
      <c r="AA83" s="55" t="s">
        <v>33</v>
      </c>
      <c r="AB83" s="55">
        <v>69</v>
      </c>
      <c r="AD83" s="55" t="s">
        <v>459</v>
      </c>
    </row>
    <row r="84" spans="1:30" s="58" customFormat="1" x14ac:dyDescent="0.3">
      <c r="A84" s="50" t="s">
        <v>251</v>
      </c>
      <c r="B84" s="48" t="s">
        <v>336</v>
      </c>
      <c r="C84" s="50" t="s">
        <v>48</v>
      </c>
      <c r="D84" s="50" t="s">
        <v>61</v>
      </c>
      <c r="E84" s="50" t="s">
        <v>25</v>
      </c>
      <c r="F84" s="50" t="s">
        <v>26</v>
      </c>
      <c r="G84" s="50" t="s">
        <v>31</v>
      </c>
      <c r="H84" s="58">
        <v>72</v>
      </c>
      <c r="I84" s="85" t="s">
        <v>252</v>
      </c>
      <c r="J84" s="50" t="s">
        <v>28</v>
      </c>
      <c r="K84" s="58">
        <v>17</v>
      </c>
      <c r="L84" s="59">
        <v>45407</v>
      </c>
      <c r="M84" s="58">
        <v>1</v>
      </c>
      <c r="N84" s="58">
        <v>3</v>
      </c>
      <c r="O84" s="58">
        <v>0</v>
      </c>
      <c r="P84" s="95">
        <v>1</v>
      </c>
      <c r="Q84" s="58" t="s">
        <v>45</v>
      </c>
      <c r="R84" s="58">
        <v>0</v>
      </c>
      <c r="S84" s="58">
        <v>0</v>
      </c>
      <c r="T84" s="58">
        <v>2</v>
      </c>
      <c r="U84" s="58">
        <v>1</v>
      </c>
      <c r="V84" s="58">
        <v>1</v>
      </c>
      <c r="W84" s="58" t="s">
        <v>70</v>
      </c>
      <c r="X84" s="58">
        <v>0</v>
      </c>
      <c r="Y84" s="58">
        <v>0</v>
      </c>
      <c r="Z84" s="58">
        <v>1</v>
      </c>
      <c r="AA84" s="58" t="s">
        <v>33</v>
      </c>
      <c r="AB84" s="58">
        <v>61</v>
      </c>
      <c r="AD84" s="103"/>
    </row>
    <row r="85" spans="1:30" s="55" customFormat="1" x14ac:dyDescent="0.3">
      <c r="A85" s="105">
        <v>568520</v>
      </c>
      <c r="B85" s="54" t="s">
        <v>337</v>
      </c>
      <c r="C85" s="106" t="s">
        <v>24</v>
      </c>
      <c r="D85" s="106"/>
      <c r="E85" s="106"/>
      <c r="F85" s="106" t="s">
        <v>26</v>
      </c>
      <c r="G85" s="106" t="s">
        <v>27</v>
      </c>
      <c r="H85" s="106">
        <v>56</v>
      </c>
      <c r="I85" s="107">
        <v>44169</v>
      </c>
      <c r="J85" s="106" t="s">
        <v>28</v>
      </c>
      <c r="K85" s="106">
        <v>27</v>
      </c>
      <c r="L85" s="108">
        <v>44620</v>
      </c>
      <c r="M85" s="106">
        <v>0</v>
      </c>
      <c r="N85" s="106">
        <v>4</v>
      </c>
      <c r="O85" s="106">
        <v>0</v>
      </c>
      <c r="P85" s="106">
        <v>1</v>
      </c>
      <c r="Q85" s="106">
        <v>2</v>
      </c>
      <c r="R85" s="106">
        <v>0</v>
      </c>
      <c r="S85" s="106">
        <v>0</v>
      </c>
      <c r="T85" s="106">
        <v>1</v>
      </c>
      <c r="U85" s="106">
        <v>1</v>
      </c>
      <c r="V85" s="106">
        <v>0</v>
      </c>
      <c r="W85" s="106">
        <v>4</v>
      </c>
      <c r="X85" s="106">
        <v>1</v>
      </c>
      <c r="Y85" s="106">
        <v>0</v>
      </c>
      <c r="Z85" s="106">
        <v>1</v>
      </c>
      <c r="AA85" s="106" t="s">
        <v>253</v>
      </c>
      <c r="AB85" s="106"/>
      <c r="AC85" s="106"/>
      <c r="AD85" s="106" t="s">
        <v>454</v>
      </c>
    </row>
    <row r="86" spans="1:30" s="55" customFormat="1" x14ac:dyDescent="0.3">
      <c r="A86" s="106">
        <v>50033589</v>
      </c>
      <c r="B86" s="54" t="s">
        <v>338</v>
      </c>
      <c r="C86" s="106" t="s">
        <v>39</v>
      </c>
      <c r="D86" s="106">
        <v>10</v>
      </c>
      <c r="E86" s="106"/>
      <c r="F86" s="106" t="s">
        <v>26</v>
      </c>
      <c r="G86" s="106" t="s">
        <v>31</v>
      </c>
      <c r="H86" s="106">
        <v>69</v>
      </c>
      <c r="I86" s="107">
        <v>42878</v>
      </c>
      <c r="J86" s="106" t="s">
        <v>28</v>
      </c>
      <c r="K86" s="106">
        <v>27</v>
      </c>
      <c r="L86" s="108">
        <v>43691</v>
      </c>
      <c r="M86" s="106">
        <v>0</v>
      </c>
      <c r="N86" s="106">
        <v>1</v>
      </c>
      <c r="O86" s="106">
        <v>0</v>
      </c>
      <c r="P86" s="106" t="s">
        <v>45</v>
      </c>
      <c r="Q86" s="106">
        <v>1</v>
      </c>
      <c r="R86" s="106">
        <v>0</v>
      </c>
      <c r="S86" s="106">
        <v>0</v>
      </c>
      <c r="T86" s="106">
        <v>1</v>
      </c>
      <c r="U86" s="106">
        <v>1</v>
      </c>
      <c r="V86" s="106">
        <v>0</v>
      </c>
      <c r="W86" s="106">
        <v>4</v>
      </c>
      <c r="X86" s="106">
        <v>4</v>
      </c>
      <c r="Y86" s="106">
        <v>0</v>
      </c>
      <c r="Z86" s="106">
        <v>1</v>
      </c>
      <c r="AA86" s="106" t="s">
        <v>33</v>
      </c>
      <c r="AB86" s="106"/>
      <c r="AC86" s="106"/>
      <c r="AD86" s="106" t="s">
        <v>459</v>
      </c>
    </row>
    <row r="87" spans="1:30" s="55" customFormat="1" x14ac:dyDescent="0.3">
      <c r="A87" s="106">
        <v>50014490</v>
      </c>
      <c r="B87" s="54" t="s">
        <v>339</v>
      </c>
      <c r="C87" s="106" t="s">
        <v>42</v>
      </c>
      <c r="D87" s="106">
        <v>12</v>
      </c>
      <c r="E87" s="106"/>
      <c r="F87" s="106" t="s">
        <v>26</v>
      </c>
      <c r="G87" s="106" t="s">
        <v>27</v>
      </c>
      <c r="H87" s="106">
        <v>52</v>
      </c>
      <c r="I87" s="107">
        <v>42459</v>
      </c>
      <c r="J87" s="106" t="s">
        <v>28</v>
      </c>
      <c r="K87" s="106">
        <v>27</v>
      </c>
      <c r="L87" s="108">
        <v>43598</v>
      </c>
      <c r="M87" s="106">
        <v>0</v>
      </c>
      <c r="N87" s="106">
        <v>3</v>
      </c>
      <c r="O87" s="106">
        <v>0</v>
      </c>
      <c r="P87" s="106">
        <v>1</v>
      </c>
      <c r="Q87" s="106">
        <v>1</v>
      </c>
      <c r="R87" s="106">
        <v>0</v>
      </c>
      <c r="S87" s="106">
        <v>0</v>
      </c>
      <c r="T87" s="106">
        <v>1</v>
      </c>
      <c r="U87" s="106">
        <v>1</v>
      </c>
      <c r="V87" s="106">
        <v>1</v>
      </c>
      <c r="W87" s="106">
        <v>4</v>
      </c>
      <c r="X87" s="106">
        <v>1</v>
      </c>
      <c r="Y87" s="106">
        <v>0</v>
      </c>
      <c r="Z87" s="106">
        <v>1</v>
      </c>
      <c r="AA87" s="106" t="s">
        <v>33</v>
      </c>
      <c r="AB87" s="106"/>
      <c r="AC87" s="106"/>
      <c r="AD87" s="106" t="s">
        <v>459</v>
      </c>
    </row>
    <row r="88" spans="1:30" s="55" customFormat="1" x14ac:dyDescent="0.3">
      <c r="A88" s="106">
        <v>50034004</v>
      </c>
      <c r="B88" s="54" t="s">
        <v>340</v>
      </c>
      <c r="C88" s="106" t="s">
        <v>42</v>
      </c>
      <c r="D88" s="106">
        <v>13</v>
      </c>
      <c r="E88" s="106"/>
      <c r="F88" s="106" t="s">
        <v>26</v>
      </c>
      <c r="G88" s="106" t="s">
        <v>27</v>
      </c>
      <c r="H88" s="106">
        <v>76</v>
      </c>
      <c r="I88" s="107">
        <v>43592</v>
      </c>
      <c r="J88" s="106" t="s">
        <v>28</v>
      </c>
      <c r="K88" s="106">
        <v>27</v>
      </c>
      <c r="L88" s="108">
        <v>45103</v>
      </c>
      <c r="M88" s="106">
        <v>0</v>
      </c>
      <c r="N88" s="106">
        <v>2</v>
      </c>
      <c r="O88" s="106">
        <v>0</v>
      </c>
      <c r="P88" s="106">
        <v>1</v>
      </c>
      <c r="Q88" s="106">
        <v>2</v>
      </c>
      <c r="R88" s="106">
        <v>1</v>
      </c>
      <c r="S88" s="106">
        <v>0</v>
      </c>
      <c r="T88" s="106">
        <v>1</v>
      </c>
      <c r="U88" s="106">
        <v>2</v>
      </c>
      <c r="V88" s="106">
        <v>0</v>
      </c>
      <c r="W88" s="106">
        <v>1</v>
      </c>
      <c r="X88" s="106">
        <v>1</v>
      </c>
      <c r="Y88" s="106">
        <v>0</v>
      </c>
      <c r="Z88" s="106">
        <v>0</v>
      </c>
      <c r="AA88" s="106" t="s">
        <v>33</v>
      </c>
      <c r="AB88" s="106"/>
      <c r="AC88" s="106"/>
      <c r="AD88" s="106" t="s">
        <v>454</v>
      </c>
    </row>
    <row r="89" spans="1:30" s="58" customFormat="1" x14ac:dyDescent="0.3">
      <c r="A89" s="60">
        <v>50051420</v>
      </c>
      <c r="B89" s="48" t="s">
        <v>341</v>
      </c>
      <c r="C89" s="60" t="s">
        <v>42</v>
      </c>
      <c r="D89" s="60">
        <v>13</v>
      </c>
      <c r="E89" s="60"/>
      <c r="F89" s="60" t="s">
        <v>26</v>
      </c>
      <c r="G89" s="60" t="s">
        <v>31</v>
      </c>
      <c r="H89" s="60">
        <v>30</v>
      </c>
      <c r="I89" s="89">
        <v>43059</v>
      </c>
      <c r="J89" s="60" t="s">
        <v>28</v>
      </c>
      <c r="K89" s="60">
        <v>27</v>
      </c>
      <c r="L89" s="61">
        <v>44330</v>
      </c>
      <c r="M89" s="60">
        <v>0</v>
      </c>
      <c r="N89" s="60">
        <v>1</v>
      </c>
      <c r="O89" s="60">
        <v>0</v>
      </c>
      <c r="P89" s="97">
        <v>0</v>
      </c>
      <c r="Q89" s="60" t="s">
        <v>45</v>
      </c>
      <c r="R89" s="60">
        <v>0</v>
      </c>
      <c r="S89" s="60">
        <v>0</v>
      </c>
      <c r="T89" s="60">
        <v>1</v>
      </c>
      <c r="U89" s="60">
        <v>1</v>
      </c>
      <c r="V89" s="60">
        <v>0</v>
      </c>
      <c r="W89" s="60" t="s">
        <v>70</v>
      </c>
      <c r="X89" s="60">
        <v>1</v>
      </c>
      <c r="Y89" s="60">
        <v>1</v>
      </c>
      <c r="Z89" s="60">
        <v>0</v>
      </c>
      <c r="AA89" s="60" t="s">
        <v>33</v>
      </c>
      <c r="AB89" s="60"/>
      <c r="AC89" s="60"/>
      <c r="AD89" s="104"/>
    </row>
    <row r="90" spans="1:30" s="58" customFormat="1" x14ac:dyDescent="0.3">
      <c r="A90" s="60">
        <v>50051803</v>
      </c>
      <c r="B90" s="48" t="s">
        <v>342</v>
      </c>
      <c r="C90" s="60" t="s">
        <v>48</v>
      </c>
      <c r="D90" s="60">
        <v>14</v>
      </c>
      <c r="E90" s="60"/>
      <c r="F90" s="60" t="s">
        <v>26</v>
      </c>
      <c r="G90" s="60" t="s">
        <v>31</v>
      </c>
      <c r="H90" s="60">
        <v>60</v>
      </c>
      <c r="I90" s="89">
        <v>43516</v>
      </c>
      <c r="J90" s="60" t="s">
        <v>28</v>
      </c>
      <c r="K90" s="60">
        <v>27</v>
      </c>
      <c r="L90" s="61">
        <v>45033</v>
      </c>
      <c r="M90" s="60">
        <v>0</v>
      </c>
      <c r="N90" s="60">
        <v>4</v>
      </c>
      <c r="O90" s="60">
        <v>0</v>
      </c>
      <c r="P90" s="97">
        <v>1</v>
      </c>
      <c r="Q90" s="60">
        <v>1</v>
      </c>
      <c r="R90" s="60">
        <v>0</v>
      </c>
      <c r="S90" s="60">
        <v>0</v>
      </c>
      <c r="T90" s="60">
        <v>1</v>
      </c>
      <c r="U90" s="60">
        <v>1</v>
      </c>
      <c r="V90" s="60">
        <v>0</v>
      </c>
      <c r="W90" s="60" t="s">
        <v>70</v>
      </c>
      <c r="X90" s="60">
        <v>1</v>
      </c>
      <c r="Y90" s="60">
        <v>1</v>
      </c>
      <c r="Z90" s="60">
        <v>1</v>
      </c>
      <c r="AA90" s="60" t="s">
        <v>33</v>
      </c>
      <c r="AB90" s="60"/>
      <c r="AC90" s="60"/>
      <c r="AD90" s="104"/>
    </row>
    <row r="91" spans="1:30" s="55" customFormat="1" x14ac:dyDescent="0.3">
      <c r="A91" s="106">
        <v>50015753</v>
      </c>
      <c r="B91" s="54" t="s">
        <v>343</v>
      </c>
      <c r="C91" s="106" t="s">
        <v>48</v>
      </c>
      <c r="D91" s="106">
        <v>15</v>
      </c>
      <c r="E91" s="106"/>
      <c r="F91" s="106" t="s">
        <v>26</v>
      </c>
      <c r="G91" s="106" t="s">
        <v>31</v>
      </c>
      <c r="H91" s="106">
        <v>81</v>
      </c>
      <c r="I91" s="107">
        <v>40882</v>
      </c>
      <c r="J91" s="106" t="s">
        <v>28</v>
      </c>
      <c r="K91" s="106">
        <v>27</v>
      </c>
      <c r="L91" s="108">
        <v>42836</v>
      </c>
      <c r="M91" s="106">
        <v>0</v>
      </c>
      <c r="N91" s="106">
        <v>3</v>
      </c>
      <c r="O91" s="106">
        <v>0</v>
      </c>
      <c r="P91" s="106">
        <v>1</v>
      </c>
      <c r="Q91" s="106">
        <v>1</v>
      </c>
      <c r="R91" s="106">
        <v>0</v>
      </c>
      <c r="S91" s="106">
        <v>0</v>
      </c>
      <c r="T91" s="106">
        <v>1</v>
      </c>
      <c r="U91" s="106">
        <v>1</v>
      </c>
      <c r="V91" s="106">
        <v>1</v>
      </c>
      <c r="W91" s="106">
        <v>4</v>
      </c>
      <c r="X91" s="106">
        <v>1</v>
      </c>
      <c r="Y91" s="106">
        <v>0</v>
      </c>
      <c r="Z91" s="106">
        <v>0</v>
      </c>
      <c r="AA91" s="106" t="s">
        <v>33</v>
      </c>
      <c r="AB91" s="106"/>
      <c r="AC91" s="106"/>
      <c r="AD91" s="106" t="s">
        <v>459</v>
      </c>
    </row>
    <row r="92" spans="1:30" s="55" customFormat="1" x14ac:dyDescent="0.3">
      <c r="A92" s="106">
        <v>50030647</v>
      </c>
      <c r="B92" s="54" t="s">
        <v>344</v>
      </c>
      <c r="C92" s="106" t="s">
        <v>48</v>
      </c>
      <c r="D92" s="106">
        <v>15</v>
      </c>
      <c r="E92" s="106"/>
      <c r="F92" s="106" t="s">
        <v>26</v>
      </c>
      <c r="G92" s="106" t="s">
        <v>31</v>
      </c>
      <c r="H92" s="106">
        <v>65</v>
      </c>
      <c r="I92" s="107">
        <v>44070</v>
      </c>
      <c r="J92" s="106" t="s">
        <v>28</v>
      </c>
      <c r="K92" s="106">
        <v>27</v>
      </c>
      <c r="L92" s="108">
        <v>44427</v>
      </c>
      <c r="M92" s="106">
        <v>0</v>
      </c>
      <c r="N92" s="106">
        <v>4</v>
      </c>
      <c r="O92" s="106">
        <v>0</v>
      </c>
      <c r="P92" s="106">
        <v>1</v>
      </c>
      <c r="Q92" s="106">
        <v>2</v>
      </c>
      <c r="R92" s="106">
        <v>0</v>
      </c>
      <c r="S92" s="106">
        <v>0</v>
      </c>
      <c r="T92" s="106">
        <v>1</v>
      </c>
      <c r="U92" s="106">
        <v>1</v>
      </c>
      <c r="V92" s="106">
        <v>0</v>
      </c>
      <c r="W92" s="106">
        <v>2</v>
      </c>
      <c r="X92" s="106">
        <v>1</v>
      </c>
      <c r="Y92" s="106">
        <v>0</v>
      </c>
      <c r="Z92" s="106">
        <v>1</v>
      </c>
      <c r="AA92" s="106" t="s">
        <v>253</v>
      </c>
      <c r="AB92" s="106"/>
      <c r="AC92" s="106"/>
      <c r="AD92" s="106" t="s">
        <v>460</v>
      </c>
    </row>
    <row r="93" spans="1:30" s="55" customFormat="1" x14ac:dyDescent="0.3">
      <c r="A93" s="106">
        <v>50026794</v>
      </c>
      <c r="B93" s="54" t="s">
        <v>345</v>
      </c>
      <c r="C93" s="106" t="s">
        <v>48</v>
      </c>
      <c r="D93" s="106">
        <v>18</v>
      </c>
      <c r="E93" s="106"/>
      <c r="F93" s="106" t="s">
        <v>26</v>
      </c>
      <c r="G93" s="106" t="s">
        <v>27</v>
      </c>
      <c r="H93" s="106">
        <v>56</v>
      </c>
      <c r="I93" s="107">
        <v>42115</v>
      </c>
      <c r="J93" s="106" t="s">
        <v>28</v>
      </c>
      <c r="K93" s="106">
        <v>27</v>
      </c>
      <c r="L93" s="108">
        <v>42789</v>
      </c>
      <c r="M93" s="106">
        <v>0</v>
      </c>
      <c r="N93" s="106">
        <v>2</v>
      </c>
      <c r="O93" s="106">
        <v>0</v>
      </c>
      <c r="P93" s="106" t="s">
        <v>45</v>
      </c>
      <c r="Q93" s="106">
        <v>2</v>
      </c>
      <c r="R93" s="106">
        <v>0</v>
      </c>
      <c r="S93" s="106">
        <v>0</v>
      </c>
      <c r="T93" s="106">
        <v>1</v>
      </c>
      <c r="U93" s="106">
        <v>1</v>
      </c>
      <c r="V93" s="106">
        <v>0</v>
      </c>
      <c r="W93" s="106">
        <v>2</v>
      </c>
      <c r="X93" s="106">
        <v>1</v>
      </c>
      <c r="Y93" s="106">
        <v>0</v>
      </c>
      <c r="Z93" s="106">
        <v>1</v>
      </c>
      <c r="AA93" s="106" t="s">
        <v>253</v>
      </c>
      <c r="AB93" s="106"/>
      <c r="AC93" s="106"/>
      <c r="AD93" s="106" t="s">
        <v>460</v>
      </c>
    </row>
    <row r="94" spans="1:30" s="55" customFormat="1" x14ac:dyDescent="0.3">
      <c r="A94" s="106">
        <v>28261</v>
      </c>
      <c r="B94" s="54" t="s">
        <v>346</v>
      </c>
      <c r="C94" s="106" t="s">
        <v>48</v>
      </c>
      <c r="D94" s="106">
        <v>19</v>
      </c>
      <c r="E94" s="106"/>
      <c r="F94" s="106" t="s">
        <v>26</v>
      </c>
      <c r="G94" s="106" t="s">
        <v>27</v>
      </c>
      <c r="H94" s="106">
        <v>80</v>
      </c>
      <c r="I94" s="107">
        <v>43766</v>
      </c>
      <c r="J94" s="106" t="s">
        <v>28</v>
      </c>
      <c r="K94" s="106">
        <v>27</v>
      </c>
      <c r="L94" s="108">
        <v>44802</v>
      </c>
      <c r="M94" s="106">
        <v>0</v>
      </c>
      <c r="N94" s="106">
        <v>3</v>
      </c>
      <c r="O94" s="106">
        <v>1</v>
      </c>
      <c r="P94" s="106">
        <v>1</v>
      </c>
      <c r="Q94" s="106">
        <v>2</v>
      </c>
      <c r="R94" s="106">
        <v>0</v>
      </c>
      <c r="S94" s="106">
        <v>0</v>
      </c>
      <c r="T94" s="106">
        <v>1</v>
      </c>
      <c r="U94" s="106">
        <v>1</v>
      </c>
      <c r="V94" s="106">
        <v>1</v>
      </c>
      <c r="W94" s="106">
        <v>4</v>
      </c>
      <c r="X94" s="106">
        <v>3</v>
      </c>
      <c r="Y94" s="106">
        <v>0</v>
      </c>
      <c r="Z94" s="106">
        <v>1</v>
      </c>
      <c r="AA94" s="106" t="s">
        <v>33</v>
      </c>
      <c r="AB94" s="106"/>
      <c r="AC94" s="106"/>
      <c r="AD94" s="106" t="s">
        <v>454</v>
      </c>
    </row>
    <row r="95" spans="1:30" s="55" customFormat="1" x14ac:dyDescent="0.3">
      <c r="A95" s="106">
        <v>50009286</v>
      </c>
      <c r="B95" s="54" t="s">
        <v>347</v>
      </c>
      <c r="C95" s="106" t="s">
        <v>42</v>
      </c>
      <c r="D95" s="106">
        <v>28</v>
      </c>
      <c r="E95" s="106"/>
      <c r="F95" s="106" t="s">
        <v>26</v>
      </c>
      <c r="G95" s="106" t="s">
        <v>31</v>
      </c>
      <c r="H95" s="106">
        <v>43</v>
      </c>
      <c r="I95" s="107">
        <v>40500</v>
      </c>
      <c r="J95" s="106" t="s">
        <v>28</v>
      </c>
      <c r="K95" s="106">
        <v>27</v>
      </c>
      <c r="L95" s="108">
        <v>40949</v>
      </c>
      <c r="M95" s="106">
        <v>0</v>
      </c>
      <c r="N95" s="106">
        <v>1</v>
      </c>
      <c r="O95" s="106">
        <v>0</v>
      </c>
      <c r="P95" s="106">
        <v>1</v>
      </c>
      <c r="Q95" s="106">
        <v>1</v>
      </c>
      <c r="R95" s="106">
        <v>0</v>
      </c>
      <c r="S95" s="106">
        <v>0</v>
      </c>
      <c r="T95" s="106">
        <v>1</v>
      </c>
      <c r="U95" s="106">
        <v>1</v>
      </c>
      <c r="V95" s="106">
        <v>1</v>
      </c>
      <c r="W95" s="106">
        <v>2</v>
      </c>
      <c r="X95" s="106">
        <v>0</v>
      </c>
      <c r="Y95" s="106">
        <v>2</v>
      </c>
      <c r="Z95" s="106">
        <v>0</v>
      </c>
      <c r="AA95" s="106" t="s">
        <v>255</v>
      </c>
      <c r="AB95" s="106"/>
      <c r="AC95" s="106"/>
      <c r="AD95" s="106" t="s">
        <v>459</v>
      </c>
    </row>
    <row r="96" spans="1:30" s="55" customFormat="1" x14ac:dyDescent="0.3">
      <c r="A96" s="106">
        <v>50063108</v>
      </c>
      <c r="B96" s="54" t="s">
        <v>348</v>
      </c>
      <c r="C96" s="106" t="s">
        <v>48</v>
      </c>
      <c r="D96" s="106">
        <v>3</v>
      </c>
      <c r="E96" s="106"/>
      <c r="F96" s="106" t="s">
        <v>26</v>
      </c>
      <c r="G96" s="106" t="s">
        <v>27</v>
      </c>
      <c r="H96" s="106">
        <v>33</v>
      </c>
      <c r="I96" s="107">
        <v>43746</v>
      </c>
      <c r="J96" s="106" t="s">
        <v>28</v>
      </c>
      <c r="K96" s="106">
        <v>27</v>
      </c>
      <c r="L96" s="108">
        <v>44335</v>
      </c>
      <c r="M96" s="106">
        <v>0</v>
      </c>
      <c r="N96" s="106">
        <v>4</v>
      </c>
      <c r="O96" s="106">
        <v>0</v>
      </c>
      <c r="P96" s="106">
        <v>1</v>
      </c>
      <c r="Q96" s="106">
        <v>2</v>
      </c>
      <c r="R96" s="106">
        <v>0</v>
      </c>
      <c r="S96" s="106">
        <v>0</v>
      </c>
      <c r="T96" s="106">
        <v>1</v>
      </c>
      <c r="U96" s="106">
        <v>1</v>
      </c>
      <c r="V96" s="106">
        <v>0</v>
      </c>
      <c r="W96" s="106">
        <v>4</v>
      </c>
      <c r="X96" s="106">
        <v>2</v>
      </c>
      <c r="Y96" s="106">
        <v>0</v>
      </c>
      <c r="Z96" s="106">
        <v>1</v>
      </c>
      <c r="AA96" s="106" t="s">
        <v>33</v>
      </c>
      <c r="AB96" s="106"/>
      <c r="AC96" s="106"/>
      <c r="AD96" s="106" t="s">
        <v>460</v>
      </c>
    </row>
    <row r="97" spans="1:30" s="55" customFormat="1" x14ac:dyDescent="0.3">
      <c r="A97" s="106">
        <v>50076906</v>
      </c>
      <c r="B97" s="54" t="s">
        <v>349</v>
      </c>
      <c r="C97" s="106" t="s">
        <v>48</v>
      </c>
      <c r="D97" s="106">
        <v>3</v>
      </c>
      <c r="E97" s="106"/>
      <c r="F97" s="106" t="s">
        <v>26</v>
      </c>
      <c r="G97" s="106" t="s">
        <v>27</v>
      </c>
      <c r="H97" s="106">
        <v>70</v>
      </c>
      <c r="I97" s="107">
        <v>44706</v>
      </c>
      <c r="J97" s="106" t="s">
        <v>28</v>
      </c>
      <c r="K97" s="106">
        <v>27</v>
      </c>
      <c r="L97" s="108">
        <v>45107</v>
      </c>
      <c r="M97" s="106">
        <v>0</v>
      </c>
      <c r="N97" s="106">
        <v>4</v>
      </c>
      <c r="O97" s="106">
        <v>0</v>
      </c>
      <c r="P97" s="106">
        <v>1</v>
      </c>
      <c r="Q97" s="106">
        <v>2</v>
      </c>
      <c r="R97" s="106">
        <v>0</v>
      </c>
      <c r="S97" s="106">
        <v>0</v>
      </c>
      <c r="T97" s="106">
        <v>1</v>
      </c>
      <c r="U97" s="106">
        <v>1</v>
      </c>
      <c r="V97" s="106">
        <v>0</v>
      </c>
      <c r="W97" s="106">
        <v>2</v>
      </c>
      <c r="X97" s="106">
        <v>1</v>
      </c>
      <c r="Y97" s="106">
        <v>0</v>
      </c>
      <c r="Z97" s="106">
        <v>1</v>
      </c>
      <c r="AA97" s="106" t="s">
        <v>33</v>
      </c>
      <c r="AB97" s="106"/>
      <c r="AC97" s="106"/>
      <c r="AD97" s="106" t="s">
        <v>460</v>
      </c>
    </row>
    <row r="98" spans="1:30" s="55" customFormat="1" x14ac:dyDescent="0.3">
      <c r="A98" s="106">
        <v>750620</v>
      </c>
      <c r="B98" s="54" t="s">
        <v>350</v>
      </c>
      <c r="C98" s="106" t="s">
        <v>48</v>
      </c>
      <c r="D98" s="106">
        <v>3</v>
      </c>
      <c r="E98" s="106"/>
      <c r="F98" s="106" t="s">
        <v>26</v>
      </c>
      <c r="G98" s="106" t="s">
        <v>27</v>
      </c>
      <c r="H98" s="106">
        <v>58</v>
      </c>
      <c r="I98" s="107">
        <v>43432</v>
      </c>
      <c r="J98" s="106" t="s">
        <v>57</v>
      </c>
      <c r="K98" s="106">
        <v>27</v>
      </c>
      <c r="L98" s="108">
        <v>43882</v>
      </c>
      <c r="M98" s="106">
        <v>0</v>
      </c>
      <c r="N98" s="106">
        <v>3</v>
      </c>
      <c r="O98" s="106">
        <v>0</v>
      </c>
      <c r="P98" s="106">
        <v>1</v>
      </c>
      <c r="Q98" s="106">
        <v>2</v>
      </c>
      <c r="R98" s="106">
        <v>0</v>
      </c>
      <c r="S98" s="106">
        <v>0</v>
      </c>
      <c r="T98" s="106">
        <v>1</v>
      </c>
      <c r="U98" s="106">
        <v>1</v>
      </c>
      <c r="V98" s="106">
        <v>1</v>
      </c>
      <c r="W98" s="106">
        <v>4</v>
      </c>
      <c r="X98" s="106">
        <v>1</v>
      </c>
      <c r="Y98" s="106">
        <v>0</v>
      </c>
      <c r="Z98" s="106">
        <v>1</v>
      </c>
      <c r="AA98" s="106" t="s">
        <v>33</v>
      </c>
      <c r="AB98" s="106"/>
      <c r="AC98" s="106"/>
      <c r="AD98" s="106" t="s">
        <v>460</v>
      </c>
    </row>
    <row r="99" spans="1:30" s="55" customFormat="1" x14ac:dyDescent="0.3">
      <c r="A99" s="106">
        <v>50043347</v>
      </c>
      <c r="B99" s="54" t="s">
        <v>351</v>
      </c>
      <c r="C99" s="106" t="s">
        <v>48</v>
      </c>
      <c r="D99" s="106">
        <v>30</v>
      </c>
      <c r="E99" s="106"/>
      <c r="F99" s="106" t="s">
        <v>26</v>
      </c>
      <c r="G99" s="106" t="s">
        <v>31</v>
      </c>
      <c r="H99" s="106">
        <v>34</v>
      </c>
      <c r="I99" s="107">
        <v>42499</v>
      </c>
      <c r="J99" s="106" t="s">
        <v>28</v>
      </c>
      <c r="K99" s="106">
        <v>27</v>
      </c>
      <c r="L99" s="108">
        <v>43838</v>
      </c>
      <c r="M99" s="106">
        <v>0</v>
      </c>
      <c r="N99" s="106">
        <v>3</v>
      </c>
      <c r="O99" s="106">
        <v>0</v>
      </c>
      <c r="P99" s="106" t="s">
        <v>45</v>
      </c>
      <c r="Q99" s="106">
        <v>2</v>
      </c>
      <c r="R99" s="106">
        <v>0</v>
      </c>
      <c r="S99" s="106">
        <v>0</v>
      </c>
      <c r="T99" s="106">
        <v>1</v>
      </c>
      <c r="U99" s="106">
        <v>1</v>
      </c>
      <c r="V99" s="106">
        <v>0</v>
      </c>
      <c r="W99" s="106">
        <v>2</v>
      </c>
      <c r="X99" s="106">
        <v>1</v>
      </c>
      <c r="Y99" s="106">
        <v>0</v>
      </c>
      <c r="Z99" s="106">
        <v>1</v>
      </c>
      <c r="AA99" s="106" t="s">
        <v>256</v>
      </c>
      <c r="AB99" s="106"/>
      <c r="AC99" s="106"/>
      <c r="AD99" s="106" t="s">
        <v>480</v>
      </c>
    </row>
    <row r="100" spans="1:30" s="55" customFormat="1" x14ac:dyDescent="0.3">
      <c r="A100" s="106">
        <v>50076584</v>
      </c>
      <c r="B100" s="54" t="s">
        <v>352</v>
      </c>
      <c r="C100" s="106" t="s">
        <v>48</v>
      </c>
      <c r="D100" s="106">
        <v>30</v>
      </c>
      <c r="E100" s="106"/>
      <c r="F100" s="106" t="s">
        <v>26</v>
      </c>
      <c r="G100" s="106" t="s">
        <v>27</v>
      </c>
      <c r="H100" s="106">
        <v>47</v>
      </c>
      <c r="I100" s="107">
        <v>44900</v>
      </c>
      <c r="J100" s="106" t="s">
        <v>28</v>
      </c>
      <c r="K100" s="106">
        <v>27</v>
      </c>
      <c r="L100" s="108">
        <v>45076</v>
      </c>
      <c r="M100" s="106">
        <v>0</v>
      </c>
      <c r="N100" s="106">
        <v>3</v>
      </c>
      <c r="O100" s="106">
        <v>0</v>
      </c>
      <c r="P100" s="106">
        <v>1</v>
      </c>
      <c r="Q100" s="106">
        <v>2</v>
      </c>
      <c r="R100" s="106">
        <v>0</v>
      </c>
      <c r="S100" s="106">
        <v>0</v>
      </c>
      <c r="T100" s="106">
        <v>1</v>
      </c>
      <c r="U100" s="106">
        <v>1</v>
      </c>
      <c r="V100" s="106">
        <v>0</v>
      </c>
      <c r="W100" s="106">
        <v>2</v>
      </c>
      <c r="X100" s="106">
        <v>1</v>
      </c>
      <c r="Y100" s="106">
        <v>0</v>
      </c>
      <c r="Z100" s="106">
        <v>0</v>
      </c>
      <c r="AA100" s="106" t="s">
        <v>257</v>
      </c>
      <c r="AB100" s="106"/>
      <c r="AC100" s="106"/>
      <c r="AD100" s="106" t="s">
        <v>480</v>
      </c>
    </row>
    <row r="101" spans="1:30" s="55" customFormat="1" x14ac:dyDescent="0.3">
      <c r="A101" s="106">
        <v>50031603</v>
      </c>
      <c r="B101" s="54" t="s">
        <v>353</v>
      </c>
      <c r="C101" s="106" t="s">
        <v>48</v>
      </c>
      <c r="D101" s="106">
        <v>31</v>
      </c>
      <c r="E101" s="106"/>
      <c r="F101" s="106" t="s">
        <v>26</v>
      </c>
      <c r="G101" s="106" t="s">
        <v>27</v>
      </c>
      <c r="H101" s="106">
        <v>53</v>
      </c>
      <c r="I101" s="107">
        <v>42352</v>
      </c>
      <c r="J101" s="106" t="s">
        <v>28</v>
      </c>
      <c r="K101" s="106">
        <v>27</v>
      </c>
      <c r="L101" s="108">
        <v>45266</v>
      </c>
      <c r="M101" s="106">
        <v>0</v>
      </c>
      <c r="N101" s="106">
        <v>2</v>
      </c>
      <c r="O101" s="106">
        <v>0</v>
      </c>
      <c r="P101" s="106">
        <v>1</v>
      </c>
      <c r="Q101" s="106">
        <v>2</v>
      </c>
      <c r="R101" s="106">
        <v>0</v>
      </c>
      <c r="S101" s="106">
        <v>0</v>
      </c>
      <c r="T101" s="106">
        <v>1</v>
      </c>
      <c r="U101" s="106">
        <v>1</v>
      </c>
      <c r="V101" s="106">
        <v>0</v>
      </c>
      <c r="W101" s="106">
        <v>2</v>
      </c>
      <c r="X101" s="106">
        <v>1</v>
      </c>
      <c r="Y101" s="106">
        <v>2</v>
      </c>
      <c r="Z101" s="106">
        <v>1</v>
      </c>
      <c r="AA101" s="106" t="s">
        <v>258</v>
      </c>
      <c r="AB101" s="106"/>
      <c r="AC101" s="106"/>
      <c r="AD101" s="106" t="s">
        <v>454</v>
      </c>
    </row>
    <row r="102" spans="1:30" s="55" customFormat="1" x14ac:dyDescent="0.3">
      <c r="A102" s="106">
        <v>50031617</v>
      </c>
      <c r="B102" s="54" t="s">
        <v>354</v>
      </c>
      <c r="C102" s="106" t="s">
        <v>48</v>
      </c>
      <c r="D102" s="106">
        <v>31</v>
      </c>
      <c r="E102" s="106"/>
      <c r="F102" s="106" t="s">
        <v>26</v>
      </c>
      <c r="G102" s="106" t="s">
        <v>27</v>
      </c>
      <c r="H102" s="106">
        <v>53</v>
      </c>
      <c r="I102" s="107">
        <v>42395</v>
      </c>
      <c r="J102" s="106" t="s">
        <v>28</v>
      </c>
      <c r="K102" s="106">
        <v>27</v>
      </c>
      <c r="L102" s="108">
        <v>43494</v>
      </c>
      <c r="M102" s="106">
        <v>0</v>
      </c>
      <c r="N102" s="106">
        <v>3</v>
      </c>
      <c r="O102" s="106">
        <v>0</v>
      </c>
      <c r="P102" s="106">
        <v>1</v>
      </c>
      <c r="Q102" s="106">
        <v>1</v>
      </c>
      <c r="R102" s="106">
        <v>0</v>
      </c>
      <c r="S102" s="106">
        <v>0</v>
      </c>
      <c r="T102" s="106">
        <v>1</v>
      </c>
      <c r="U102" s="106">
        <v>1</v>
      </c>
      <c r="V102" s="106">
        <v>1</v>
      </c>
      <c r="W102" s="106">
        <v>4</v>
      </c>
      <c r="X102" s="106">
        <v>1</v>
      </c>
      <c r="Y102" s="106">
        <v>0</v>
      </c>
      <c r="Z102" s="106">
        <v>0</v>
      </c>
      <c r="AA102" s="106" t="s">
        <v>33</v>
      </c>
      <c r="AB102" s="106"/>
      <c r="AC102" s="106"/>
      <c r="AD102" s="106" t="s">
        <v>494</v>
      </c>
    </row>
    <row r="103" spans="1:30" s="55" customFormat="1" x14ac:dyDescent="0.3">
      <c r="A103" s="106">
        <v>50032828</v>
      </c>
      <c r="B103" s="54" t="s">
        <v>355</v>
      </c>
      <c r="C103" s="106" t="s">
        <v>48</v>
      </c>
      <c r="D103" s="106">
        <v>31</v>
      </c>
      <c r="E103" s="106"/>
      <c r="F103" s="106" t="s">
        <v>26</v>
      </c>
      <c r="G103" s="106" t="s">
        <v>31</v>
      </c>
      <c r="H103" s="106">
        <v>59</v>
      </c>
      <c r="I103" s="107">
        <v>42116</v>
      </c>
      <c r="J103" s="106" t="s">
        <v>28</v>
      </c>
      <c r="K103" s="106">
        <v>27</v>
      </c>
      <c r="L103" s="108">
        <v>43007</v>
      </c>
      <c r="M103" s="106">
        <v>0</v>
      </c>
      <c r="N103" s="106">
        <v>3</v>
      </c>
      <c r="O103" s="106">
        <v>0</v>
      </c>
      <c r="P103" s="106">
        <v>1</v>
      </c>
      <c r="Q103" s="106">
        <v>3</v>
      </c>
      <c r="R103" s="106">
        <v>0</v>
      </c>
      <c r="S103" s="106">
        <v>0</v>
      </c>
      <c r="T103" s="106">
        <v>1</v>
      </c>
      <c r="U103" s="106">
        <v>1</v>
      </c>
      <c r="V103" s="106">
        <v>1</v>
      </c>
      <c r="W103" s="106">
        <v>2</v>
      </c>
      <c r="X103" s="106">
        <v>1</v>
      </c>
      <c r="Y103" s="106">
        <v>2</v>
      </c>
      <c r="Z103" s="106">
        <v>1</v>
      </c>
      <c r="AA103" s="106" t="s">
        <v>33</v>
      </c>
      <c r="AB103" s="106"/>
      <c r="AC103" s="106"/>
      <c r="AD103" s="106" t="s">
        <v>484</v>
      </c>
    </row>
    <row r="104" spans="1:30" s="55" customFormat="1" x14ac:dyDescent="0.3">
      <c r="A104" s="106">
        <v>50054849</v>
      </c>
      <c r="B104" s="54" t="s">
        <v>356</v>
      </c>
      <c r="C104" s="106" t="s">
        <v>48</v>
      </c>
      <c r="D104" s="106">
        <v>31</v>
      </c>
      <c r="E104" s="106"/>
      <c r="F104" s="106" t="s">
        <v>26</v>
      </c>
      <c r="G104" s="106" t="s">
        <v>27</v>
      </c>
      <c r="H104" s="106">
        <v>54</v>
      </c>
      <c r="I104" s="107">
        <v>44865</v>
      </c>
      <c r="J104" s="106" t="s">
        <v>28</v>
      </c>
      <c r="K104" s="106">
        <v>27</v>
      </c>
      <c r="L104" s="108">
        <v>45219</v>
      </c>
      <c r="M104" s="106">
        <v>0</v>
      </c>
      <c r="N104" s="106">
        <v>3</v>
      </c>
      <c r="O104" s="106">
        <v>0</v>
      </c>
      <c r="P104" s="106">
        <v>1</v>
      </c>
      <c r="Q104" s="106">
        <v>2</v>
      </c>
      <c r="R104" s="106">
        <v>0</v>
      </c>
      <c r="S104" s="106">
        <v>0</v>
      </c>
      <c r="T104" s="106">
        <v>1</v>
      </c>
      <c r="U104" s="106">
        <v>1</v>
      </c>
      <c r="V104" s="106">
        <v>1</v>
      </c>
      <c r="W104" s="106">
        <v>2</v>
      </c>
      <c r="X104" s="106">
        <v>1</v>
      </c>
      <c r="Y104" s="106">
        <v>0</v>
      </c>
      <c r="Z104" s="106">
        <v>1</v>
      </c>
      <c r="AA104" s="106" t="s">
        <v>253</v>
      </c>
      <c r="AB104" s="106"/>
      <c r="AC104" s="106"/>
      <c r="AD104" s="106" t="s">
        <v>480</v>
      </c>
    </row>
    <row r="105" spans="1:30" s="55" customFormat="1" x14ac:dyDescent="0.3">
      <c r="A105" s="106">
        <v>50028669</v>
      </c>
      <c r="B105" s="54" t="s">
        <v>357</v>
      </c>
      <c r="C105" s="106" t="s">
        <v>39</v>
      </c>
      <c r="D105" s="106">
        <v>6</v>
      </c>
      <c r="E105" s="106"/>
      <c r="F105" s="106" t="s">
        <v>26</v>
      </c>
      <c r="G105" s="106" t="s">
        <v>31</v>
      </c>
      <c r="H105" s="106">
        <v>66</v>
      </c>
      <c r="I105" s="107">
        <v>42324</v>
      </c>
      <c r="J105" s="106" t="s">
        <v>28</v>
      </c>
      <c r="K105" s="106">
        <v>27</v>
      </c>
      <c r="L105" s="108">
        <v>44600</v>
      </c>
      <c r="M105" s="106">
        <v>0</v>
      </c>
      <c r="N105" s="106">
        <v>1</v>
      </c>
      <c r="O105" s="106">
        <v>0</v>
      </c>
      <c r="P105" s="106">
        <v>1</v>
      </c>
      <c r="Q105" s="106">
        <v>1</v>
      </c>
      <c r="R105" s="106">
        <v>0</v>
      </c>
      <c r="S105" s="106">
        <v>0</v>
      </c>
      <c r="T105" s="106">
        <v>1</v>
      </c>
      <c r="U105" s="106">
        <v>1</v>
      </c>
      <c r="V105" s="106">
        <v>0</v>
      </c>
      <c r="W105" s="106">
        <v>2</v>
      </c>
      <c r="X105" s="106">
        <v>0</v>
      </c>
      <c r="Y105" s="106">
        <v>1</v>
      </c>
      <c r="Z105" s="106">
        <v>1</v>
      </c>
      <c r="AA105" s="106" t="s">
        <v>33</v>
      </c>
      <c r="AB105" s="106"/>
      <c r="AC105" s="106"/>
      <c r="AD105" s="106" t="s">
        <v>459</v>
      </c>
    </row>
    <row r="106" spans="1:30" s="55" customFormat="1" x14ac:dyDescent="0.3">
      <c r="A106" s="106">
        <v>50027460</v>
      </c>
      <c r="B106" s="54" t="s">
        <v>358</v>
      </c>
      <c r="C106" s="106" t="s">
        <v>48</v>
      </c>
      <c r="D106" s="106">
        <v>2</v>
      </c>
      <c r="E106" s="106"/>
      <c r="F106" s="106" t="s">
        <v>26</v>
      </c>
      <c r="G106" s="106" t="s">
        <v>27</v>
      </c>
      <c r="H106" s="106">
        <v>65</v>
      </c>
      <c r="I106" s="107">
        <v>41572</v>
      </c>
      <c r="J106" s="106" t="s">
        <v>28</v>
      </c>
      <c r="K106" s="106">
        <v>27</v>
      </c>
      <c r="L106" s="108">
        <v>41940</v>
      </c>
      <c r="M106" s="106">
        <v>1</v>
      </c>
      <c r="N106" s="106">
        <v>3</v>
      </c>
      <c r="O106" s="106">
        <v>0</v>
      </c>
      <c r="P106" s="106">
        <v>1</v>
      </c>
      <c r="Q106" s="106">
        <v>1</v>
      </c>
      <c r="R106" s="106">
        <v>1</v>
      </c>
      <c r="S106" s="106">
        <v>0</v>
      </c>
      <c r="T106" s="106">
        <v>1</v>
      </c>
      <c r="U106" s="106">
        <v>1</v>
      </c>
      <c r="V106" s="106">
        <v>1</v>
      </c>
      <c r="W106" s="106" t="s">
        <v>45</v>
      </c>
      <c r="X106" s="106" t="s">
        <v>45</v>
      </c>
      <c r="Y106" s="106">
        <v>0</v>
      </c>
      <c r="Z106" s="106">
        <v>1</v>
      </c>
      <c r="AA106" s="106" t="s">
        <v>259</v>
      </c>
      <c r="AB106" s="106"/>
      <c r="AC106" s="106"/>
      <c r="AD106" s="106" t="s">
        <v>495</v>
      </c>
    </row>
    <row r="107" spans="1:30" s="55" customFormat="1" x14ac:dyDescent="0.3">
      <c r="A107" s="54" t="s">
        <v>370</v>
      </c>
      <c r="B107" s="54" t="s">
        <v>38</v>
      </c>
      <c r="C107" s="54" t="s">
        <v>39</v>
      </c>
      <c r="D107" s="54" t="s">
        <v>162</v>
      </c>
      <c r="E107" s="54" t="s">
        <v>25</v>
      </c>
      <c r="F107" s="54" t="s">
        <v>26</v>
      </c>
      <c r="G107" s="54" t="s">
        <v>27</v>
      </c>
      <c r="H107" s="55">
        <v>84</v>
      </c>
      <c r="I107" s="81" t="s">
        <v>371</v>
      </c>
      <c r="J107" s="54" t="s">
        <v>28</v>
      </c>
      <c r="K107" s="55">
        <v>50</v>
      </c>
      <c r="L107" s="56">
        <v>44916</v>
      </c>
      <c r="M107" s="55">
        <v>0</v>
      </c>
      <c r="N107" s="55">
        <v>1</v>
      </c>
      <c r="O107" s="55">
        <v>0</v>
      </c>
      <c r="P107" s="55">
        <v>1</v>
      </c>
      <c r="Q107" s="55">
        <v>2</v>
      </c>
      <c r="R107" s="55">
        <v>0</v>
      </c>
      <c r="S107" s="55">
        <v>0</v>
      </c>
      <c r="T107" s="55">
        <v>1</v>
      </c>
      <c r="U107" s="55">
        <v>1</v>
      </c>
      <c r="V107" s="55">
        <v>0</v>
      </c>
      <c r="W107" s="55">
        <v>3</v>
      </c>
      <c r="X107" s="55">
        <v>0</v>
      </c>
      <c r="Y107" s="55">
        <v>2</v>
      </c>
      <c r="Z107" s="55">
        <v>0</v>
      </c>
      <c r="AA107" s="55" t="s">
        <v>372</v>
      </c>
      <c r="AD107" s="55" t="s">
        <v>454</v>
      </c>
    </row>
    <row r="108" spans="1:30" s="55" customFormat="1" x14ac:dyDescent="0.3">
      <c r="A108" s="54" t="s">
        <v>373</v>
      </c>
      <c r="B108" s="54" t="s">
        <v>38</v>
      </c>
      <c r="C108" s="54" t="s">
        <v>39</v>
      </c>
      <c r="D108" s="54" t="s">
        <v>162</v>
      </c>
      <c r="E108" s="54" t="s">
        <v>25</v>
      </c>
      <c r="F108" s="54" t="s">
        <v>26</v>
      </c>
      <c r="G108" s="54" t="s">
        <v>27</v>
      </c>
      <c r="H108" s="55">
        <v>48</v>
      </c>
      <c r="I108" s="81" t="s">
        <v>374</v>
      </c>
      <c r="J108" s="54" t="s">
        <v>28</v>
      </c>
      <c r="K108" s="55">
        <v>50</v>
      </c>
      <c r="L108" s="56">
        <v>44481</v>
      </c>
      <c r="M108" s="55">
        <v>0</v>
      </c>
      <c r="N108" s="55">
        <v>1</v>
      </c>
      <c r="O108" s="55">
        <v>0</v>
      </c>
      <c r="P108" s="55">
        <v>1</v>
      </c>
      <c r="Q108" s="55">
        <v>1</v>
      </c>
      <c r="R108" s="55">
        <v>0</v>
      </c>
      <c r="S108" s="55">
        <v>0</v>
      </c>
      <c r="T108" s="55">
        <v>1</v>
      </c>
      <c r="U108" s="55">
        <v>1</v>
      </c>
      <c r="V108" s="55">
        <v>1</v>
      </c>
      <c r="W108" s="55">
        <v>4</v>
      </c>
      <c r="X108" s="55">
        <v>1</v>
      </c>
      <c r="Y108" s="55">
        <v>0</v>
      </c>
      <c r="Z108" s="55">
        <v>0</v>
      </c>
      <c r="AA108" s="55" t="s">
        <v>491</v>
      </c>
      <c r="AD108" s="55" t="s">
        <v>459</v>
      </c>
    </row>
    <row r="109" spans="1:30" s="55" customFormat="1" x14ac:dyDescent="0.3">
      <c r="A109" s="54" t="s">
        <v>377</v>
      </c>
      <c r="B109" s="54" t="s">
        <v>38</v>
      </c>
      <c r="C109" s="54" t="s">
        <v>39</v>
      </c>
      <c r="D109" s="54" t="s">
        <v>162</v>
      </c>
      <c r="E109" s="54" t="s">
        <v>25</v>
      </c>
      <c r="F109" s="54" t="s">
        <v>26</v>
      </c>
      <c r="G109" s="54" t="s">
        <v>27</v>
      </c>
      <c r="H109" s="55">
        <v>37</v>
      </c>
      <c r="I109" s="81" t="s">
        <v>85</v>
      </c>
      <c r="J109" s="54" t="s">
        <v>28</v>
      </c>
      <c r="K109" s="55">
        <v>50</v>
      </c>
      <c r="L109" s="56">
        <v>43873</v>
      </c>
      <c r="M109" s="55">
        <v>0</v>
      </c>
      <c r="N109" s="55">
        <v>1</v>
      </c>
      <c r="O109" s="55">
        <v>0</v>
      </c>
      <c r="P109" s="55">
        <v>1</v>
      </c>
      <c r="Q109" s="55">
        <v>1</v>
      </c>
      <c r="R109" s="55">
        <v>0</v>
      </c>
      <c r="S109" s="55">
        <v>0</v>
      </c>
      <c r="T109" s="55">
        <v>1</v>
      </c>
      <c r="U109" s="55">
        <v>1</v>
      </c>
      <c r="V109" s="55">
        <v>0</v>
      </c>
      <c r="W109" s="55">
        <v>4</v>
      </c>
      <c r="X109" s="55">
        <v>2</v>
      </c>
      <c r="Y109" s="55">
        <v>0</v>
      </c>
      <c r="Z109" s="55">
        <v>0</v>
      </c>
      <c r="AA109" s="55" t="s">
        <v>372</v>
      </c>
      <c r="AD109" s="55" t="s">
        <v>459</v>
      </c>
    </row>
    <row r="110" spans="1:30" s="55" customFormat="1" x14ac:dyDescent="0.3">
      <c r="A110" s="54" t="s">
        <v>378</v>
      </c>
      <c r="B110" s="48" t="s">
        <v>41</v>
      </c>
      <c r="C110" s="54" t="s">
        <v>42</v>
      </c>
      <c r="D110" s="54" t="s">
        <v>136</v>
      </c>
      <c r="E110" s="54" t="s">
        <v>25</v>
      </c>
      <c r="F110" s="54" t="s">
        <v>26</v>
      </c>
      <c r="G110" s="54" t="s">
        <v>31</v>
      </c>
      <c r="H110" s="55">
        <v>62</v>
      </c>
      <c r="I110" s="81" t="s">
        <v>379</v>
      </c>
      <c r="J110" s="54" t="s">
        <v>28</v>
      </c>
      <c r="K110" s="55">
        <v>50</v>
      </c>
      <c r="L110" s="56">
        <v>45064</v>
      </c>
      <c r="M110" s="55">
        <v>0</v>
      </c>
      <c r="N110" s="55">
        <v>2</v>
      </c>
      <c r="O110" s="55">
        <v>0</v>
      </c>
      <c r="P110" s="95">
        <v>1</v>
      </c>
      <c r="Q110" s="55">
        <v>1</v>
      </c>
      <c r="R110" s="55">
        <v>0</v>
      </c>
      <c r="S110" s="55">
        <v>1</v>
      </c>
      <c r="T110" s="55">
        <v>1</v>
      </c>
      <c r="U110" s="55">
        <v>1</v>
      </c>
      <c r="V110" s="55">
        <v>1</v>
      </c>
      <c r="W110" s="55">
        <v>4</v>
      </c>
      <c r="X110" s="55">
        <v>1</v>
      </c>
      <c r="Y110" s="55">
        <v>0</v>
      </c>
      <c r="Z110" s="55">
        <v>0</v>
      </c>
      <c r="AA110" s="55" t="s">
        <v>492</v>
      </c>
      <c r="AD110" s="55" t="s">
        <v>459</v>
      </c>
    </row>
    <row r="111" spans="1:30" s="55" customFormat="1" x14ac:dyDescent="0.3">
      <c r="A111" s="54" t="s">
        <v>381</v>
      </c>
      <c r="B111" s="54" t="s">
        <v>41</v>
      </c>
      <c r="C111" s="54" t="s">
        <v>42</v>
      </c>
      <c r="D111" s="54" t="s">
        <v>136</v>
      </c>
      <c r="E111" s="54" t="s">
        <v>25</v>
      </c>
      <c r="F111" s="54" t="s">
        <v>26</v>
      </c>
      <c r="G111" s="54" t="s">
        <v>27</v>
      </c>
      <c r="H111" s="55">
        <v>40</v>
      </c>
      <c r="I111" s="81" t="s">
        <v>382</v>
      </c>
      <c r="J111" s="54" t="s">
        <v>28</v>
      </c>
      <c r="K111" s="55">
        <v>50</v>
      </c>
      <c r="L111" s="56">
        <v>45061</v>
      </c>
      <c r="M111" s="55">
        <v>0</v>
      </c>
      <c r="N111" s="55">
        <v>2</v>
      </c>
      <c r="O111" s="55">
        <v>1</v>
      </c>
      <c r="P111" s="55">
        <v>1</v>
      </c>
      <c r="Q111" s="55">
        <v>2</v>
      </c>
      <c r="R111" s="55">
        <v>0</v>
      </c>
      <c r="S111" s="55">
        <v>0</v>
      </c>
      <c r="T111" s="55">
        <v>1</v>
      </c>
      <c r="U111" s="55">
        <v>1</v>
      </c>
      <c r="V111" s="55">
        <v>1</v>
      </c>
      <c r="W111" s="55">
        <v>4</v>
      </c>
      <c r="X111" s="55">
        <v>1</v>
      </c>
      <c r="Y111" s="55">
        <v>0</v>
      </c>
      <c r="Z111" s="55">
        <v>1</v>
      </c>
      <c r="AA111" s="55" t="s">
        <v>372</v>
      </c>
      <c r="AD111" s="55" t="s">
        <v>454</v>
      </c>
    </row>
    <row r="112" spans="1:30" s="55" customFormat="1" x14ac:dyDescent="0.3">
      <c r="A112" s="54" t="s">
        <v>383</v>
      </c>
      <c r="B112" s="54" t="s">
        <v>41</v>
      </c>
      <c r="C112" s="54" t="s">
        <v>42</v>
      </c>
      <c r="D112" s="54" t="s">
        <v>43</v>
      </c>
      <c r="E112" s="54" t="s">
        <v>25</v>
      </c>
      <c r="F112" s="54" t="s">
        <v>26</v>
      </c>
      <c r="G112" s="54" t="s">
        <v>27</v>
      </c>
      <c r="H112" s="55">
        <v>60</v>
      </c>
      <c r="I112" s="81" t="s">
        <v>384</v>
      </c>
      <c r="J112" s="54" t="s">
        <v>28</v>
      </c>
      <c r="K112" s="55">
        <v>50</v>
      </c>
      <c r="L112" s="56">
        <v>43171</v>
      </c>
      <c r="M112" s="55">
        <v>0</v>
      </c>
      <c r="N112" s="55">
        <v>2</v>
      </c>
      <c r="O112" s="55">
        <v>0</v>
      </c>
      <c r="P112" s="55">
        <v>1</v>
      </c>
      <c r="Q112" s="55">
        <v>1</v>
      </c>
      <c r="R112" s="55">
        <v>0</v>
      </c>
      <c r="S112" s="55">
        <v>0</v>
      </c>
      <c r="T112" s="55">
        <v>1</v>
      </c>
      <c r="U112" s="55">
        <v>1</v>
      </c>
      <c r="V112" s="55">
        <v>1</v>
      </c>
      <c r="W112" s="55">
        <v>4</v>
      </c>
      <c r="X112" s="55">
        <v>2</v>
      </c>
      <c r="Y112" s="55">
        <v>1</v>
      </c>
      <c r="Z112" s="55">
        <v>1</v>
      </c>
      <c r="AA112" s="55" t="s">
        <v>493</v>
      </c>
      <c r="AD112" s="55" t="s">
        <v>459</v>
      </c>
    </row>
    <row r="113" spans="1:31" s="55" customFormat="1" x14ac:dyDescent="0.3">
      <c r="A113" s="54" t="s">
        <v>386</v>
      </c>
      <c r="B113" s="54" t="s">
        <v>41</v>
      </c>
      <c r="C113" s="54" t="s">
        <v>42</v>
      </c>
      <c r="D113" s="54" t="s">
        <v>43</v>
      </c>
      <c r="E113" s="54" t="s">
        <v>25</v>
      </c>
      <c r="F113" s="54" t="s">
        <v>26</v>
      </c>
      <c r="G113" s="54" t="s">
        <v>27</v>
      </c>
      <c r="H113" s="55">
        <v>67</v>
      </c>
      <c r="I113" s="81" t="s">
        <v>387</v>
      </c>
      <c r="J113" s="54" t="s">
        <v>28</v>
      </c>
      <c r="K113" s="55">
        <v>50</v>
      </c>
      <c r="L113" s="56">
        <v>42065</v>
      </c>
      <c r="M113" s="55">
        <v>0</v>
      </c>
      <c r="N113" s="55">
        <v>1</v>
      </c>
      <c r="O113" s="55">
        <v>1</v>
      </c>
      <c r="P113" s="55">
        <v>1</v>
      </c>
      <c r="Q113" s="55">
        <v>1</v>
      </c>
      <c r="R113" s="55">
        <v>0</v>
      </c>
      <c r="S113" s="55">
        <v>0</v>
      </c>
      <c r="T113" s="55">
        <v>2</v>
      </c>
      <c r="U113" s="55">
        <v>1</v>
      </c>
      <c r="V113" s="55">
        <v>1</v>
      </c>
      <c r="W113" s="55">
        <v>4</v>
      </c>
      <c r="X113" s="55">
        <v>1</v>
      </c>
      <c r="Y113" s="55">
        <v>0</v>
      </c>
      <c r="Z113" s="55">
        <v>1</v>
      </c>
      <c r="AA113" s="55" t="s">
        <v>388</v>
      </c>
      <c r="AB113" s="55" t="s">
        <v>389</v>
      </c>
      <c r="AD113" s="55" t="s">
        <v>459</v>
      </c>
    </row>
    <row r="114" spans="1:31" s="55" customFormat="1" x14ac:dyDescent="0.3">
      <c r="A114" s="54" t="s">
        <v>390</v>
      </c>
      <c r="B114" s="54" t="s">
        <v>41</v>
      </c>
      <c r="C114" s="54" t="s">
        <v>42</v>
      </c>
      <c r="D114" s="54" t="s">
        <v>43</v>
      </c>
      <c r="E114" s="54" t="s">
        <v>25</v>
      </c>
      <c r="F114" s="54" t="s">
        <v>26</v>
      </c>
      <c r="G114" s="54" t="s">
        <v>31</v>
      </c>
      <c r="H114" s="55">
        <v>49</v>
      </c>
      <c r="I114" s="81" t="s">
        <v>391</v>
      </c>
      <c r="J114" s="54" t="s">
        <v>57</v>
      </c>
      <c r="K114" s="55">
        <v>50</v>
      </c>
      <c r="L114" s="56">
        <v>42445</v>
      </c>
      <c r="M114" s="55">
        <v>0</v>
      </c>
      <c r="N114" s="55">
        <v>2</v>
      </c>
      <c r="O114" s="55">
        <v>0</v>
      </c>
      <c r="P114" s="55">
        <v>1</v>
      </c>
      <c r="Q114" s="55">
        <v>1</v>
      </c>
      <c r="R114" s="55">
        <v>0</v>
      </c>
      <c r="S114" s="55">
        <v>0</v>
      </c>
      <c r="T114" s="55">
        <v>1</v>
      </c>
      <c r="U114" s="55">
        <v>1</v>
      </c>
      <c r="V114" s="55">
        <v>0</v>
      </c>
      <c r="W114" s="55">
        <v>0</v>
      </c>
      <c r="X114" s="55">
        <v>0</v>
      </c>
      <c r="Y114" s="55">
        <v>2</v>
      </c>
      <c r="Z114" s="55">
        <v>1</v>
      </c>
      <c r="AA114" s="55" t="s">
        <v>372</v>
      </c>
      <c r="AB114" s="55" t="s">
        <v>392</v>
      </c>
      <c r="AD114" s="55" t="s">
        <v>459</v>
      </c>
    </row>
    <row r="115" spans="1:31" s="55" customFormat="1" x14ac:dyDescent="0.3">
      <c r="A115" s="54" t="s">
        <v>393</v>
      </c>
      <c r="B115" s="54" t="s">
        <v>47</v>
      </c>
      <c r="C115" s="54" t="s">
        <v>48</v>
      </c>
      <c r="D115" s="54" t="s">
        <v>49</v>
      </c>
      <c r="E115" s="54" t="s">
        <v>25</v>
      </c>
      <c r="F115" s="54" t="s">
        <v>26</v>
      </c>
      <c r="G115" s="54" t="s">
        <v>27</v>
      </c>
      <c r="H115" s="55">
        <v>38</v>
      </c>
      <c r="I115" s="81" t="s">
        <v>394</v>
      </c>
      <c r="J115" s="54" t="s">
        <v>28</v>
      </c>
      <c r="K115" s="55">
        <v>50</v>
      </c>
      <c r="L115" s="56">
        <v>41851</v>
      </c>
      <c r="M115" s="55">
        <v>0</v>
      </c>
      <c r="N115" s="55">
        <v>3</v>
      </c>
      <c r="O115" s="55">
        <v>0</v>
      </c>
      <c r="P115" s="55">
        <v>1</v>
      </c>
      <c r="Q115" s="55">
        <v>1</v>
      </c>
      <c r="R115" s="55">
        <v>0</v>
      </c>
      <c r="S115" s="55">
        <v>0</v>
      </c>
      <c r="T115" s="55">
        <v>1</v>
      </c>
      <c r="U115" s="55">
        <v>1</v>
      </c>
      <c r="V115" s="55">
        <v>1</v>
      </c>
      <c r="W115" s="55">
        <v>4</v>
      </c>
      <c r="X115" s="55">
        <v>1</v>
      </c>
      <c r="Y115" s="55">
        <v>0</v>
      </c>
      <c r="Z115" s="55">
        <v>1</v>
      </c>
      <c r="AA115" s="55" t="s">
        <v>441</v>
      </c>
      <c r="AB115" s="55" t="s">
        <v>442</v>
      </c>
      <c r="AD115" s="55" t="s">
        <v>459</v>
      </c>
    </row>
    <row r="116" spans="1:31" s="55" customFormat="1" x14ac:dyDescent="0.3">
      <c r="A116" s="54" t="s">
        <v>396</v>
      </c>
      <c r="B116" s="54" t="s">
        <v>47</v>
      </c>
      <c r="C116" s="54" t="s">
        <v>48</v>
      </c>
      <c r="D116" s="54" t="s">
        <v>49</v>
      </c>
      <c r="E116" s="54" t="s">
        <v>25</v>
      </c>
      <c r="F116" s="54" t="s">
        <v>26</v>
      </c>
      <c r="G116" s="54" t="s">
        <v>27</v>
      </c>
      <c r="H116" s="55">
        <v>56</v>
      </c>
      <c r="I116" s="81" t="s">
        <v>173</v>
      </c>
      <c r="J116" s="54" t="s">
        <v>28</v>
      </c>
      <c r="K116" s="55">
        <v>50</v>
      </c>
      <c r="L116" s="56">
        <v>42074</v>
      </c>
      <c r="M116" s="55">
        <v>0</v>
      </c>
      <c r="N116" s="55">
        <v>4</v>
      </c>
      <c r="O116" s="55">
        <v>0</v>
      </c>
      <c r="P116" s="55">
        <v>1</v>
      </c>
      <c r="Q116" s="55">
        <v>1</v>
      </c>
      <c r="R116" s="55">
        <v>0</v>
      </c>
      <c r="S116" s="55">
        <v>0</v>
      </c>
      <c r="T116" s="55">
        <v>1</v>
      </c>
      <c r="U116" s="55">
        <v>1</v>
      </c>
      <c r="V116" s="55">
        <v>0</v>
      </c>
      <c r="W116" s="55">
        <v>4</v>
      </c>
      <c r="X116" s="55">
        <v>1</v>
      </c>
      <c r="Y116" s="55">
        <v>0</v>
      </c>
      <c r="Z116" s="55">
        <v>0</v>
      </c>
      <c r="AD116" s="55" t="s">
        <v>486</v>
      </c>
    </row>
    <row r="117" spans="1:31" s="55" customFormat="1" ht="16.95" customHeight="1" x14ac:dyDescent="0.3">
      <c r="A117" s="54" t="s">
        <v>397</v>
      </c>
      <c r="B117" s="54" t="s">
        <v>47</v>
      </c>
      <c r="C117" s="54" t="s">
        <v>48</v>
      </c>
      <c r="D117" s="54" t="s">
        <v>49</v>
      </c>
      <c r="E117" s="54" t="s">
        <v>25</v>
      </c>
      <c r="F117" s="54" t="s">
        <v>26</v>
      </c>
      <c r="G117" s="54" t="s">
        <v>27</v>
      </c>
      <c r="H117" s="55">
        <v>65</v>
      </c>
      <c r="I117" s="81" t="s">
        <v>398</v>
      </c>
      <c r="J117" s="54" t="s">
        <v>28</v>
      </c>
      <c r="K117" s="55">
        <v>50</v>
      </c>
      <c r="L117" s="56">
        <v>43004</v>
      </c>
      <c r="M117" s="55">
        <v>0</v>
      </c>
      <c r="N117" s="55">
        <v>3</v>
      </c>
      <c r="O117" s="55">
        <v>0</v>
      </c>
      <c r="P117" s="55">
        <v>1</v>
      </c>
      <c r="Q117" s="55">
        <v>2</v>
      </c>
      <c r="R117" s="55">
        <v>0</v>
      </c>
      <c r="S117" s="55">
        <v>0</v>
      </c>
      <c r="T117" s="55">
        <v>1</v>
      </c>
      <c r="U117" s="55">
        <v>1</v>
      </c>
      <c r="V117" s="55">
        <v>0</v>
      </c>
      <c r="W117" s="55">
        <v>2</v>
      </c>
      <c r="X117" s="55">
        <v>1</v>
      </c>
      <c r="Y117" s="55">
        <v>0</v>
      </c>
      <c r="Z117" s="55">
        <v>0</v>
      </c>
      <c r="AA117" s="55" t="s">
        <v>490</v>
      </c>
      <c r="AD117" s="55" t="s">
        <v>454</v>
      </c>
    </row>
    <row r="118" spans="1:31" s="55" customFormat="1" x14ac:dyDescent="0.3">
      <c r="A118" s="54" t="s">
        <v>399</v>
      </c>
      <c r="B118" s="54" t="s">
        <v>47</v>
      </c>
      <c r="C118" s="54" t="s">
        <v>48</v>
      </c>
      <c r="D118" s="54" t="s">
        <v>49</v>
      </c>
      <c r="E118" s="54" t="s">
        <v>25</v>
      </c>
      <c r="F118" s="54" t="s">
        <v>26</v>
      </c>
      <c r="G118" s="54" t="s">
        <v>27</v>
      </c>
      <c r="H118" s="55">
        <v>45</v>
      </c>
      <c r="I118" s="81" t="s">
        <v>400</v>
      </c>
      <c r="J118" s="54" t="s">
        <v>28</v>
      </c>
      <c r="K118" s="55">
        <v>50</v>
      </c>
      <c r="L118" s="56">
        <v>42503</v>
      </c>
      <c r="M118" s="55">
        <v>0</v>
      </c>
      <c r="N118" s="55">
        <v>4</v>
      </c>
      <c r="O118" s="55">
        <v>0</v>
      </c>
      <c r="P118" s="55">
        <v>1</v>
      </c>
      <c r="Q118" s="55">
        <v>6</v>
      </c>
      <c r="R118" s="55">
        <v>0</v>
      </c>
      <c r="S118" s="55">
        <v>0</v>
      </c>
      <c r="T118" s="55">
        <v>1</v>
      </c>
      <c r="U118" s="55">
        <v>1</v>
      </c>
      <c r="V118" s="55">
        <v>0</v>
      </c>
      <c r="W118" s="55">
        <v>4</v>
      </c>
      <c r="X118" s="55">
        <v>0</v>
      </c>
      <c r="Y118" s="55">
        <v>0</v>
      </c>
      <c r="Z118" s="55">
        <v>1</v>
      </c>
      <c r="AA118" s="55" t="s">
        <v>443</v>
      </c>
      <c r="AD118" s="55" t="s">
        <v>444</v>
      </c>
    </row>
    <row r="119" spans="1:31" s="55" customFormat="1" ht="18" customHeight="1" x14ac:dyDescent="0.3">
      <c r="A119" s="54" t="s">
        <v>403</v>
      </c>
      <c r="B119" s="54" t="s">
        <v>47</v>
      </c>
      <c r="C119" s="54" t="s">
        <v>48</v>
      </c>
      <c r="D119" s="54" t="s">
        <v>61</v>
      </c>
      <c r="E119" s="54" t="s">
        <v>25</v>
      </c>
      <c r="F119" s="54" t="s">
        <v>26</v>
      </c>
      <c r="G119" s="54" t="s">
        <v>31</v>
      </c>
      <c r="H119" s="55">
        <v>58</v>
      </c>
      <c r="I119" s="81" t="s">
        <v>404</v>
      </c>
      <c r="J119" s="54" t="s">
        <v>28</v>
      </c>
      <c r="K119" s="55">
        <v>50</v>
      </c>
      <c r="L119" s="56">
        <v>45177</v>
      </c>
      <c r="M119" s="55">
        <v>0</v>
      </c>
      <c r="N119" s="55">
        <v>3</v>
      </c>
      <c r="O119" s="55">
        <v>0</v>
      </c>
      <c r="P119" s="55">
        <v>1</v>
      </c>
      <c r="Q119" s="55">
        <v>5</v>
      </c>
      <c r="R119" s="55">
        <v>0</v>
      </c>
      <c r="S119" s="55">
        <v>0</v>
      </c>
      <c r="T119" s="55">
        <v>1</v>
      </c>
      <c r="U119" s="55">
        <v>1</v>
      </c>
      <c r="V119" s="55">
        <v>0</v>
      </c>
      <c r="W119" s="55">
        <v>4</v>
      </c>
      <c r="X119" s="55">
        <v>1</v>
      </c>
      <c r="Y119" s="55">
        <v>0</v>
      </c>
      <c r="Z119" s="55">
        <v>1</v>
      </c>
      <c r="AD119" s="55" t="s">
        <v>445</v>
      </c>
    </row>
    <row r="120" spans="1:31" s="55" customFormat="1" x14ac:dyDescent="0.3">
      <c r="A120" s="136" t="s">
        <v>241</v>
      </c>
      <c r="B120" s="54" t="s">
        <v>47</v>
      </c>
      <c r="C120" s="54" t="s">
        <v>48</v>
      </c>
      <c r="D120" s="54" t="s">
        <v>68</v>
      </c>
      <c r="E120" s="54" t="s">
        <v>25</v>
      </c>
      <c r="F120" s="54" t="s">
        <v>26</v>
      </c>
      <c r="G120" s="54" t="s">
        <v>27</v>
      </c>
      <c r="H120" s="55">
        <v>82</v>
      </c>
      <c r="I120" s="81" t="s">
        <v>407</v>
      </c>
      <c r="J120" s="54" t="s">
        <v>28</v>
      </c>
      <c r="K120" s="55">
        <v>50</v>
      </c>
      <c r="L120" s="56">
        <v>45496</v>
      </c>
      <c r="M120" s="55">
        <v>0</v>
      </c>
      <c r="N120" s="55">
        <v>3</v>
      </c>
      <c r="O120" s="55">
        <v>0</v>
      </c>
      <c r="P120" s="55">
        <v>1</v>
      </c>
      <c r="Q120" s="55">
        <v>3</v>
      </c>
      <c r="R120" s="55">
        <v>0</v>
      </c>
      <c r="S120" s="55">
        <v>0</v>
      </c>
      <c r="T120" s="55">
        <v>1</v>
      </c>
      <c r="U120" s="55">
        <v>1</v>
      </c>
      <c r="V120" s="55">
        <v>1</v>
      </c>
      <c r="W120" s="55">
        <v>4</v>
      </c>
      <c r="X120" s="55">
        <v>2</v>
      </c>
      <c r="Y120" s="55">
        <v>0</v>
      </c>
      <c r="Z120" s="55">
        <v>1</v>
      </c>
      <c r="AA120" s="55" t="s">
        <v>446</v>
      </c>
      <c r="AD120" s="55" t="s">
        <v>449</v>
      </c>
    </row>
    <row r="121" spans="1:31" s="55" customFormat="1" x14ac:dyDescent="0.3">
      <c r="A121" s="54" t="s">
        <v>410</v>
      </c>
      <c r="B121" s="54" t="s">
        <v>47</v>
      </c>
      <c r="C121" s="54" t="s">
        <v>48</v>
      </c>
      <c r="D121" s="54" t="s">
        <v>75</v>
      </c>
      <c r="E121" s="54" t="s">
        <v>25</v>
      </c>
      <c r="F121" s="54" t="s">
        <v>26</v>
      </c>
      <c r="G121" s="54" t="s">
        <v>31</v>
      </c>
      <c r="H121" s="55">
        <v>69</v>
      </c>
      <c r="I121" s="81" t="s">
        <v>411</v>
      </c>
      <c r="J121" s="54" t="s">
        <v>28</v>
      </c>
      <c r="K121" s="55">
        <v>50</v>
      </c>
      <c r="L121" s="56">
        <v>41463</v>
      </c>
      <c r="M121" s="55">
        <v>0</v>
      </c>
      <c r="N121" s="55">
        <v>3</v>
      </c>
      <c r="O121" s="55">
        <v>0</v>
      </c>
      <c r="P121" s="55">
        <v>1</v>
      </c>
      <c r="Q121" s="55">
        <v>1</v>
      </c>
      <c r="R121" s="55">
        <v>0</v>
      </c>
      <c r="S121" s="55">
        <v>0</v>
      </c>
      <c r="T121" s="55">
        <v>1</v>
      </c>
      <c r="U121" s="55">
        <v>1</v>
      </c>
      <c r="V121" s="55">
        <v>0</v>
      </c>
      <c r="W121" s="55">
        <v>2</v>
      </c>
      <c r="X121" s="55">
        <v>1</v>
      </c>
      <c r="Y121" s="55">
        <v>0</v>
      </c>
      <c r="Z121" s="55">
        <v>0</v>
      </c>
      <c r="AA121" s="55" t="s">
        <v>447</v>
      </c>
      <c r="AD121" s="55" t="s">
        <v>459</v>
      </c>
    </row>
    <row r="122" spans="1:31" s="55" customFormat="1" x14ac:dyDescent="0.3">
      <c r="A122" s="54" t="s">
        <v>412</v>
      </c>
      <c r="B122" s="54" t="s">
        <v>47</v>
      </c>
      <c r="C122" s="54" t="s">
        <v>48</v>
      </c>
      <c r="D122" s="54" t="s">
        <v>75</v>
      </c>
      <c r="E122" s="54" t="s">
        <v>25</v>
      </c>
      <c r="F122" s="54" t="s">
        <v>26</v>
      </c>
      <c r="G122" s="54" t="s">
        <v>27</v>
      </c>
      <c r="H122" s="55">
        <v>41</v>
      </c>
      <c r="I122" s="81" t="s">
        <v>413</v>
      </c>
      <c r="J122" s="54" t="s">
        <v>28</v>
      </c>
      <c r="K122" s="55">
        <v>50</v>
      </c>
      <c r="L122" s="56">
        <v>43392</v>
      </c>
      <c r="M122" s="55">
        <v>0</v>
      </c>
      <c r="N122" s="55">
        <v>4</v>
      </c>
      <c r="O122" s="55">
        <v>0</v>
      </c>
      <c r="P122" s="55">
        <v>1</v>
      </c>
      <c r="Q122" s="55">
        <v>2</v>
      </c>
      <c r="R122" s="55">
        <v>0</v>
      </c>
      <c r="S122" s="55">
        <v>0</v>
      </c>
      <c r="T122" s="55">
        <v>1</v>
      </c>
      <c r="U122" s="55">
        <v>1</v>
      </c>
      <c r="V122" s="55">
        <v>0</v>
      </c>
      <c r="W122" s="55">
        <v>2</v>
      </c>
      <c r="X122" s="55">
        <v>0</v>
      </c>
      <c r="Y122" s="55">
        <v>0</v>
      </c>
      <c r="Z122" s="55">
        <v>1</v>
      </c>
      <c r="AA122" s="55" t="s">
        <v>448</v>
      </c>
      <c r="AD122" s="55" t="s">
        <v>454</v>
      </c>
    </row>
    <row r="123" spans="1:31" s="55" customFormat="1" x14ac:dyDescent="0.3">
      <c r="A123" s="54" t="s">
        <v>417</v>
      </c>
      <c r="B123" s="54" t="s">
        <v>47</v>
      </c>
      <c r="C123" s="54" t="s">
        <v>48</v>
      </c>
      <c r="D123" s="54" t="s">
        <v>75</v>
      </c>
      <c r="E123" s="54" t="s">
        <v>25</v>
      </c>
      <c r="F123" s="54" t="s">
        <v>26</v>
      </c>
      <c r="G123" s="54" t="s">
        <v>27</v>
      </c>
      <c r="H123" s="55">
        <v>63</v>
      </c>
      <c r="I123" s="81" t="s">
        <v>418</v>
      </c>
      <c r="J123" s="54" t="s">
        <v>28</v>
      </c>
      <c r="K123" s="55">
        <v>50</v>
      </c>
      <c r="L123" s="56">
        <v>45380</v>
      </c>
      <c r="M123" s="55">
        <v>0</v>
      </c>
      <c r="N123" s="55">
        <v>3</v>
      </c>
      <c r="O123" s="55">
        <v>0</v>
      </c>
      <c r="P123" s="55">
        <v>1</v>
      </c>
      <c r="Q123" s="55">
        <v>3</v>
      </c>
      <c r="R123" s="55">
        <v>0</v>
      </c>
      <c r="S123" s="55">
        <v>0</v>
      </c>
      <c r="T123" s="55">
        <v>1</v>
      </c>
      <c r="U123" s="55">
        <v>1</v>
      </c>
      <c r="V123" s="55">
        <v>1</v>
      </c>
      <c r="W123" s="55">
        <v>4</v>
      </c>
      <c r="X123" s="55">
        <v>1</v>
      </c>
      <c r="Y123" s="55">
        <v>0</v>
      </c>
      <c r="Z123" s="55">
        <v>1</v>
      </c>
      <c r="AD123" s="55" t="s">
        <v>449</v>
      </c>
    </row>
    <row r="124" spans="1:31" s="55" customFormat="1" ht="16.95" customHeight="1" x14ac:dyDescent="0.3">
      <c r="A124" s="54" t="s">
        <v>419</v>
      </c>
      <c r="B124" s="54" t="s">
        <v>47</v>
      </c>
      <c r="C124" s="54" t="s">
        <v>48</v>
      </c>
      <c r="D124" s="54" t="s">
        <v>84</v>
      </c>
      <c r="E124" s="54" t="s">
        <v>25</v>
      </c>
      <c r="F124" s="54" t="s">
        <v>26</v>
      </c>
      <c r="G124" s="54" t="s">
        <v>31</v>
      </c>
      <c r="H124" s="55">
        <v>71</v>
      </c>
      <c r="I124" s="81" t="s">
        <v>420</v>
      </c>
      <c r="J124" s="54" t="s">
        <v>28</v>
      </c>
      <c r="K124" s="55">
        <v>50</v>
      </c>
      <c r="L124" s="56">
        <v>45369</v>
      </c>
      <c r="M124" s="55">
        <v>0</v>
      </c>
      <c r="N124" s="55">
        <v>3</v>
      </c>
      <c r="O124" s="55">
        <v>0</v>
      </c>
      <c r="P124" s="55">
        <v>1</v>
      </c>
      <c r="Q124" s="55">
        <v>1</v>
      </c>
      <c r="R124" s="55">
        <v>0</v>
      </c>
      <c r="S124" s="55">
        <v>0</v>
      </c>
      <c r="T124" s="55">
        <v>1</v>
      </c>
      <c r="U124" s="55">
        <v>1</v>
      </c>
      <c r="V124" s="55">
        <v>0</v>
      </c>
      <c r="W124" s="55">
        <v>0</v>
      </c>
      <c r="X124" s="55">
        <v>0</v>
      </c>
      <c r="Y124" s="55">
        <v>0</v>
      </c>
      <c r="Z124" s="55">
        <v>1</v>
      </c>
      <c r="AA124" s="55" t="s">
        <v>450</v>
      </c>
      <c r="AD124" s="55" t="s">
        <v>459</v>
      </c>
      <c r="AE124" s="55" t="s">
        <v>451</v>
      </c>
    </row>
    <row r="125" spans="1:31" s="55" customFormat="1" x14ac:dyDescent="0.3">
      <c r="A125" s="54" t="s">
        <v>422</v>
      </c>
      <c r="B125" s="54" t="s">
        <v>47</v>
      </c>
      <c r="C125" s="54" t="s">
        <v>48</v>
      </c>
      <c r="D125" s="54" t="s">
        <v>84</v>
      </c>
      <c r="E125" s="54" t="s">
        <v>25</v>
      </c>
      <c r="F125" s="54" t="s">
        <v>26</v>
      </c>
      <c r="G125" s="54" t="s">
        <v>27</v>
      </c>
      <c r="H125" s="55">
        <v>73</v>
      </c>
      <c r="I125" s="81" t="s">
        <v>423</v>
      </c>
      <c r="J125" s="54" t="s">
        <v>28</v>
      </c>
      <c r="K125" s="55">
        <v>50</v>
      </c>
      <c r="L125" s="56">
        <v>45205</v>
      </c>
      <c r="M125" s="55">
        <v>1</v>
      </c>
      <c r="N125" s="55">
        <v>3</v>
      </c>
      <c r="O125" s="55">
        <v>0</v>
      </c>
      <c r="P125" s="55">
        <v>1</v>
      </c>
      <c r="Q125" s="55">
        <v>2</v>
      </c>
      <c r="R125" s="55">
        <v>0</v>
      </c>
      <c r="S125" s="55">
        <v>0</v>
      </c>
      <c r="T125" s="55">
        <v>1</v>
      </c>
      <c r="U125" s="55">
        <v>1</v>
      </c>
      <c r="V125" s="55">
        <v>0</v>
      </c>
      <c r="W125" s="55">
        <v>4</v>
      </c>
      <c r="X125" s="55">
        <v>2</v>
      </c>
      <c r="Y125" s="55">
        <v>0</v>
      </c>
      <c r="Z125" s="55">
        <v>1</v>
      </c>
      <c r="AA125" s="55" t="s">
        <v>452</v>
      </c>
      <c r="AD125" s="55" t="s">
        <v>454</v>
      </c>
    </row>
    <row r="126" spans="1:31" s="55" customFormat="1" ht="16.95" customHeight="1" x14ac:dyDescent="0.3">
      <c r="A126" s="54" t="s">
        <v>424</v>
      </c>
      <c r="B126" s="54" t="s">
        <v>41</v>
      </c>
      <c r="C126" s="54" t="s">
        <v>42</v>
      </c>
      <c r="D126" s="54" t="s">
        <v>167</v>
      </c>
      <c r="E126" s="54" t="s">
        <v>25</v>
      </c>
      <c r="F126" s="54" t="s">
        <v>26</v>
      </c>
      <c r="G126" s="54" t="s">
        <v>27</v>
      </c>
      <c r="H126" s="55">
        <v>20</v>
      </c>
      <c r="I126" s="81" t="s">
        <v>101</v>
      </c>
      <c r="J126" s="54" t="s">
        <v>28</v>
      </c>
      <c r="K126" s="55">
        <v>50</v>
      </c>
      <c r="L126" s="56">
        <v>44313</v>
      </c>
      <c r="M126" s="55">
        <v>0</v>
      </c>
      <c r="N126" s="55">
        <v>1</v>
      </c>
      <c r="O126" s="55">
        <v>0</v>
      </c>
      <c r="P126" s="55">
        <v>1</v>
      </c>
      <c r="Q126" s="55">
        <v>3</v>
      </c>
      <c r="R126" s="55">
        <v>0</v>
      </c>
      <c r="S126" s="55">
        <v>0</v>
      </c>
      <c r="T126" s="55">
        <v>1</v>
      </c>
      <c r="U126" s="55">
        <v>1</v>
      </c>
      <c r="V126" s="55">
        <v>0</v>
      </c>
      <c r="W126" s="55">
        <v>4</v>
      </c>
      <c r="X126" s="55">
        <v>2</v>
      </c>
      <c r="Y126" s="55">
        <v>0</v>
      </c>
      <c r="Z126" s="55">
        <v>0</v>
      </c>
      <c r="AA126" s="55" t="s">
        <v>489</v>
      </c>
      <c r="AD126" s="55" t="s">
        <v>484</v>
      </c>
    </row>
    <row r="127" spans="1:31" s="55" customFormat="1" x14ac:dyDescent="0.3">
      <c r="A127" s="54" t="s">
        <v>426</v>
      </c>
      <c r="B127" s="54" t="s">
        <v>38</v>
      </c>
      <c r="C127" s="54" t="s">
        <v>39</v>
      </c>
      <c r="D127" s="54" t="s">
        <v>249</v>
      </c>
      <c r="E127" s="54" t="s">
        <v>25</v>
      </c>
      <c r="F127" s="54" t="s">
        <v>26</v>
      </c>
      <c r="G127" s="54" t="s">
        <v>27</v>
      </c>
      <c r="H127" s="55">
        <v>70</v>
      </c>
      <c r="I127" s="81" t="s">
        <v>427</v>
      </c>
      <c r="J127" s="54" t="s">
        <v>28</v>
      </c>
      <c r="K127" s="55">
        <v>50</v>
      </c>
      <c r="L127" s="56">
        <v>42487</v>
      </c>
      <c r="M127" s="55">
        <v>0</v>
      </c>
      <c r="N127" s="55">
        <v>2</v>
      </c>
      <c r="O127" s="55">
        <v>0</v>
      </c>
      <c r="P127" s="55">
        <v>1</v>
      </c>
      <c r="Q127" s="55">
        <v>1</v>
      </c>
      <c r="R127" s="55">
        <v>0</v>
      </c>
      <c r="S127" s="55">
        <v>0</v>
      </c>
      <c r="T127" s="55">
        <v>1</v>
      </c>
      <c r="U127" s="55">
        <v>1</v>
      </c>
      <c r="V127" s="55">
        <v>0</v>
      </c>
      <c r="W127" s="55">
        <v>0</v>
      </c>
      <c r="X127" s="55">
        <v>0</v>
      </c>
      <c r="Y127" s="55">
        <v>2</v>
      </c>
      <c r="Z127" s="55">
        <v>1</v>
      </c>
      <c r="AA127" s="55" t="s">
        <v>453</v>
      </c>
      <c r="AD127" s="55" t="s">
        <v>459</v>
      </c>
    </row>
    <row r="128" spans="1:31" s="55" customFormat="1" x14ac:dyDescent="0.3">
      <c r="A128" s="54" t="s">
        <v>428</v>
      </c>
      <c r="B128" s="54" t="s">
        <v>41</v>
      </c>
      <c r="C128" s="54" t="s">
        <v>42</v>
      </c>
      <c r="D128" s="54" t="s">
        <v>90</v>
      </c>
      <c r="E128" s="54" t="s">
        <v>25</v>
      </c>
      <c r="F128" s="54" t="s">
        <v>26</v>
      </c>
      <c r="G128" s="54" t="s">
        <v>31</v>
      </c>
      <c r="H128" s="55">
        <v>98</v>
      </c>
      <c r="I128" s="81" t="s">
        <v>429</v>
      </c>
      <c r="J128" s="54" t="s">
        <v>28</v>
      </c>
      <c r="K128" s="55">
        <v>50</v>
      </c>
      <c r="L128" s="56">
        <v>41740</v>
      </c>
      <c r="M128" s="55">
        <v>0</v>
      </c>
      <c r="N128" s="55">
        <v>2</v>
      </c>
      <c r="O128" s="55">
        <v>1</v>
      </c>
      <c r="P128" s="55">
        <v>1</v>
      </c>
      <c r="Q128" s="55">
        <v>1</v>
      </c>
      <c r="R128" s="55">
        <v>0</v>
      </c>
      <c r="S128" s="55">
        <v>0</v>
      </c>
      <c r="T128" s="55">
        <v>1</v>
      </c>
      <c r="U128" s="55">
        <v>1</v>
      </c>
      <c r="V128" s="55">
        <v>1</v>
      </c>
      <c r="W128" s="55">
        <v>4</v>
      </c>
      <c r="X128" s="55">
        <v>3</v>
      </c>
      <c r="Y128" s="55">
        <v>0</v>
      </c>
      <c r="Z128" s="55">
        <v>1</v>
      </c>
      <c r="AD128" s="55" t="s">
        <v>459</v>
      </c>
    </row>
    <row r="129" spans="1:31" s="55" customFormat="1" x14ac:dyDescent="0.3">
      <c r="A129" s="14" t="s">
        <v>430</v>
      </c>
      <c r="B129" s="54" t="s">
        <v>41</v>
      </c>
      <c r="C129" s="54" t="s">
        <v>42</v>
      </c>
      <c r="D129" s="54">
        <v>29</v>
      </c>
      <c r="E129" s="54" t="s">
        <v>25</v>
      </c>
      <c r="F129" s="54" t="s">
        <v>26</v>
      </c>
      <c r="G129" s="54" t="s">
        <v>27</v>
      </c>
      <c r="H129" s="55">
        <v>34</v>
      </c>
      <c r="I129" s="81" t="s">
        <v>431</v>
      </c>
      <c r="J129" s="54" t="s">
        <v>28</v>
      </c>
      <c r="K129" s="55">
        <v>50</v>
      </c>
      <c r="L129" s="56">
        <v>45134</v>
      </c>
      <c r="M129" s="55">
        <v>1</v>
      </c>
      <c r="N129" s="55">
        <v>1</v>
      </c>
      <c r="O129" s="55">
        <v>0</v>
      </c>
      <c r="P129" s="55">
        <v>1</v>
      </c>
      <c r="Q129" s="55">
        <v>2</v>
      </c>
      <c r="R129" s="55">
        <v>0</v>
      </c>
      <c r="S129" s="55">
        <v>0</v>
      </c>
      <c r="T129" s="55">
        <v>1</v>
      </c>
      <c r="U129" s="55">
        <v>1</v>
      </c>
      <c r="V129" s="55">
        <v>0</v>
      </c>
      <c r="W129" s="55">
        <v>2</v>
      </c>
      <c r="X129" s="55">
        <v>0</v>
      </c>
      <c r="Y129" s="55">
        <v>0</v>
      </c>
      <c r="Z129" s="55">
        <v>1</v>
      </c>
      <c r="AD129" s="55" t="s">
        <v>454</v>
      </c>
    </row>
    <row r="130" spans="1:31" s="55" customFormat="1" x14ac:dyDescent="0.3">
      <c r="A130" s="54" t="s">
        <v>430</v>
      </c>
      <c r="B130" s="54" t="s">
        <v>41</v>
      </c>
      <c r="C130" s="54" t="s">
        <v>42</v>
      </c>
      <c r="D130" s="54">
        <v>18</v>
      </c>
      <c r="E130" s="54" t="s">
        <v>25</v>
      </c>
      <c r="F130" s="54" t="s">
        <v>26</v>
      </c>
      <c r="G130" s="54" t="s">
        <v>27</v>
      </c>
      <c r="H130" s="55">
        <v>34</v>
      </c>
      <c r="I130" s="81" t="s">
        <v>431</v>
      </c>
      <c r="J130" s="54" t="s">
        <v>28</v>
      </c>
      <c r="K130" s="55">
        <v>50</v>
      </c>
      <c r="L130" s="56">
        <v>45134</v>
      </c>
      <c r="M130" s="55">
        <v>1</v>
      </c>
      <c r="N130" s="55">
        <v>2</v>
      </c>
      <c r="O130" s="55">
        <v>0</v>
      </c>
      <c r="P130" s="55">
        <v>1</v>
      </c>
      <c r="Q130" s="55">
        <v>2</v>
      </c>
      <c r="R130" s="55">
        <v>0</v>
      </c>
      <c r="S130" s="55">
        <v>0</v>
      </c>
      <c r="T130" s="55">
        <v>1</v>
      </c>
      <c r="U130" s="55">
        <v>1</v>
      </c>
      <c r="V130" s="55">
        <v>0</v>
      </c>
      <c r="W130" s="55">
        <v>2</v>
      </c>
      <c r="X130" s="55">
        <v>1</v>
      </c>
      <c r="Y130" s="55">
        <v>0</v>
      </c>
      <c r="Z130" s="55">
        <v>0</v>
      </c>
      <c r="AA130" s="55" t="s">
        <v>455</v>
      </c>
      <c r="AD130" s="55" t="s">
        <v>454</v>
      </c>
    </row>
    <row r="131" spans="1:31" s="55" customFormat="1" ht="18" customHeight="1" x14ac:dyDescent="0.3">
      <c r="A131" s="54" t="s">
        <v>432</v>
      </c>
      <c r="B131" s="54" t="s">
        <v>41</v>
      </c>
      <c r="C131" s="54" t="s">
        <v>42</v>
      </c>
      <c r="D131" s="54" t="s">
        <v>93</v>
      </c>
      <c r="E131" s="54" t="s">
        <v>25</v>
      </c>
      <c r="F131" s="54" t="s">
        <v>26</v>
      </c>
      <c r="G131" s="54" t="s">
        <v>27</v>
      </c>
      <c r="H131" s="55">
        <v>70</v>
      </c>
      <c r="I131" s="81" t="s">
        <v>433</v>
      </c>
      <c r="J131" s="54" t="s">
        <v>28</v>
      </c>
      <c r="K131" s="55">
        <v>50</v>
      </c>
      <c r="L131" s="56">
        <v>43791</v>
      </c>
      <c r="M131" s="55">
        <v>0</v>
      </c>
      <c r="N131" s="55">
        <v>1</v>
      </c>
      <c r="O131" s="55">
        <v>0</v>
      </c>
      <c r="P131" s="55">
        <v>1</v>
      </c>
      <c r="Q131" s="55">
        <v>2</v>
      </c>
      <c r="R131" s="55">
        <v>0</v>
      </c>
      <c r="S131" s="55">
        <v>0</v>
      </c>
      <c r="T131" s="55">
        <v>1</v>
      </c>
      <c r="U131" s="55">
        <v>1</v>
      </c>
      <c r="V131" s="55">
        <v>0</v>
      </c>
      <c r="W131" s="55">
        <v>4</v>
      </c>
      <c r="X131" s="55">
        <v>1</v>
      </c>
      <c r="Y131" s="55">
        <v>0</v>
      </c>
      <c r="Z131" s="55">
        <v>1</v>
      </c>
      <c r="AD131" s="55" t="s">
        <v>454</v>
      </c>
    </row>
    <row r="132" spans="1:31" s="55" customFormat="1" x14ac:dyDescent="0.3">
      <c r="A132" s="54" t="s">
        <v>435</v>
      </c>
      <c r="B132" s="54" t="s">
        <v>47</v>
      </c>
      <c r="C132" s="54" t="s">
        <v>48</v>
      </c>
      <c r="D132" s="54" t="s">
        <v>96</v>
      </c>
      <c r="E132" s="54" t="s">
        <v>25</v>
      </c>
      <c r="F132" s="54" t="s">
        <v>26</v>
      </c>
      <c r="G132" s="54" t="s">
        <v>31</v>
      </c>
      <c r="H132" s="55">
        <v>61</v>
      </c>
      <c r="I132" s="81" t="s">
        <v>436</v>
      </c>
      <c r="J132" s="54" t="s">
        <v>28</v>
      </c>
      <c r="K132" s="55">
        <v>50</v>
      </c>
      <c r="L132" s="56">
        <v>44824</v>
      </c>
      <c r="M132" s="55">
        <v>0</v>
      </c>
      <c r="N132" s="55">
        <v>3</v>
      </c>
      <c r="O132" s="55">
        <v>0</v>
      </c>
      <c r="P132" s="55">
        <v>1</v>
      </c>
      <c r="Q132" s="55">
        <v>2</v>
      </c>
      <c r="R132" s="55">
        <v>0</v>
      </c>
      <c r="S132" s="55">
        <v>0</v>
      </c>
      <c r="T132" s="55">
        <v>1</v>
      </c>
      <c r="U132" s="55">
        <v>1</v>
      </c>
      <c r="V132" s="55">
        <v>0</v>
      </c>
      <c r="W132" s="55">
        <v>4</v>
      </c>
      <c r="X132" s="55">
        <v>0</v>
      </c>
      <c r="Y132" s="55">
        <v>0</v>
      </c>
      <c r="Z132" s="55">
        <v>1</v>
      </c>
      <c r="AD132" s="55" t="s">
        <v>460</v>
      </c>
      <c r="AE132" s="55" t="s">
        <v>456</v>
      </c>
    </row>
    <row r="133" spans="1:31" s="55" customFormat="1" x14ac:dyDescent="0.3">
      <c r="A133" s="54" t="s">
        <v>437</v>
      </c>
      <c r="B133" s="54" t="s">
        <v>47</v>
      </c>
      <c r="C133" s="54" t="s">
        <v>48</v>
      </c>
      <c r="D133" s="54" t="s">
        <v>96</v>
      </c>
      <c r="E133" s="54" t="s">
        <v>25</v>
      </c>
      <c r="F133" s="54" t="s">
        <v>26</v>
      </c>
      <c r="G133" s="54" t="s">
        <v>31</v>
      </c>
      <c r="H133" s="55">
        <v>70</v>
      </c>
      <c r="I133" s="81" t="s">
        <v>438</v>
      </c>
      <c r="J133" s="54" t="s">
        <v>28</v>
      </c>
      <c r="K133" s="55">
        <v>50</v>
      </c>
      <c r="L133" s="56">
        <v>44286</v>
      </c>
      <c r="M133" s="55">
        <v>0</v>
      </c>
      <c r="N133" s="55">
        <v>3</v>
      </c>
      <c r="O133" s="55">
        <v>1</v>
      </c>
      <c r="P133" s="55">
        <v>1</v>
      </c>
      <c r="Q133" s="55">
        <v>1</v>
      </c>
      <c r="R133" s="55">
        <v>0</v>
      </c>
      <c r="S133" s="55">
        <v>0</v>
      </c>
      <c r="T133" s="55">
        <v>1</v>
      </c>
      <c r="U133" s="55">
        <v>1</v>
      </c>
      <c r="V133" s="55">
        <v>0</v>
      </c>
      <c r="W133" s="55">
        <v>4</v>
      </c>
      <c r="X133" s="55">
        <v>3</v>
      </c>
      <c r="Y133" s="55">
        <v>0</v>
      </c>
      <c r="Z133" s="55">
        <v>1</v>
      </c>
      <c r="AD133" s="55" t="s">
        <v>486</v>
      </c>
    </row>
  </sheetData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B6ED-D14B-AF49-98BB-6A4AD6188993}">
  <dimension ref="A1:Q126"/>
  <sheetViews>
    <sheetView topLeftCell="H1" zoomScale="125" workbookViewId="0">
      <selection activeCell="K15" sqref="K15"/>
    </sheetView>
  </sheetViews>
  <sheetFormatPr defaultColWidth="11.19921875" defaultRowHeight="15.6" x14ac:dyDescent="0.3"/>
  <cols>
    <col min="1" max="2" width="10.796875" customWidth="1"/>
    <col min="3" max="3" width="9.796875" customWidth="1"/>
    <col min="4" max="4" width="41" customWidth="1"/>
    <col min="5" max="5" width="10.796875" style="117"/>
    <col min="6" max="6" width="17.5" customWidth="1"/>
    <col min="8" max="8" width="4.5" customWidth="1"/>
    <col min="9" max="9" width="11.5" customWidth="1"/>
    <col min="10" max="11" width="10.796875" style="100"/>
  </cols>
  <sheetData>
    <row r="1" spans="1:17" x14ac:dyDescent="0.3">
      <c r="A1" s="109" t="s">
        <v>0</v>
      </c>
      <c r="B1" s="1" t="s">
        <v>505</v>
      </c>
      <c r="C1" s="2" t="s">
        <v>457</v>
      </c>
      <c r="D1" s="3" t="s">
        <v>598</v>
      </c>
      <c r="E1" s="45" t="s">
        <v>507</v>
      </c>
      <c r="F1" s="3" t="s">
        <v>506</v>
      </c>
      <c r="G1" s="117"/>
      <c r="H1" s="117" t="s">
        <v>508</v>
      </c>
      <c r="I1" s="117" t="s">
        <v>514</v>
      </c>
      <c r="J1" s="158" t="s">
        <v>513</v>
      </c>
      <c r="K1" s="158" t="s">
        <v>513</v>
      </c>
      <c r="L1" s="119" t="s">
        <v>510</v>
      </c>
      <c r="M1" s="117"/>
      <c r="N1" s="117"/>
      <c r="O1" s="114"/>
      <c r="P1" s="114"/>
      <c r="Q1" s="117"/>
    </row>
    <row r="2" spans="1:17" x14ac:dyDescent="0.3">
      <c r="A2" s="14" t="s">
        <v>22</v>
      </c>
      <c r="B2" s="138">
        <v>2</v>
      </c>
      <c r="C2" s="138">
        <v>30</v>
      </c>
      <c r="D2" s="151" t="s">
        <v>29</v>
      </c>
      <c r="E2">
        <v>0</v>
      </c>
      <c r="F2">
        <v>0</v>
      </c>
      <c r="H2">
        <f>E2+F2</f>
        <v>0</v>
      </c>
      <c r="I2" s="117"/>
      <c r="J2" s="100">
        <f>E2</f>
        <v>0</v>
      </c>
      <c r="K2" s="100">
        <f>F2</f>
        <v>0</v>
      </c>
      <c r="L2" s="140"/>
      <c r="M2" s="152"/>
      <c r="O2" s="141"/>
      <c r="P2" s="139"/>
    </row>
    <row r="3" spans="1:17" x14ac:dyDescent="0.3">
      <c r="A3" s="14" t="s">
        <v>30</v>
      </c>
      <c r="B3" s="138">
        <v>3</v>
      </c>
      <c r="C3" s="138">
        <v>3</v>
      </c>
      <c r="D3" s="139" t="s">
        <v>33</v>
      </c>
      <c r="E3">
        <v>0</v>
      </c>
      <c r="F3">
        <v>0</v>
      </c>
      <c r="H3">
        <f t="shared" ref="H3:H68" si="0">E3+F3</f>
        <v>0</v>
      </c>
      <c r="J3" s="100">
        <f t="shared" ref="J3:K66" si="1">E3</f>
        <v>0</v>
      </c>
      <c r="K3" s="100">
        <f t="shared" si="1"/>
        <v>0</v>
      </c>
      <c r="L3" s="142"/>
      <c r="M3" s="152"/>
      <c r="O3" s="143"/>
      <c r="P3" s="139"/>
    </row>
    <row r="4" spans="1:17" x14ac:dyDescent="0.3">
      <c r="A4" s="54" t="s">
        <v>34</v>
      </c>
      <c r="B4" s="54">
        <v>4</v>
      </c>
      <c r="C4" s="54">
        <v>19</v>
      </c>
      <c r="D4" s="78" t="s">
        <v>36</v>
      </c>
      <c r="E4" s="45">
        <v>0</v>
      </c>
      <c r="F4" s="45">
        <v>1</v>
      </c>
      <c r="G4" s="45"/>
      <c r="H4">
        <f t="shared" si="0"/>
        <v>1</v>
      </c>
      <c r="I4" s="42">
        <v>0</v>
      </c>
      <c r="J4" s="101">
        <f t="shared" si="1"/>
        <v>0</v>
      </c>
      <c r="K4" s="101">
        <v>0</v>
      </c>
      <c r="L4" s="142"/>
      <c r="M4" s="152"/>
      <c r="O4" s="143"/>
      <c r="P4" s="139"/>
    </row>
    <row r="5" spans="1:17" x14ac:dyDescent="0.3">
      <c r="A5" s="14" t="s">
        <v>37</v>
      </c>
      <c r="B5" s="138">
        <v>5</v>
      </c>
      <c r="C5" s="138">
        <v>6</v>
      </c>
      <c r="D5" s="139" t="s">
        <v>33</v>
      </c>
      <c r="E5">
        <v>0</v>
      </c>
      <c r="F5">
        <v>0</v>
      </c>
      <c r="H5">
        <f t="shared" si="0"/>
        <v>0</v>
      </c>
      <c r="J5" s="100">
        <f t="shared" si="1"/>
        <v>0</v>
      </c>
      <c r="K5" s="100">
        <f t="shared" si="1"/>
        <v>0</v>
      </c>
      <c r="L5" s="144"/>
      <c r="M5" s="152"/>
      <c r="O5" s="141"/>
      <c r="P5" s="139"/>
    </row>
    <row r="6" spans="1:17" x14ac:dyDescent="0.3">
      <c r="A6" s="14" t="s">
        <v>40</v>
      </c>
      <c r="B6" s="138">
        <v>6</v>
      </c>
      <c r="C6" s="138" t="s">
        <v>43</v>
      </c>
      <c r="D6" s="139" t="s">
        <v>33</v>
      </c>
      <c r="E6">
        <v>0</v>
      </c>
      <c r="F6">
        <v>0</v>
      </c>
      <c r="H6">
        <f t="shared" si="0"/>
        <v>0</v>
      </c>
      <c r="J6" s="100">
        <f t="shared" si="1"/>
        <v>0</v>
      </c>
      <c r="K6" s="100">
        <f t="shared" si="1"/>
        <v>0</v>
      </c>
      <c r="L6" s="142"/>
      <c r="M6" s="152"/>
      <c r="O6" s="143"/>
      <c r="P6" s="139"/>
    </row>
    <row r="7" spans="1:17" x14ac:dyDescent="0.3">
      <c r="A7" s="14" t="s">
        <v>46</v>
      </c>
      <c r="B7" s="138">
        <v>7</v>
      </c>
      <c r="C7" s="138" t="s">
        <v>49</v>
      </c>
      <c r="D7" s="139" t="s">
        <v>33</v>
      </c>
      <c r="E7">
        <v>0</v>
      </c>
      <c r="F7">
        <v>0</v>
      </c>
      <c r="H7">
        <f t="shared" si="0"/>
        <v>0</v>
      </c>
      <c r="J7" s="100">
        <f t="shared" si="1"/>
        <v>0</v>
      </c>
      <c r="K7" s="100">
        <f t="shared" si="1"/>
        <v>0</v>
      </c>
      <c r="L7" s="142"/>
      <c r="M7" s="152"/>
      <c r="O7" s="145"/>
      <c r="P7" s="139"/>
    </row>
    <row r="8" spans="1:17" x14ac:dyDescent="0.3">
      <c r="A8" s="14" t="s">
        <v>52</v>
      </c>
      <c r="B8" s="138">
        <v>8</v>
      </c>
      <c r="C8" s="138" t="s">
        <v>49</v>
      </c>
      <c r="D8" s="3" t="s">
        <v>54</v>
      </c>
      <c r="E8">
        <v>1</v>
      </c>
      <c r="F8">
        <v>1</v>
      </c>
      <c r="H8">
        <f t="shared" si="0"/>
        <v>2</v>
      </c>
      <c r="J8" s="100">
        <f t="shared" si="1"/>
        <v>1</v>
      </c>
      <c r="K8" s="100">
        <f t="shared" si="1"/>
        <v>1</v>
      </c>
      <c r="L8" s="142"/>
      <c r="M8" s="152"/>
      <c r="O8" s="143"/>
      <c r="P8" s="139"/>
    </row>
    <row r="9" spans="1:17" x14ac:dyDescent="0.3">
      <c r="A9" s="14" t="s">
        <v>55</v>
      </c>
      <c r="B9" s="138">
        <v>9</v>
      </c>
      <c r="C9" s="138" t="s">
        <v>49</v>
      </c>
      <c r="D9" s="139" t="s">
        <v>33</v>
      </c>
      <c r="E9">
        <v>0</v>
      </c>
      <c r="F9">
        <v>0</v>
      </c>
      <c r="H9">
        <f t="shared" si="0"/>
        <v>0</v>
      </c>
      <c r="J9" s="100">
        <f t="shared" si="1"/>
        <v>0</v>
      </c>
      <c r="K9" s="100">
        <f t="shared" si="1"/>
        <v>0</v>
      </c>
      <c r="L9" s="142"/>
      <c r="M9" s="152"/>
      <c r="O9" s="143"/>
      <c r="P9" s="139"/>
    </row>
    <row r="10" spans="1:17" x14ac:dyDescent="0.3">
      <c r="A10" s="14" t="s">
        <v>58</v>
      </c>
      <c r="B10" s="138">
        <v>10</v>
      </c>
      <c r="C10" s="138">
        <v>30</v>
      </c>
      <c r="D10" s="3" t="s">
        <v>59</v>
      </c>
      <c r="E10">
        <v>1</v>
      </c>
      <c r="F10">
        <v>1</v>
      </c>
      <c r="H10">
        <f t="shared" si="0"/>
        <v>2</v>
      </c>
      <c r="J10" s="100">
        <f t="shared" si="1"/>
        <v>1</v>
      </c>
      <c r="K10" s="100">
        <f t="shared" si="1"/>
        <v>1</v>
      </c>
      <c r="L10" s="140"/>
      <c r="M10" s="152"/>
      <c r="O10" s="143"/>
      <c r="P10" s="139"/>
    </row>
    <row r="11" spans="1:17" x14ac:dyDescent="0.3">
      <c r="A11" s="123" t="s">
        <v>60</v>
      </c>
      <c r="B11" s="138">
        <v>11</v>
      </c>
      <c r="C11" s="138" t="s">
        <v>61</v>
      </c>
      <c r="D11" s="3" t="s">
        <v>63</v>
      </c>
      <c r="E11">
        <v>1</v>
      </c>
      <c r="F11" s="90">
        <v>1</v>
      </c>
      <c r="G11" s="90"/>
      <c r="H11">
        <f t="shared" si="0"/>
        <v>2</v>
      </c>
      <c r="I11" s="90"/>
      <c r="J11" s="100">
        <f t="shared" si="1"/>
        <v>1</v>
      </c>
      <c r="K11" s="100">
        <f t="shared" si="1"/>
        <v>1</v>
      </c>
      <c r="L11" s="142"/>
      <c r="M11" s="152"/>
      <c r="O11" s="144"/>
      <c r="P11" s="146"/>
      <c r="Q11" s="90"/>
    </row>
    <row r="12" spans="1:17" x14ac:dyDescent="0.3">
      <c r="A12" s="14" t="s">
        <v>64</v>
      </c>
      <c r="B12" s="138">
        <v>12</v>
      </c>
      <c r="C12" s="138" t="s">
        <v>61</v>
      </c>
      <c r="D12" s="3" t="s">
        <v>66</v>
      </c>
      <c r="E12">
        <v>1</v>
      </c>
      <c r="F12">
        <v>1</v>
      </c>
      <c r="H12">
        <f t="shared" si="0"/>
        <v>2</v>
      </c>
      <c r="J12" s="100">
        <f t="shared" si="1"/>
        <v>1</v>
      </c>
      <c r="K12" s="100">
        <f t="shared" si="1"/>
        <v>1</v>
      </c>
      <c r="L12" s="142"/>
      <c r="M12" s="152"/>
      <c r="O12" s="143"/>
      <c r="P12" s="139"/>
    </row>
    <row r="13" spans="1:17" x14ac:dyDescent="0.3">
      <c r="A13" s="54" t="s">
        <v>71</v>
      </c>
      <c r="B13" s="54">
        <v>13</v>
      </c>
      <c r="C13" s="54" t="s">
        <v>68</v>
      </c>
      <c r="D13" s="78" t="s">
        <v>73</v>
      </c>
      <c r="E13" s="45">
        <v>0</v>
      </c>
      <c r="F13" s="45">
        <v>1</v>
      </c>
      <c r="G13" s="45"/>
      <c r="H13">
        <f t="shared" si="0"/>
        <v>1</v>
      </c>
      <c r="I13" s="42">
        <v>0</v>
      </c>
      <c r="J13" s="101">
        <f t="shared" si="1"/>
        <v>0</v>
      </c>
      <c r="K13" s="101">
        <v>0</v>
      </c>
      <c r="L13" s="142"/>
      <c r="M13" s="152"/>
      <c r="O13" s="143"/>
      <c r="P13" s="139"/>
    </row>
    <row r="14" spans="1:17" x14ac:dyDescent="0.3">
      <c r="A14" s="14" t="s">
        <v>78</v>
      </c>
      <c r="B14" s="138">
        <v>14</v>
      </c>
      <c r="C14" s="138" t="s">
        <v>75</v>
      </c>
      <c r="D14" s="139" t="s">
        <v>33</v>
      </c>
      <c r="E14">
        <v>0</v>
      </c>
      <c r="F14">
        <v>0</v>
      </c>
      <c r="H14">
        <f t="shared" si="0"/>
        <v>0</v>
      </c>
      <c r="J14" s="100">
        <f t="shared" si="1"/>
        <v>0</v>
      </c>
      <c r="K14" s="100">
        <f t="shared" si="1"/>
        <v>0</v>
      </c>
      <c r="L14" s="142"/>
      <c r="M14" s="152"/>
      <c r="O14" s="143"/>
      <c r="P14" s="139"/>
    </row>
    <row r="15" spans="1:17" x14ac:dyDescent="0.3">
      <c r="A15" s="14" t="s">
        <v>80</v>
      </c>
      <c r="B15" s="138">
        <v>15</v>
      </c>
      <c r="C15" s="138" t="s">
        <v>75</v>
      </c>
      <c r="D15" s="3" t="s">
        <v>82</v>
      </c>
      <c r="E15">
        <v>1</v>
      </c>
      <c r="F15">
        <v>1</v>
      </c>
      <c r="H15">
        <f t="shared" si="0"/>
        <v>2</v>
      </c>
      <c r="J15" s="100">
        <f t="shared" si="1"/>
        <v>1</v>
      </c>
      <c r="K15" s="100">
        <f t="shared" si="1"/>
        <v>1</v>
      </c>
      <c r="L15" s="142"/>
      <c r="M15" s="152"/>
      <c r="O15" s="143"/>
      <c r="P15" s="139"/>
    </row>
    <row r="16" spans="1:17" x14ac:dyDescent="0.3">
      <c r="A16" s="14" t="s">
        <v>83</v>
      </c>
      <c r="B16" s="138">
        <v>16</v>
      </c>
      <c r="C16" s="138" t="s">
        <v>84</v>
      </c>
      <c r="D16" s="139" t="s">
        <v>33</v>
      </c>
      <c r="E16">
        <v>0</v>
      </c>
      <c r="F16">
        <v>0</v>
      </c>
      <c r="H16">
        <f t="shared" si="0"/>
        <v>0</v>
      </c>
      <c r="J16" s="100">
        <f t="shared" si="1"/>
        <v>0</v>
      </c>
      <c r="K16" s="100">
        <f t="shared" si="1"/>
        <v>0</v>
      </c>
      <c r="L16" s="142"/>
      <c r="M16" s="152"/>
      <c r="O16" s="143"/>
      <c r="P16" s="139"/>
    </row>
    <row r="17" spans="1:17" x14ac:dyDescent="0.3">
      <c r="A17" s="14" t="s">
        <v>86</v>
      </c>
      <c r="B17" s="138">
        <v>17</v>
      </c>
      <c r="C17" s="138" t="s">
        <v>84</v>
      </c>
      <c r="D17" s="139" t="s">
        <v>88</v>
      </c>
      <c r="E17">
        <v>0</v>
      </c>
      <c r="F17">
        <v>0</v>
      </c>
      <c r="H17">
        <f t="shared" si="0"/>
        <v>0</v>
      </c>
      <c r="J17" s="100">
        <f t="shared" si="1"/>
        <v>0</v>
      </c>
      <c r="K17" s="100">
        <f t="shared" si="1"/>
        <v>0</v>
      </c>
      <c r="L17" s="142"/>
      <c r="M17" s="152"/>
      <c r="O17" s="143"/>
      <c r="P17" s="139"/>
    </row>
    <row r="18" spans="1:17" x14ac:dyDescent="0.3">
      <c r="A18" s="14" t="s">
        <v>89</v>
      </c>
      <c r="B18" s="138">
        <v>18</v>
      </c>
      <c r="C18" s="138" t="s">
        <v>90</v>
      </c>
      <c r="D18" s="139" t="s">
        <v>33</v>
      </c>
      <c r="E18">
        <v>0</v>
      </c>
      <c r="F18">
        <v>0</v>
      </c>
      <c r="H18">
        <f t="shared" si="0"/>
        <v>0</v>
      </c>
      <c r="J18" s="100">
        <f t="shared" si="1"/>
        <v>0</v>
      </c>
      <c r="K18" s="100">
        <f t="shared" si="1"/>
        <v>0</v>
      </c>
      <c r="L18" s="142"/>
      <c r="M18" s="152"/>
      <c r="O18" s="143"/>
      <c r="P18" s="139"/>
    </row>
    <row r="19" spans="1:17" x14ac:dyDescent="0.3">
      <c r="A19" s="14" t="s">
        <v>92</v>
      </c>
      <c r="B19" s="138">
        <v>19</v>
      </c>
      <c r="C19" s="138" t="s">
        <v>93</v>
      </c>
      <c r="D19" s="139" t="s">
        <v>33</v>
      </c>
      <c r="E19">
        <v>0</v>
      </c>
      <c r="F19">
        <v>0</v>
      </c>
      <c r="H19">
        <f t="shared" si="0"/>
        <v>0</v>
      </c>
      <c r="J19" s="100">
        <f t="shared" si="1"/>
        <v>0</v>
      </c>
      <c r="K19" s="100">
        <f t="shared" si="1"/>
        <v>0</v>
      </c>
      <c r="L19" s="142"/>
      <c r="M19" s="152"/>
      <c r="O19" s="143"/>
      <c r="P19" s="139"/>
    </row>
    <row r="20" spans="1:17" x14ac:dyDescent="0.3">
      <c r="A20" s="14" t="s">
        <v>95</v>
      </c>
      <c r="B20" s="138">
        <v>20</v>
      </c>
      <c r="C20" s="138" t="s">
        <v>96</v>
      </c>
      <c r="D20" s="3" t="s">
        <v>98</v>
      </c>
      <c r="E20">
        <v>1</v>
      </c>
      <c r="F20">
        <v>1</v>
      </c>
      <c r="H20">
        <f t="shared" si="0"/>
        <v>2</v>
      </c>
      <c r="J20" s="100">
        <f t="shared" si="1"/>
        <v>1</v>
      </c>
      <c r="K20" s="100">
        <f t="shared" si="1"/>
        <v>1</v>
      </c>
      <c r="L20" s="142"/>
      <c r="M20" s="152"/>
      <c r="O20" s="143"/>
      <c r="P20" s="139"/>
    </row>
    <row r="21" spans="1:17" x14ac:dyDescent="0.3">
      <c r="A21" s="14" t="s">
        <v>99</v>
      </c>
      <c r="B21" s="138">
        <v>21</v>
      </c>
      <c r="C21" s="138" t="s">
        <v>100</v>
      </c>
      <c r="D21" s="3" t="s">
        <v>102</v>
      </c>
      <c r="E21">
        <v>1</v>
      </c>
      <c r="F21">
        <v>1</v>
      </c>
      <c r="H21">
        <f t="shared" si="0"/>
        <v>2</v>
      </c>
      <c r="J21" s="100">
        <f t="shared" si="1"/>
        <v>1</v>
      </c>
      <c r="K21" s="100">
        <f t="shared" si="1"/>
        <v>1</v>
      </c>
      <c r="L21" s="142"/>
      <c r="M21" s="152"/>
      <c r="O21" s="143"/>
      <c r="P21" s="139"/>
    </row>
    <row r="22" spans="1:17" x14ac:dyDescent="0.3">
      <c r="A22" s="14" t="s">
        <v>103</v>
      </c>
      <c r="B22" s="138">
        <v>22</v>
      </c>
      <c r="C22" s="138" t="s">
        <v>100</v>
      </c>
      <c r="D22" s="139" t="s">
        <v>33</v>
      </c>
      <c r="E22">
        <v>0</v>
      </c>
      <c r="F22">
        <v>0</v>
      </c>
      <c r="H22">
        <f t="shared" si="0"/>
        <v>0</v>
      </c>
      <c r="J22" s="100">
        <f t="shared" si="1"/>
        <v>0</v>
      </c>
      <c r="K22" s="100">
        <f t="shared" si="1"/>
        <v>0</v>
      </c>
      <c r="L22" s="142"/>
      <c r="M22" s="152"/>
      <c r="O22" s="143"/>
      <c r="P22" s="139"/>
    </row>
    <row r="23" spans="1:17" x14ac:dyDescent="0.3">
      <c r="A23" s="14" t="s">
        <v>111</v>
      </c>
      <c r="B23" s="138">
        <v>23</v>
      </c>
      <c r="C23" s="138">
        <v>15</v>
      </c>
      <c r="D23" s="139" t="s">
        <v>33</v>
      </c>
      <c r="E23">
        <v>0</v>
      </c>
      <c r="F23">
        <v>0</v>
      </c>
      <c r="H23">
        <f t="shared" si="0"/>
        <v>0</v>
      </c>
      <c r="J23" s="100">
        <f t="shared" si="1"/>
        <v>0</v>
      </c>
      <c r="K23" s="100">
        <f t="shared" si="1"/>
        <v>0</v>
      </c>
      <c r="L23" s="142"/>
      <c r="M23" s="152"/>
      <c r="O23" s="143"/>
      <c r="P23" s="139"/>
    </row>
    <row r="24" spans="1:17" x14ac:dyDescent="0.3">
      <c r="A24" s="14" t="s">
        <v>113</v>
      </c>
      <c r="B24" s="138">
        <v>24</v>
      </c>
      <c r="C24" s="138">
        <v>14</v>
      </c>
      <c r="D24" s="3" t="s">
        <v>114</v>
      </c>
      <c r="E24">
        <v>1</v>
      </c>
      <c r="F24">
        <v>1</v>
      </c>
      <c r="H24">
        <f t="shared" si="0"/>
        <v>2</v>
      </c>
      <c r="J24" s="100">
        <f t="shared" si="1"/>
        <v>1</v>
      </c>
      <c r="K24" s="100">
        <f t="shared" si="1"/>
        <v>1</v>
      </c>
      <c r="L24" s="140"/>
      <c r="M24" s="152"/>
      <c r="O24" s="143"/>
      <c r="P24" s="139"/>
    </row>
    <row r="25" spans="1:17" x14ac:dyDescent="0.3">
      <c r="A25" s="14" t="s">
        <v>115</v>
      </c>
      <c r="B25" s="138">
        <v>25</v>
      </c>
      <c r="C25" s="138" t="s">
        <v>106</v>
      </c>
      <c r="D25" s="139" t="s">
        <v>33</v>
      </c>
      <c r="E25">
        <v>0</v>
      </c>
      <c r="F25">
        <v>0</v>
      </c>
      <c r="H25">
        <f t="shared" si="0"/>
        <v>0</v>
      </c>
      <c r="J25" s="100">
        <f t="shared" si="1"/>
        <v>0</v>
      </c>
      <c r="K25" s="100">
        <f t="shared" si="1"/>
        <v>0</v>
      </c>
      <c r="L25" s="142"/>
      <c r="M25" s="152"/>
      <c r="O25" s="143"/>
      <c r="P25" s="139"/>
    </row>
    <row r="26" spans="1:17" x14ac:dyDescent="0.3">
      <c r="A26" s="14" t="s">
        <v>117</v>
      </c>
      <c r="B26" s="138">
        <v>26</v>
      </c>
      <c r="C26" s="138" t="s">
        <v>106</v>
      </c>
      <c r="D26" s="3" t="s">
        <v>119</v>
      </c>
      <c r="E26">
        <v>1</v>
      </c>
      <c r="F26">
        <v>1</v>
      </c>
      <c r="H26">
        <f>E26+F26</f>
        <v>2</v>
      </c>
      <c r="J26" s="100">
        <f t="shared" si="1"/>
        <v>1</v>
      </c>
      <c r="K26" s="100">
        <f t="shared" si="1"/>
        <v>1</v>
      </c>
      <c r="L26" s="142"/>
      <c r="M26" s="152"/>
      <c r="O26" s="143"/>
      <c r="P26" s="139"/>
    </row>
    <row r="27" spans="1:17" x14ac:dyDescent="0.3">
      <c r="A27" s="14" t="s">
        <v>120</v>
      </c>
      <c r="B27" s="138">
        <v>27</v>
      </c>
      <c r="C27" s="138">
        <v>19</v>
      </c>
      <c r="D27" s="139" t="s">
        <v>33</v>
      </c>
      <c r="E27">
        <v>0</v>
      </c>
      <c r="F27">
        <v>0</v>
      </c>
      <c r="H27">
        <f t="shared" si="0"/>
        <v>0</v>
      </c>
      <c r="J27" s="100">
        <f t="shared" si="1"/>
        <v>0</v>
      </c>
      <c r="K27" s="100">
        <f t="shared" si="1"/>
        <v>0</v>
      </c>
      <c r="L27" s="140"/>
      <c r="M27" s="152"/>
      <c r="O27" s="143"/>
      <c r="P27" s="139"/>
    </row>
    <row r="28" spans="1:17" x14ac:dyDescent="0.3">
      <c r="A28" s="14" t="s">
        <v>121</v>
      </c>
      <c r="B28" s="138">
        <v>28</v>
      </c>
      <c r="C28" s="138" t="s">
        <v>122</v>
      </c>
      <c r="D28" s="139" t="s">
        <v>33</v>
      </c>
      <c r="E28">
        <v>0</v>
      </c>
      <c r="F28">
        <v>0</v>
      </c>
      <c r="H28">
        <f t="shared" si="0"/>
        <v>0</v>
      </c>
      <c r="J28" s="100">
        <f t="shared" si="1"/>
        <v>0</v>
      </c>
      <c r="K28" s="100">
        <f t="shared" si="1"/>
        <v>0</v>
      </c>
      <c r="L28" s="142"/>
      <c r="M28" s="152"/>
      <c r="O28" s="143"/>
      <c r="P28" s="139"/>
    </row>
    <row r="29" spans="1:17" x14ac:dyDescent="0.3">
      <c r="A29" s="14" t="s">
        <v>124</v>
      </c>
      <c r="B29" s="138">
        <v>29</v>
      </c>
      <c r="C29" s="138" t="s">
        <v>125</v>
      </c>
      <c r="D29" s="3" t="s">
        <v>127</v>
      </c>
      <c r="E29">
        <v>1</v>
      </c>
      <c r="F29">
        <v>1</v>
      </c>
      <c r="H29">
        <f t="shared" si="0"/>
        <v>2</v>
      </c>
      <c r="J29" s="100">
        <f t="shared" si="1"/>
        <v>1</v>
      </c>
      <c r="K29" s="100">
        <f t="shared" si="1"/>
        <v>1</v>
      </c>
      <c r="L29" s="142"/>
      <c r="M29" s="152"/>
      <c r="O29" s="143"/>
      <c r="P29" s="139"/>
    </row>
    <row r="30" spans="1:17" x14ac:dyDescent="0.3">
      <c r="A30" s="14" t="s">
        <v>128</v>
      </c>
      <c r="B30" s="138">
        <v>30</v>
      </c>
      <c r="C30" s="138" t="s">
        <v>129</v>
      </c>
      <c r="D30" s="139" t="s">
        <v>33</v>
      </c>
      <c r="E30">
        <v>0</v>
      </c>
      <c r="F30">
        <v>0</v>
      </c>
      <c r="H30">
        <f t="shared" si="0"/>
        <v>0</v>
      </c>
      <c r="J30" s="100">
        <f t="shared" si="1"/>
        <v>0</v>
      </c>
      <c r="K30" s="100">
        <f t="shared" si="1"/>
        <v>0</v>
      </c>
      <c r="L30" s="142"/>
      <c r="M30" s="152"/>
      <c r="O30" s="143"/>
      <c r="P30" s="139"/>
    </row>
    <row r="31" spans="1:17" x14ac:dyDescent="0.3">
      <c r="A31" s="14" t="s">
        <v>133</v>
      </c>
      <c r="B31" s="138">
        <v>31</v>
      </c>
      <c r="C31" s="2" t="s">
        <v>49</v>
      </c>
      <c r="D31" s="151" t="s">
        <v>33</v>
      </c>
      <c r="E31">
        <v>0</v>
      </c>
      <c r="F31" s="154">
        <v>0</v>
      </c>
      <c r="G31" s="42"/>
      <c r="H31">
        <f t="shared" si="0"/>
        <v>0</v>
      </c>
      <c r="I31" s="42"/>
      <c r="J31" s="100">
        <f t="shared" si="1"/>
        <v>0</v>
      </c>
      <c r="K31" s="100">
        <f t="shared" si="1"/>
        <v>0</v>
      </c>
      <c r="L31" s="84"/>
      <c r="M31" s="152"/>
      <c r="O31" s="147"/>
      <c r="P31" s="3"/>
      <c r="Q31" s="42"/>
    </row>
    <row r="32" spans="1:17" x14ac:dyDescent="0.3">
      <c r="A32" s="14" t="s">
        <v>138</v>
      </c>
      <c r="B32" s="138">
        <v>32</v>
      </c>
      <c r="C32" s="138" t="s">
        <v>61</v>
      </c>
      <c r="D32" s="139" t="s">
        <v>33</v>
      </c>
      <c r="E32">
        <v>0</v>
      </c>
      <c r="F32" s="155">
        <v>0</v>
      </c>
      <c r="G32" s="139"/>
      <c r="H32">
        <f t="shared" si="0"/>
        <v>0</v>
      </c>
      <c r="I32" s="139"/>
      <c r="J32" s="100">
        <f t="shared" si="1"/>
        <v>0</v>
      </c>
      <c r="K32" s="100">
        <f t="shared" si="1"/>
        <v>0</v>
      </c>
      <c r="L32" s="142"/>
      <c r="M32" s="152"/>
      <c r="O32" s="143"/>
      <c r="P32" s="139"/>
      <c r="Q32" s="139"/>
    </row>
    <row r="33" spans="1:17" x14ac:dyDescent="0.3">
      <c r="A33" s="14" t="s">
        <v>140</v>
      </c>
      <c r="B33" s="138">
        <v>33</v>
      </c>
      <c r="C33" s="138" t="s">
        <v>68</v>
      </c>
      <c r="D33" s="139" t="s">
        <v>33</v>
      </c>
      <c r="E33">
        <v>0</v>
      </c>
      <c r="F33" s="155">
        <v>0</v>
      </c>
      <c r="G33" s="139"/>
      <c r="H33">
        <f t="shared" si="0"/>
        <v>0</v>
      </c>
      <c r="I33" s="139"/>
      <c r="J33" s="100">
        <f t="shared" si="1"/>
        <v>0</v>
      </c>
      <c r="K33" s="100">
        <f t="shared" si="1"/>
        <v>0</v>
      </c>
      <c r="L33" s="142"/>
      <c r="M33" s="152"/>
      <c r="O33" s="143"/>
      <c r="P33" s="139"/>
      <c r="Q33" s="139"/>
    </row>
    <row r="34" spans="1:17" x14ac:dyDescent="0.3">
      <c r="A34" s="14" t="s">
        <v>142</v>
      </c>
      <c r="B34" s="138">
        <v>34</v>
      </c>
      <c r="C34" s="138" t="s">
        <v>125</v>
      </c>
      <c r="D34" s="3" t="s">
        <v>144</v>
      </c>
      <c r="E34">
        <v>1</v>
      </c>
      <c r="F34" s="155">
        <v>1</v>
      </c>
      <c r="G34" s="139"/>
      <c r="H34">
        <f t="shared" si="0"/>
        <v>2</v>
      </c>
      <c r="I34" s="139"/>
      <c r="J34" s="100">
        <f t="shared" si="1"/>
        <v>1</v>
      </c>
      <c r="K34" s="100">
        <f t="shared" si="1"/>
        <v>1</v>
      </c>
      <c r="L34" s="142"/>
      <c r="M34" s="152"/>
      <c r="O34" s="143"/>
      <c r="P34" s="139"/>
      <c r="Q34" s="139"/>
    </row>
    <row r="35" spans="1:17" x14ac:dyDescent="0.3">
      <c r="A35" s="14" t="s">
        <v>145</v>
      </c>
      <c r="B35" s="138">
        <v>35</v>
      </c>
      <c r="C35" s="138" t="s">
        <v>49</v>
      </c>
      <c r="D35" s="139" t="s">
        <v>33</v>
      </c>
      <c r="E35">
        <v>0</v>
      </c>
      <c r="F35" s="155">
        <v>0</v>
      </c>
      <c r="G35" s="139"/>
      <c r="H35">
        <f t="shared" si="0"/>
        <v>0</v>
      </c>
      <c r="I35" s="139"/>
      <c r="J35" s="100">
        <f t="shared" si="1"/>
        <v>0</v>
      </c>
      <c r="K35" s="100">
        <f t="shared" si="1"/>
        <v>0</v>
      </c>
      <c r="L35" s="142"/>
      <c r="M35" s="152"/>
      <c r="O35" s="143"/>
      <c r="P35" s="139"/>
      <c r="Q35" s="139"/>
    </row>
    <row r="36" spans="1:17" x14ac:dyDescent="0.3">
      <c r="A36" s="14" t="s">
        <v>147</v>
      </c>
      <c r="B36" s="138">
        <v>36</v>
      </c>
      <c r="C36" s="138" t="s">
        <v>125</v>
      </c>
      <c r="D36" s="139" t="s">
        <v>33</v>
      </c>
      <c r="E36">
        <v>0</v>
      </c>
      <c r="F36" s="155">
        <v>0</v>
      </c>
      <c r="G36" s="139"/>
      <c r="H36">
        <f t="shared" si="0"/>
        <v>0</v>
      </c>
      <c r="I36" s="139"/>
      <c r="J36" s="100">
        <f t="shared" si="1"/>
        <v>0</v>
      </c>
      <c r="K36" s="100">
        <f t="shared" si="1"/>
        <v>0</v>
      </c>
      <c r="L36" s="142"/>
      <c r="M36" s="152"/>
      <c r="O36" s="143"/>
      <c r="P36" s="139"/>
      <c r="Q36" s="139"/>
    </row>
    <row r="37" spans="1:17" x14ac:dyDescent="0.3">
      <c r="A37" s="14" t="s">
        <v>149</v>
      </c>
      <c r="B37" s="138">
        <v>37</v>
      </c>
      <c r="C37" s="138" t="s">
        <v>49</v>
      </c>
      <c r="D37" s="3" t="s">
        <v>476</v>
      </c>
      <c r="E37">
        <v>1</v>
      </c>
      <c r="F37" s="155">
        <v>1</v>
      </c>
      <c r="G37" s="139"/>
      <c r="H37">
        <f t="shared" si="0"/>
        <v>2</v>
      </c>
      <c r="I37" s="139"/>
      <c r="J37" s="100">
        <f t="shared" si="1"/>
        <v>1</v>
      </c>
      <c r="K37" s="100">
        <f t="shared" si="1"/>
        <v>1</v>
      </c>
      <c r="L37" s="142"/>
      <c r="M37" s="152"/>
      <c r="O37" s="143"/>
      <c r="P37" s="139"/>
      <c r="Q37" s="139"/>
    </row>
    <row r="38" spans="1:17" x14ac:dyDescent="0.3">
      <c r="A38" s="14" t="s">
        <v>152</v>
      </c>
      <c r="B38" s="138">
        <v>38</v>
      </c>
      <c r="C38" s="138" t="s">
        <v>43</v>
      </c>
      <c r="D38" s="139" t="s">
        <v>33</v>
      </c>
      <c r="E38">
        <v>0</v>
      </c>
      <c r="F38" s="155">
        <v>0</v>
      </c>
      <c r="G38" s="139"/>
      <c r="H38">
        <f t="shared" si="0"/>
        <v>0</v>
      </c>
      <c r="I38" s="139"/>
      <c r="J38" s="100">
        <f t="shared" si="1"/>
        <v>0</v>
      </c>
      <c r="K38" s="100">
        <f t="shared" si="1"/>
        <v>0</v>
      </c>
      <c r="L38" s="142"/>
      <c r="M38" s="152"/>
      <c r="O38" s="143"/>
      <c r="P38" s="139"/>
      <c r="Q38" s="139"/>
    </row>
    <row r="39" spans="1:17" x14ac:dyDescent="0.3">
      <c r="A39" s="14" t="s">
        <v>153</v>
      </c>
      <c r="B39" s="138">
        <v>39</v>
      </c>
      <c r="C39" s="138" t="s">
        <v>84</v>
      </c>
      <c r="D39" s="3" t="s">
        <v>155</v>
      </c>
      <c r="E39">
        <v>1</v>
      </c>
      <c r="F39" s="155">
        <v>1</v>
      </c>
      <c r="G39" s="139"/>
      <c r="H39">
        <f t="shared" si="0"/>
        <v>2</v>
      </c>
      <c r="I39" s="139"/>
      <c r="J39" s="100">
        <f t="shared" si="1"/>
        <v>1</v>
      </c>
      <c r="K39" s="100">
        <f t="shared" si="1"/>
        <v>1</v>
      </c>
      <c r="L39" s="142"/>
      <c r="M39" s="152"/>
      <c r="O39" s="143"/>
      <c r="P39" s="139"/>
      <c r="Q39" s="139"/>
    </row>
    <row r="40" spans="1:17" x14ac:dyDescent="0.3">
      <c r="A40" s="14" t="s">
        <v>156</v>
      </c>
      <c r="B40" s="138">
        <v>40</v>
      </c>
      <c r="C40" s="138" t="s">
        <v>68</v>
      </c>
      <c r="D40" s="3" t="s">
        <v>158</v>
      </c>
      <c r="E40">
        <v>1</v>
      </c>
      <c r="F40" s="155">
        <v>1</v>
      </c>
      <c r="G40" s="139"/>
      <c r="H40">
        <f t="shared" si="0"/>
        <v>2</v>
      </c>
      <c r="I40" s="139"/>
      <c r="J40" s="100">
        <f t="shared" si="1"/>
        <v>1</v>
      </c>
      <c r="K40" s="100">
        <f t="shared" si="1"/>
        <v>1</v>
      </c>
      <c r="L40" s="142"/>
      <c r="M40" s="152"/>
      <c r="O40" s="143"/>
      <c r="P40" s="139"/>
      <c r="Q40" s="139"/>
    </row>
    <row r="41" spans="1:17" x14ac:dyDescent="0.3">
      <c r="A41" s="14" t="s">
        <v>159</v>
      </c>
      <c r="B41" s="138">
        <v>41</v>
      </c>
      <c r="C41" s="138" t="s">
        <v>68</v>
      </c>
      <c r="D41" s="139" t="s">
        <v>33</v>
      </c>
      <c r="E41">
        <v>0</v>
      </c>
      <c r="F41" s="155">
        <v>0</v>
      </c>
      <c r="G41" s="139"/>
      <c r="H41">
        <f t="shared" si="0"/>
        <v>0</v>
      </c>
      <c r="I41" s="139"/>
      <c r="J41" s="100">
        <f t="shared" si="1"/>
        <v>0</v>
      </c>
      <c r="K41" s="100">
        <f t="shared" si="1"/>
        <v>0</v>
      </c>
      <c r="L41" s="142"/>
      <c r="M41" s="152"/>
      <c r="O41" s="143"/>
      <c r="P41" s="139"/>
      <c r="Q41" s="139"/>
    </row>
    <row r="42" spans="1:17" x14ac:dyDescent="0.3">
      <c r="A42" s="14" t="s">
        <v>161</v>
      </c>
      <c r="B42" s="138">
        <v>42</v>
      </c>
      <c r="C42" s="138" t="s">
        <v>162</v>
      </c>
      <c r="D42" s="139" t="s">
        <v>33</v>
      </c>
      <c r="E42">
        <v>0</v>
      </c>
      <c r="F42" s="155">
        <v>0</v>
      </c>
      <c r="G42" s="139"/>
      <c r="H42">
        <f t="shared" si="0"/>
        <v>0</v>
      </c>
      <c r="I42" s="139"/>
      <c r="J42" s="100">
        <f t="shared" si="1"/>
        <v>0</v>
      </c>
      <c r="K42" s="100">
        <f t="shared" si="1"/>
        <v>0</v>
      </c>
      <c r="L42" s="142"/>
      <c r="M42" s="152"/>
      <c r="O42" s="143"/>
      <c r="P42" s="139"/>
      <c r="Q42" s="139"/>
    </row>
    <row r="43" spans="1:17" x14ac:dyDescent="0.3">
      <c r="A43" s="14" t="s">
        <v>164</v>
      </c>
      <c r="B43" s="138">
        <v>43</v>
      </c>
      <c r="C43" s="138" t="s">
        <v>106</v>
      </c>
      <c r="D43" s="139" t="s">
        <v>33</v>
      </c>
      <c r="E43">
        <v>0</v>
      </c>
      <c r="F43" s="155">
        <v>0</v>
      </c>
      <c r="G43" s="139"/>
      <c r="H43">
        <f t="shared" si="0"/>
        <v>0</v>
      </c>
      <c r="I43" s="139"/>
      <c r="J43" s="100">
        <f t="shared" si="1"/>
        <v>0</v>
      </c>
      <c r="K43" s="100">
        <f t="shared" si="1"/>
        <v>0</v>
      </c>
      <c r="L43" s="142"/>
      <c r="M43" s="152"/>
      <c r="O43" s="143"/>
      <c r="P43" s="139"/>
      <c r="Q43" s="139"/>
    </row>
    <row r="44" spans="1:17" x14ac:dyDescent="0.3">
      <c r="A44" s="14" t="s">
        <v>166</v>
      </c>
      <c r="B44" s="138">
        <v>44</v>
      </c>
      <c r="C44" s="138" t="s">
        <v>167</v>
      </c>
      <c r="D44" s="139" t="s">
        <v>33</v>
      </c>
      <c r="E44">
        <v>0</v>
      </c>
      <c r="F44" s="155">
        <v>0</v>
      </c>
      <c r="G44" s="139"/>
      <c r="H44">
        <f t="shared" si="0"/>
        <v>0</v>
      </c>
      <c r="I44" s="139"/>
      <c r="J44" s="100">
        <f t="shared" si="1"/>
        <v>0</v>
      </c>
      <c r="K44" s="100">
        <f t="shared" si="1"/>
        <v>0</v>
      </c>
      <c r="L44" s="142"/>
      <c r="M44" s="152"/>
      <c r="O44" s="143"/>
      <c r="P44" s="139"/>
      <c r="Q44" s="139"/>
    </row>
    <row r="45" spans="1:17" x14ac:dyDescent="0.3">
      <c r="A45" s="14" t="s">
        <v>169</v>
      </c>
      <c r="B45" s="138">
        <v>45</v>
      </c>
      <c r="C45" s="138" t="s">
        <v>84</v>
      </c>
      <c r="D45" s="3" t="s">
        <v>171</v>
      </c>
      <c r="E45">
        <v>1</v>
      </c>
      <c r="F45" s="155">
        <v>1</v>
      </c>
      <c r="G45" s="139"/>
      <c r="H45">
        <f t="shared" si="0"/>
        <v>2</v>
      </c>
      <c r="I45" s="139"/>
      <c r="J45" s="100">
        <f t="shared" si="1"/>
        <v>1</v>
      </c>
      <c r="K45" s="100">
        <f t="shared" si="1"/>
        <v>1</v>
      </c>
      <c r="L45" s="142"/>
      <c r="M45" s="152"/>
      <c r="O45" s="143"/>
      <c r="P45" s="139"/>
      <c r="Q45" s="139"/>
    </row>
    <row r="46" spans="1:17" x14ac:dyDescent="0.3">
      <c r="A46" s="14" t="s">
        <v>172</v>
      </c>
      <c r="B46" s="138">
        <v>46</v>
      </c>
      <c r="C46" s="138" t="s">
        <v>43</v>
      </c>
      <c r="D46" s="139" t="s">
        <v>33</v>
      </c>
      <c r="E46">
        <v>0</v>
      </c>
      <c r="F46" s="155">
        <v>0</v>
      </c>
      <c r="G46" s="139"/>
      <c r="H46">
        <f>E46+F46</f>
        <v>0</v>
      </c>
      <c r="I46" s="139"/>
      <c r="J46" s="100">
        <f t="shared" si="1"/>
        <v>0</v>
      </c>
      <c r="K46" s="100">
        <f t="shared" si="1"/>
        <v>0</v>
      </c>
      <c r="L46" s="142"/>
      <c r="M46" s="152"/>
      <c r="O46" s="143"/>
      <c r="P46" s="139"/>
      <c r="Q46" s="139"/>
    </row>
    <row r="47" spans="1:17" x14ac:dyDescent="0.3">
      <c r="A47" s="14" t="s">
        <v>178</v>
      </c>
      <c r="B47" s="138">
        <v>47</v>
      </c>
      <c r="C47" s="138" t="s">
        <v>75</v>
      </c>
      <c r="D47" s="139" t="s">
        <v>33</v>
      </c>
      <c r="E47">
        <v>0</v>
      </c>
      <c r="F47" s="155">
        <v>0</v>
      </c>
      <c r="G47" s="139"/>
      <c r="H47">
        <f t="shared" si="0"/>
        <v>0</v>
      </c>
      <c r="I47" s="139"/>
      <c r="J47" s="100">
        <f t="shared" si="1"/>
        <v>0</v>
      </c>
      <c r="K47" s="100">
        <f t="shared" si="1"/>
        <v>0</v>
      </c>
      <c r="L47" s="142"/>
      <c r="M47" s="152"/>
      <c r="O47" s="143"/>
      <c r="P47" s="139"/>
      <c r="Q47" s="139"/>
    </row>
    <row r="48" spans="1:17" x14ac:dyDescent="0.3">
      <c r="A48" s="54" t="s">
        <v>180</v>
      </c>
      <c r="B48" s="54">
        <v>48</v>
      </c>
      <c r="C48" s="54" t="s">
        <v>84</v>
      </c>
      <c r="D48" s="55" t="s">
        <v>181</v>
      </c>
      <c r="E48" s="45">
        <v>1</v>
      </c>
      <c r="F48" s="157">
        <v>0</v>
      </c>
      <c r="G48" s="55"/>
      <c r="H48">
        <f t="shared" si="0"/>
        <v>1</v>
      </c>
      <c r="I48" s="176">
        <v>0</v>
      </c>
      <c r="J48" s="101">
        <v>0</v>
      </c>
      <c r="K48" s="101">
        <v>0</v>
      </c>
      <c r="L48" s="142"/>
      <c r="M48" s="152"/>
      <c r="O48" s="143"/>
      <c r="P48" s="139"/>
      <c r="Q48" s="139"/>
    </row>
    <row r="49" spans="1:17" x14ac:dyDescent="0.3">
      <c r="A49" s="14" t="s">
        <v>182</v>
      </c>
      <c r="B49" s="138">
        <v>49</v>
      </c>
      <c r="C49" s="138" t="s">
        <v>125</v>
      </c>
      <c r="D49" s="3" t="s">
        <v>184</v>
      </c>
      <c r="E49">
        <v>1</v>
      </c>
      <c r="F49" s="155">
        <v>1</v>
      </c>
      <c r="G49" s="139"/>
      <c r="H49">
        <f t="shared" si="0"/>
        <v>2</v>
      </c>
      <c r="I49" s="139"/>
      <c r="J49" s="100">
        <f t="shared" si="1"/>
        <v>1</v>
      </c>
      <c r="K49" s="100">
        <f t="shared" si="1"/>
        <v>1</v>
      </c>
      <c r="L49" s="142"/>
      <c r="M49" s="152"/>
      <c r="O49" s="143"/>
      <c r="P49" s="139"/>
      <c r="Q49" s="139"/>
    </row>
    <row r="50" spans="1:17" x14ac:dyDescent="0.3">
      <c r="A50" s="14" t="s">
        <v>185</v>
      </c>
      <c r="B50" s="138">
        <v>50</v>
      </c>
      <c r="C50" s="138" t="s">
        <v>49</v>
      </c>
      <c r="D50" s="3" t="s">
        <v>187</v>
      </c>
      <c r="E50">
        <v>1</v>
      </c>
      <c r="F50" s="155">
        <v>1</v>
      </c>
      <c r="G50" s="139"/>
      <c r="H50">
        <f t="shared" si="0"/>
        <v>2</v>
      </c>
      <c r="I50" s="139"/>
      <c r="J50" s="100">
        <f t="shared" si="1"/>
        <v>1</v>
      </c>
      <c r="K50" s="100">
        <f t="shared" si="1"/>
        <v>1</v>
      </c>
      <c r="L50" s="142"/>
      <c r="M50" s="152"/>
      <c r="O50" s="143"/>
      <c r="P50" s="139"/>
      <c r="Q50" s="139"/>
    </row>
    <row r="51" spans="1:17" x14ac:dyDescent="0.3">
      <c r="A51" s="14" t="s">
        <v>188</v>
      </c>
      <c r="B51" s="138">
        <v>51</v>
      </c>
      <c r="C51" s="138" t="s">
        <v>106</v>
      </c>
      <c r="D51" s="139" t="s">
        <v>33</v>
      </c>
      <c r="E51">
        <v>0</v>
      </c>
      <c r="F51" s="155">
        <v>0</v>
      </c>
      <c r="G51" s="139"/>
      <c r="H51">
        <f t="shared" si="0"/>
        <v>0</v>
      </c>
      <c r="I51" s="139"/>
      <c r="J51" s="100">
        <f t="shared" si="1"/>
        <v>0</v>
      </c>
      <c r="K51" s="100">
        <f t="shared" si="1"/>
        <v>0</v>
      </c>
      <c r="L51" s="142"/>
      <c r="M51" s="152"/>
      <c r="O51" s="143"/>
      <c r="P51" s="139"/>
      <c r="Q51" s="139"/>
    </row>
    <row r="52" spans="1:17" x14ac:dyDescent="0.3">
      <c r="A52" s="14" t="s">
        <v>192</v>
      </c>
      <c r="B52" s="138">
        <v>52</v>
      </c>
      <c r="C52" s="138" t="s">
        <v>193</v>
      </c>
      <c r="D52" s="3" t="s">
        <v>195</v>
      </c>
      <c r="E52">
        <v>1</v>
      </c>
      <c r="F52" s="155">
        <v>1</v>
      </c>
      <c r="G52" s="139"/>
      <c r="H52">
        <f t="shared" si="0"/>
        <v>2</v>
      </c>
      <c r="I52" s="139"/>
      <c r="J52" s="100">
        <f t="shared" si="1"/>
        <v>1</v>
      </c>
      <c r="K52" s="100">
        <f t="shared" si="1"/>
        <v>1</v>
      </c>
      <c r="L52" s="142"/>
      <c r="M52" s="152"/>
      <c r="O52" s="143"/>
      <c r="P52" s="139"/>
      <c r="Q52" s="139"/>
    </row>
    <row r="53" spans="1:17" x14ac:dyDescent="0.3">
      <c r="A53" s="14" t="s">
        <v>196</v>
      </c>
      <c r="B53" s="138">
        <v>53</v>
      </c>
      <c r="C53" s="138">
        <v>11</v>
      </c>
      <c r="D53" s="3" t="s">
        <v>197</v>
      </c>
      <c r="E53">
        <v>1</v>
      </c>
      <c r="F53" s="155">
        <v>1</v>
      </c>
      <c r="G53" s="139"/>
      <c r="H53">
        <f t="shared" si="0"/>
        <v>2</v>
      </c>
      <c r="I53" s="139"/>
      <c r="J53" s="100">
        <f t="shared" si="1"/>
        <v>1</v>
      </c>
      <c r="K53" s="100">
        <f t="shared" si="1"/>
        <v>1</v>
      </c>
      <c r="L53" s="140"/>
      <c r="M53" s="152"/>
      <c r="O53" s="143"/>
      <c r="P53" s="139"/>
      <c r="Q53" s="139"/>
    </row>
    <row r="54" spans="1:17" x14ac:dyDescent="0.3">
      <c r="A54" s="14" t="s">
        <v>198</v>
      </c>
      <c r="B54" s="138">
        <v>54</v>
      </c>
      <c r="C54" s="138" t="s">
        <v>43</v>
      </c>
      <c r="D54" s="3" t="s">
        <v>200</v>
      </c>
      <c r="E54">
        <v>1</v>
      </c>
      <c r="F54" s="155">
        <v>1</v>
      </c>
      <c r="G54" s="139"/>
      <c r="H54">
        <f t="shared" si="0"/>
        <v>2</v>
      </c>
      <c r="I54" s="139"/>
      <c r="J54" s="100">
        <f t="shared" si="1"/>
        <v>1</v>
      </c>
      <c r="K54" s="100">
        <f t="shared" si="1"/>
        <v>1</v>
      </c>
      <c r="L54" s="142"/>
      <c r="M54" s="152"/>
      <c r="O54" s="143"/>
      <c r="P54" s="139"/>
      <c r="Q54" s="139"/>
    </row>
    <row r="55" spans="1:17" x14ac:dyDescent="0.3">
      <c r="A55" s="14" t="s">
        <v>201</v>
      </c>
      <c r="B55" s="138">
        <v>55</v>
      </c>
      <c r="C55" s="138" t="s">
        <v>100</v>
      </c>
      <c r="D55" s="139" t="s">
        <v>33</v>
      </c>
      <c r="E55">
        <v>0</v>
      </c>
      <c r="F55" s="155">
        <v>0</v>
      </c>
      <c r="G55" s="139"/>
      <c r="H55">
        <f t="shared" si="0"/>
        <v>0</v>
      </c>
      <c r="I55" s="139"/>
      <c r="J55" s="100">
        <f t="shared" si="1"/>
        <v>0</v>
      </c>
      <c r="K55" s="100">
        <f t="shared" si="1"/>
        <v>0</v>
      </c>
      <c r="L55" s="142"/>
      <c r="M55" s="152"/>
      <c r="O55" s="143"/>
      <c r="P55" s="139"/>
      <c r="Q55" s="139"/>
    </row>
    <row r="56" spans="1:17" x14ac:dyDescent="0.3">
      <c r="A56" s="14" t="s">
        <v>203</v>
      </c>
      <c r="B56" s="138">
        <v>56</v>
      </c>
      <c r="C56" s="138" t="s">
        <v>84</v>
      </c>
      <c r="D56" s="139" t="s">
        <v>33</v>
      </c>
      <c r="E56">
        <v>0</v>
      </c>
      <c r="F56" s="155">
        <v>0</v>
      </c>
      <c r="G56" s="139"/>
      <c r="H56">
        <f t="shared" si="0"/>
        <v>0</v>
      </c>
      <c r="I56" s="139"/>
      <c r="J56" s="100">
        <f t="shared" si="1"/>
        <v>0</v>
      </c>
      <c r="K56" s="100">
        <f t="shared" si="1"/>
        <v>0</v>
      </c>
      <c r="L56" s="142"/>
      <c r="M56" s="152"/>
      <c r="O56" s="143"/>
      <c r="P56" s="139"/>
      <c r="Q56" s="139"/>
    </row>
    <row r="57" spans="1:17" x14ac:dyDescent="0.3">
      <c r="A57" s="14" t="s">
        <v>205</v>
      </c>
      <c r="B57" s="138">
        <v>57</v>
      </c>
      <c r="C57" s="138" t="s">
        <v>49</v>
      </c>
      <c r="D57" s="139" t="s">
        <v>33</v>
      </c>
      <c r="E57">
        <v>0</v>
      </c>
      <c r="F57" s="155">
        <v>0</v>
      </c>
      <c r="G57" s="139"/>
      <c r="H57">
        <f t="shared" si="0"/>
        <v>0</v>
      </c>
      <c r="I57" s="139"/>
      <c r="J57" s="100">
        <f t="shared" si="1"/>
        <v>0</v>
      </c>
      <c r="K57" s="100">
        <f t="shared" si="1"/>
        <v>0</v>
      </c>
      <c r="L57" s="142"/>
      <c r="M57" s="152"/>
      <c r="O57" s="143"/>
      <c r="P57" s="139"/>
      <c r="Q57" s="139"/>
    </row>
    <row r="58" spans="1:17" x14ac:dyDescent="0.3">
      <c r="A58" s="14" t="s">
        <v>207</v>
      </c>
      <c r="B58" s="138">
        <v>58</v>
      </c>
      <c r="C58" s="138" t="s">
        <v>100</v>
      </c>
      <c r="D58" s="139" t="s">
        <v>33</v>
      </c>
      <c r="E58">
        <v>0</v>
      </c>
      <c r="F58" s="155">
        <v>0</v>
      </c>
      <c r="G58" s="139"/>
      <c r="H58">
        <f t="shared" si="0"/>
        <v>0</v>
      </c>
      <c r="I58" s="139"/>
      <c r="J58" s="100">
        <f t="shared" si="1"/>
        <v>0</v>
      </c>
      <c r="K58" s="100">
        <f t="shared" si="1"/>
        <v>0</v>
      </c>
      <c r="L58" s="142"/>
      <c r="M58" s="152"/>
      <c r="O58" s="143"/>
      <c r="P58" s="139"/>
      <c r="Q58" s="139"/>
    </row>
    <row r="59" spans="1:17" x14ac:dyDescent="0.3">
      <c r="A59" s="14" t="s">
        <v>209</v>
      </c>
      <c r="B59" s="138">
        <v>59</v>
      </c>
      <c r="C59" s="138" t="s">
        <v>136</v>
      </c>
      <c r="D59" s="139" t="s">
        <v>33</v>
      </c>
      <c r="E59">
        <v>0</v>
      </c>
      <c r="F59" s="155">
        <v>0</v>
      </c>
      <c r="G59" s="139"/>
      <c r="H59">
        <f t="shared" si="0"/>
        <v>0</v>
      </c>
      <c r="I59" s="139"/>
      <c r="J59" s="100">
        <f t="shared" si="1"/>
        <v>0</v>
      </c>
      <c r="K59" s="100">
        <f t="shared" si="1"/>
        <v>0</v>
      </c>
      <c r="L59" s="142"/>
      <c r="M59" s="152"/>
      <c r="O59" s="143"/>
      <c r="P59" s="139"/>
      <c r="Q59" s="139"/>
    </row>
    <row r="60" spans="1:17" x14ac:dyDescent="0.3">
      <c r="A60" s="14" t="s">
        <v>211</v>
      </c>
      <c r="B60" s="138">
        <v>60</v>
      </c>
      <c r="C60" s="138" t="s">
        <v>49</v>
      </c>
      <c r="D60" s="139" t="s">
        <v>33</v>
      </c>
      <c r="E60">
        <v>0</v>
      </c>
      <c r="F60" s="155">
        <v>0</v>
      </c>
      <c r="G60" s="139"/>
      <c r="H60">
        <f t="shared" si="0"/>
        <v>0</v>
      </c>
      <c r="I60" s="139"/>
      <c r="J60" s="100">
        <f t="shared" si="1"/>
        <v>0</v>
      </c>
      <c r="K60" s="100">
        <f t="shared" si="1"/>
        <v>0</v>
      </c>
      <c r="L60" s="142"/>
      <c r="M60" s="152"/>
      <c r="O60" s="143"/>
      <c r="P60" s="139"/>
      <c r="Q60" s="139"/>
    </row>
    <row r="61" spans="1:17" x14ac:dyDescent="0.3">
      <c r="A61" s="14" t="s">
        <v>213</v>
      </c>
      <c r="B61" s="138">
        <v>61</v>
      </c>
      <c r="C61" s="138">
        <v>24</v>
      </c>
      <c r="D61" s="3" t="s">
        <v>214</v>
      </c>
      <c r="E61">
        <v>1</v>
      </c>
      <c r="F61" s="155">
        <v>1</v>
      </c>
      <c r="G61" s="139"/>
      <c r="H61">
        <f t="shared" si="0"/>
        <v>2</v>
      </c>
      <c r="I61" s="139"/>
      <c r="J61" s="100">
        <f t="shared" si="1"/>
        <v>1</v>
      </c>
      <c r="K61" s="100">
        <f t="shared" si="1"/>
        <v>1</v>
      </c>
      <c r="L61" s="140"/>
      <c r="M61" s="152"/>
      <c r="O61" s="143"/>
      <c r="P61" s="139"/>
      <c r="Q61" s="139"/>
    </row>
    <row r="62" spans="1:17" x14ac:dyDescent="0.3">
      <c r="A62" s="14" t="s">
        <v>215</v>
      </c>
      <c r="B62" s="138">
        <v>62</v>
      </c>
      <c r="C62" s="138" t="s">
        <v>106</v>
      </c>
      <c r="D62" s="3" t="s">
        <v>217</v>
      </c>
      <c r="E62">
        <v>1</v>
      </c>
      <c r="F62" s="155">
        <v>1</v>
      </c>
      <c r="G62" s="139"/>
      <c r="H62">
        <f t="shared" si="0"/>
        <v>2</v>
      </c>
      <c r="I62" s="139"/>
      <c r="J62" s="100">
        <f t="shared" si="1"/>
        <v>1</v>
      </c>
      <c r="K62" s="100">
        <f t="shared" si="1"/>
        <v>1</v>
      </c>
      <c r="L62" s="142"/>
      <c r="M62" s="152"/>
      <c r="O62" s="143"/>
      <c r="P62" s="139"/>
      <c r="Q62" s="139"/>
    </row>
    <row r="63" spans="1:17" x14ac:dyDescent="0.3">
      <c r="A63" s="14" t="s">
        <v>218</v>
      </c>
      <c r="B63" s="138">
        <v>63</v>
      </c>
      <c r="C63" s="138" t="s">
        <v>129</v>
      </c>
      <c r="D63" s="139" t="s">
        <v>33</v>
      </c>
      <c r="E63">
        <v>0</v>
      </c>
      <c r="F63" s="155">
        <v>0</v>
      </c>
      <c r="G63" s="139"/>
      <c r="H63">
        <f t="shared" si="0"/>
        <v>0</v>
      </c>
      <c r="I63" s="139"/>
      <c r="J63" s="100">
        <f t="shared" si="1"/>
        <v>0</v>
      </c>
      <c r="K63" s="100">
        <f t="shared" si="1"/>
        <v>0</v>
      </c>
      <c r="L63" s="142"/>
      <c r="M63" s="152"/>
      <c r="O63" s="143"/>
      <c r="P63" s="139"/>
      <c r="Q63" s="139"/>
    </row>
    <row r="64" spans="1:17" x14ac:dyDescent="0.3">
      <c r="A64" s="14" t="s">
        <v>220</v>
      </c>
      <c r="B64" s="138">
        <v>64</v>
      </c>
      <c r="C64" s="138" t="s">
        <v>221</v>
      </c>
      <c r="D64" s="139" t="s">
        <v>33</v>
      </c>
      <c r="E64">
        <v>0</v>
      </c>
      <c r="F64" s="155">
        <v>0</v>
      </c>
      <c r="G64" s="139"/>
      <c r="H64">
        <f t="shared" si="0"/>
        <v>0</v>
      </c>
      <c r="I64" s="139"/>
      <c r="J64" s="100">
        <f t="shared" si="1"/>
        <v>0</v>
      </c>
      <c r="K64" s="100">
        <f t="shared" si="1"/>
        <v>0</v>
      </c>
      <c r="L64" s="142"/>
      <c r="M64" s="152"/>
      <c r="O64" s="143"/>
      <c r="P64" s="139"/>
      <c r="Q64" s="139"/>
    </row>
    <row r="65" spans="1:17" x14ac:dyDescent="0.3">
      <c r="A65" s="14" t="s">
        <v>223</v>
      </c>
      <c r="B65" s="138">
        <v>65</v>
      </c>
      <c r="C65" s="138" t="s">
        <v>224</v>
      </c>
      <c r="D65" s="139" t="s">
        <v>33</v>
      </c>
      <c r="E65">
        <v>0</v>
      </c>
      <c r="F65" s="155">
        <v>0</v>
      </c>
      <c r="G65" s="139"/>
      <c r="H65">
        <f t="shared" si="0"/>
        <v>0</v>
      </c>
      <c r="I65" s="139"/>
      <c r="J65" s="100">
        <f t="shared" si="1"/>
        <v>0</v>
      </c>
      <c r="K65" s="100">
        <f t="shared" si="1"/>
        <v>0</v>
      </c>
      <c r="L65" s="142"/>
      <c r="M65" s="152"/>
      <c r="O65" s="143"/>
      <c r="P65" s="139"/>
      <c r="Q65" s="139"/>
    </row>
    <row r="66" spans="1:17" x14ac:dyDescent="0.3">
      <c r="A66" s="14" t="s">
        <v>226</v>
      </c>
      <c r="B66" s="138">
        <v>66</v>
      </c>
      <c r="C66" s="138" t="s">
        <v>167</v>
      </c>
      <c r="D66" s="139" t="s">
        <v>33</v>
      </c>
      <c r="E66">
        <v>0</v>
      </c>
      <c r="F66" s="155">
        <v>0</v>
      </c>
      <c r="G66" s="139"/>
      <c r="H66">
        <f t="shared" si="0"/>
        <v>0</v>
      </c>
      <c r="I66" s="139"/>
      <c r="J66" s="100">
        <f t="shared" si="1"/>
        <v>0</v>
      </c>
      <c r="K66" s="100">
        <f t="shared" si="1"/>
        <v>0</v>
      </c>
      <c r="L66" s="142"/>
      <c r="M66" s="152"/>
      <c r="O66" s="143"/>
      <c r="P66" s="139"/>
      <c r="Q66" s="139"/>
    </row>
    <row r="67" spans="1:17" x14ac:dyDescent="0.3">
      <c r="A67" s="54" t="s">
        <v>228</v>
      </c>
      <c r="B67" s="54">
        <v>67</v>
      </c>
      <c r="C67" s="54">
        <v>25</v>
      </c>
      <c r="D67" s="78" t="s">
        <v>229</v>
      </c>
      <c r="E67" s="45">
        <v>1</v>
      </c>
      <c r="F67" s="157">
        <v>0</v>
      </c>
      <c r="G67" s="55"/>
      <c r="H67">
        <f>E67+F67</f>
        <v>1</v>
      </c>
      <c r="I67" s="3">
        <v>1</v>
      </c>
      <c r="J67" s="101">
        <f t="shared" ref="J67:K121" si="2">E67</f>
        <v>1</v>
      </c>
      <c r="K67" s="101">
        <v>1</v>
      </c>
      <c r="L67" s="140"/>
      <c r="M67" s="152"/>
      <c r="O67" s="143"/>
      <c r="P67" s="139"/>
      <c r="Q67" s="139"/>
    </row>
    <row r="68" spans="1:17" x14ac:dyDescent="0.3">
      <c r="A68" s="14" t="s">
        <v>230</v>
      </c>
      <c r="B68" s="138">
        <v>68</v>
      </c>
      <c r="C68" s="138" t="s">
        <v>96</v>
      </c>
      <c r="D68" s="3" t="s">
        <v>232</v>
      </c>
      <c r="E68">
        <v>1</v>
      </c>
      <c r="F68" s="155">
        <v>1</v>
      </c>
      <c r="G68" s="139"/>
      <c r="H68">
        <f t="shared" si="0"/>
        <v>2</v>
      </c>
      <c r="I68" s="139"/>
      <c r="J68" s="100">
        <f t="shared" si="2"/>
        <v>1</v>
      </c>
      <c r="K68" s="100">
        <f t="shared" si="2"/>
        <v>1</v>
      </c>
      <c r="L68" s="142"/>
      <c r="M68" s="152"/>
      <c r="O68" s="143"/>
      <c r="P68" s="139"/>
      <c r="Q68" s="139"/>
    </row>
    <row r="69" spans="1:17" x14ac:dyDescent="0.3">
      <c r="A69" s="14" t="s">
        <v>236</v>
      </c>
      <c r="B69" s="138">
        <v>69</v>
      </c>
      <c r="C69" s="138" t="s">
        <v>49</v>
      </c>
      <c r="D69" s="139" t="s">
        <v>33</v>
      </c>
      <c r="E69">
        <v>0</v>
      </c>
      <c r="F69" s="155">
        <v>0</v>
      </c>
      <c r="G69" s="139"/>
      <c r="H69">
        <f t="shared" ref="H69:H86" si="3">E69+F69</f>
        <v>0</v>
      </c>
      <c r="I69" s="139"/>
      <c r="J69" s="100">
        <f t="shared" si="2"/>
        <v>0</v>
      </c>
      <c r="K69" s="100">
        <f t="shared" si="2"/>
        <v>0</v>
      </c>
      <c r="L69" s="142"/>
      <c r="M69" s="152"/>
      <c r="O69" s="143"/>
      <c r="P69" s="139"/>
      <c r="Q69" s="139"/>
    </row>
    <row r="70" spans="1:17" x14ac:dyDescent="0.3">
      <c r="A70" s="14" t="s">
        <v>238</v>
      </c>
      <c r="B70" s="54">
        <v>70</v>
      </c>
      <c r="C70" s="138" t="s">
        <v>49</v>
      </c>
      <c r="D70" s="3" t="s">
        <v>240</v>
      </c>
      <c r="E70">
        <v>1</v>
      </c>
      <c r="F70" s="155">
        <v>1</v>
      </c>
      <c r="G70" s="139"/>
      <c r="H70">
        <f t="shared" si="3"/>
        <v>2</v>
      </c>
      <c r="I70" s="139"/>
      <c r="J70" s="100">
        <f t="shared" si="2"/>
        <v>1</v>
      </c>
      <c r="K70" s="100">
        <f t="shared" si="2"/>
        <v>1</v>
      </c>
      <c r="L70" s="142"/>
      <c r="M70" s="152"/>
      <c r="O70" s="143"/>
      <c r="P70" s="139"/>
      <c r="Q70" s="139"/>
    </row>
    <row r="71" spans="1:17" x14ac:dyDescent="0.3">
      <c r="A71" s="14" t="s">
        <v>241</v>
      </c>
      <c r="B71" s="138">
        <v>71</v>
      </c>
      <c r="C71" s="138" t="s">
        <v>100</v>
      </c>
      <c r="D71" s="139" t="s">
        <v>33</v>
      </c>
      <c r="E71">
        <v>0</v>
      </c>
      <c r="F71" s="155">
        <v>0</v>
      </c>
      <c r="G71" s="139"/>
      <c r="H71">
        <f t="shared" si="3"/>
        <v>0</v>
      </c>
      <c r="I71" s="139"/>
      <c r="J71" s="100">
        <f t="shared" si="2"/>
        <v>0</v>
      </c>
      <c r="K71" s="100">
        <f t="shared" si="2"/>
        <v>0</v>
      </c>
      <c r="L71" s="140"/>
      <c r="M71" s="152"/>
      <c r="O71" s="143"/>
      <c r="P71" s="139"/>
      <c r="Q71" s="139"/>
    </row>
    <row r="72" spans="1:17" x14ac:dyDescent="0.3">
      <c r="A72" s="14" t="s">
        <v>242</v>
      </c>
      <c r="B72" s="138">
        <v>72</v>
      </c>
      <c r="C72" s="138" t="s">
        <v>100</v>
      </c>
      <c r="D72" s="139" t="s">
        <v>244</v>
      </c>
      <c r="E72">
        <v>0</v>
      </c>
      <c r="F72" s="155">
        <v>0</v>
      </c>
      <c r="G72" s="139"/>
      <c r="H72">
        <f t="shared" si="3"/>
        <v>0</v>
      </c>
      <c r="I72" s="139"/>
      <c r="J72" s="100">
        <f t="shared" si="2"/>
        <v>0</v>
      </c>
      <c r="K72" s="100">
        <f t="shared" si="2"/>
        <v>0</v>
      </c>
      <c r="L72" s="142"/>
      <c r="M72" s="152"/>
      <c r="O72" s="143"/>
      <c r="P72" s="139"/>
      <c r="Q72" s="139"/>
    </row>
    <row r="73" spans="1:17" x14ac:dyDescent="0.3">
      <c r="A73" s="14" t="s">
        <v>245</v>
      </c>
      <c r="B73" s="138">
        <v>73</v>
      </c>
      <c r="C73" s="138" t="s">
        <v>136</v>
      </c>
      <c r="D73" s="3" t="s">
        <v>247</v>
      </c>
      <c r="E73">
        <v>1</v>
      </c>
      <c r="F73" s="155">
        <v>1</v>
      </c>
      <c r="G73" s="139"/>
      <c r="H73">
        <f t="shared" si="3"/>
        <v>2</v>
      </c>
      <c r="I73" s="139"/>
      <c r="J73" s="100">
        <f t="shared" si="2"/>
        <v>1</v>
      </c>
      <c r="K73" s="100">
        <f t="shared" si="2"/>
        <v>1</v>
      </c>
      <c r="L73" s="142"/>
      <c r="M73" s="152"/>
      <c r="O73" s="143"/>
      <c r="P73" s="139"/>
      <c r="Q73" s="139"/>
    </row>
    <row r="74" spans="1:17" x14ac:dyDescent="0.3">
      <c r="A74" s="14" t="s">
        <v>248</v>
      </c>
      <c r="B74" s="138">
        <v>74</v>
      </c>
      <c r="C74" s="138" t="s">
        <v>249</v>
      </c>
      <c r="D74" s="139" t="s">
        <v>33</v>
      </c>
      <c r="E74">
        <v>0</v>
      </c>
      <c r="F74" s="155">
        <v>0</v>
      </c>
      <c r="G74" s="139"/>
      <c r="H74">
        <f t="shared" si="3"/>
        <v>0</v>
      </c>
      <c r="I74" s="139"/>
      <c r="J74" s="100">
        <f t="shared" si="2"/>
        <v>0</v>
      </c>
      <c r="K74" s="100">
        <f t="shared" si="2"/>
        <v>0</v>
      </c>
      <c r="L74" s="142"/>
      <c r="M74" s="152"/>
      <c r="O74" s="143"/>
      <c r="P74" s="139"/>
      <c r="Q74" s="139"/>
    </row>
    <row r="75" spans="1:17" x14ac:dyDescent="0.3">
      <c r="A75" s="132">
        <v>568520</v>
      </c>
      <c r="B75" s="138">
        <v>75</v>
      </c>
      <c r="C75" s="148">
        <v>3</v>
      </c>
      <c r="D75" s="148" t="s">
        <v>253</v>
      </c>
      <c r="E75">
        <v>0</v>
      </c>
      <c r="F75" s="155">
        <v>0</v>
      </c>
      <c r="G75" s="139"/>
      <c r="H75">
        <f t="shared" si="3"/>
        <v>0</v>
      </c>
      <c r="I75" s="139"/>
      <c r="J75" s="100">
        <f t="shared" si="2"/>
        <v>0</v>
      </c>
      <c r="K75" s="100">
        <f t="shared" si="2"/>
        <v>0</v>
      </c>
      <c r="L75" s="144"/>
      <c r="M75" s="152"/>
      <c r="O75" s="149"/>
      <c r="P75" s="148"/>
      <c r="Q75" s="139"/>
    </row>
    <row r="76" spans="1:17" x14ac:dyDescent="0.3">
      <c r="A76" s="133">
        <v>50033589</v>
      </c>
      <c r="B76" s="138">
        <v>76</v>
      </c>
      <c r="C76" s="148">
        <v>10</v>
      </c>
      <c r="D76" s="148" t="s">
        <v>33</v>
      </c>
      <c r="E76">
        <v>0</v>
      </c>
      <c r="F76" s="155">
        <v>0</v>
      </c>
      <c r="G76" s="139"/>
      <c r="H76">
        <f t="shared" si="3"/>
        <v>0</v>
      </c>
      <c r="I76" s="139"/>
      <c r="J76" s="100">
        <f t="shared" si="2"/>
        <v>0</v>
      </c>
      <c r="K76" s="100">
        <f t="shared" si="2"/>
        <v>0</v>
      </c>
      <c r="L76" s="144"/>
      <c r="M76" s="152"/>
      <c r="O76" s="149"/>
      <c r="P76" s="148"/>
      <c r="Q76" s="139"/>
    </row>
    <row r="77" spans="1:17" x14ac:dyDescent="0.3">
      <c r="A77" s="133">
        <v>50014490</v>
      </c>
      <c r="B77" s="138">
        <v>77</v>
      </c>
      <c r="C77" s="148">
        <v>12</v>
      </c>
      <c r="D77" s="148" t="s">
        <v>33</v>
      </c>
      <c r="E77">
        <v>0</v>
      </c>
      <c r="F77" s="155">
        <v>0</v>
      </c>
      <c r="G77" s="139"/>
      <c r="H77">
        <f t="shared" si="3"/>
        <v>0</v>
      </c>
      <c r="I77" s="139"/>
      <c r="J77" s="100">
        <f t="shared" si="2"/>
        <v>0</v>
      </c>
      <c r="K77" s="100">
        <f t="shared" si="2"/>
        <v>0</v>
      </c>
      <c r="L77" s="144"/>
      <c r="M77" s="152"/>
      <c r="O77" s="149"/>
      <c r="P77" s="148"/>
      <c r="Q77" s="139"/>
    </row>
    <row r="78" spans="1:17" x14ac:dyDescent="0.3">
      <c r="A78" s="133">
        <v>50034004</v>
      </c>
      <c r="B78" s="138">
        <v>78</v>
      </c>
      <c r="C78" s="148">
        <v>13</v>
      </c>
      <c r="D78" s="148" t="s">
        <v>33</v>
      </c>
      <c r="E78">
        <v>0</v>
      </c>
      <c r="F78" s="155">
        <v>0</v>
      </c>
      <c r="G78" s="139"/>
      <c r="H78">
        <f t="shared" si="3"/>
        <v>0</v>
      </c>
      <c r="I78" s="139"/>
      <c r="J78" s="100">
        <f t="shared" si="2"/>
        <v>0</v>
      </c>
      <c r="K78" s="100">
        <f t="shared" si="2"/>
        <v>0</v>
      </c>
      <c r="L78" s="144"/>
      <c r="M78" s="152"/>
      <c r="O78" s="149"/>
      <c r="P78" s="148"/>
      <c r="Q78" s="139"/>
    </row>
    <row r="79" spans="1:17" x14ac:dyDescent="0.3">
      <c r="A79" s="133">
        <v>50015753</v>
      </c>
      <c r="B79" s="138">
        <v>79</v>
      </c>
      <c r="C79" s="148">
        <v>15</v>
      </c>
      <c r="D79" s="148" t="s">
        <v>33</v>
      </c>
      <c r="E79">
        <v>0</v>
      </c>
      <c r="F79" s="155">
        <v>0</v>
      </c>
      <c r="G79" s="139"/>
      <c r="H79">
        <f t="shared" si="3"/>
        <v>0</v>
      </c>
      <c r="I79" s="139"/>
      <c r="J79" s="100">
        <f t="shared" si="2"/>
        <v>0</v>
      </c>
      <c r="K79" s="100">
        <f t="shared" si="2"/>
        <v>0</v>
      </c>
      <c r="L79" s="144"/>
      <c r="M79" s="152"/>
      <c r="O79" s="149"/>
      <c r="P79" s="148"/>
      <c r="Q79" s="139"/>
    </row>
    <row r="80" spans="1:17" x14ac:dyDescent="0.3">
      <c r="A80" s="133">
        <v>50030647</v>
      </c>
      <c r="B80" s="138">
        <v>80</v>
      </c>
      <c r="C80" s="148">
        <v>15</v>
      </c>
      <c r="D80" s="148" t="s">
        <v>253</v>
      </c>
      <c r="E80">
        <v>0</v>
      </c>
      <c r="F80" s="155">
        <v>0</v>
      </c>
      <c r="G80" s="139"/>
      <c r="H80">
        <f t="shared" si="3"/>
        <v>0</v>
      </c>
      <c r="I80" s="139"/>
      <c r="J80" s="100">
        <f t="shared" si="2"/>
        <v>0</v>
      </c>
      <c r="K80" s="100">
        <f t="shared" si="2"/>
        <v>0</v>
      </c>
      <c r="L80" s="144"/>
      <c r="M80" s="152"/>
      <c r="O80" s="149"/>
      <c r="P80" s="148"/>
      <c r="Q80" s="139"/>
    </row>
    <row r="81" spans="1:17" x14ac:dyDescent="0.3">
      <c r="A81" s="133">
        <v>50026794</v>
      </c>
      <c r="B81" s="138">
        <v>81</v>
      </c>
      <c r="C81" s="148">
        <v>18</v>
      </c>
      <c r="D81" s="148" t="s">
        <v>253</v>
      </c>
      <c r="E81">
        <v>0</v>
      </c>
      <c r="F81" s="155">
        <v>0</v>
      </c>
      <c r="G81" s="139"/>
      <c r="H81">
        <f t="shared" si="3"/>
        <v>0</v>
      </c>
      <c r="I81" s="139"/>
      <c r="J81" s="100">
        <f t="shared" si="2"/>
        <v>0</v>
      </c>
      <c r="K81" s="100">
        <f t="shared" si="2"/>
        <v>0</v>
      </c>
      <c r="L81" s="144"/>
      <c r="M81" s="152"/>
      <c r="O81" s="149"/>
      <c r="P81" s="148"/>
      <c r="Q81" s="139"/>
    </row>
    <row r="82" spans="1:17" x14ac:dyDescent="0.3">
      <c r="A82" s="133">
        <v>28261</v>
      </c>
      <c r="B82" s="138">
        <v>82</v>
      </c>
      <c r="C82" s="148">
        <v>19</v>
      </c>
      <c r="D82" s="148" t="s">
        <v>33</v>
      </c>
      <c r="E82">
        <v>0</v>
      </c>
      <c r="F82" s="155">
        <v>0</v>
      </c>
      <c r="G82" s="139"/>
      <c r="H82">
        <f t="shared" si="3"/>
        <v>0</v>
      </c>
      <c r="I82" s="139"/>
      <c r="J82" s="100">
        <f t="shared" si="2"/>
        <v>0</v>
      </c>
      <c r="K82" s="100">
        <f t="shared" si="2"/>
        <v>0</v>
      </c>
      <c r="L82" s="144"/>
      <c r="M82" s="152"/>
      <c r="O82" s="149"/>
      <c r="P82" s="148"/>
      <c r="Q82" s="139"/>
    </row>
    <row r="83" spans="1:17" x14ac:dyDescent="0.3">
      <c r="A83" s="133">
        <v>50009286</v>
      </c>
      <c r="B83" s="138">
        <v>83</v>
      </c>
      <c r="C83" s="148">
        <v>28</v>
      </c>
      <c r="D83" s="153" t="s">
        <v>255</v>
      </c>
      <c r="E83">
        <v>1</v>
      </c>
      <c r="F83" s="156">
        <v>1</v>
      </c>
      <c r="G83" s="139"/>
      <c r="H83">
        <f t="shared" si="3"/>
        <v>2</v>
      </c>
      <c r="I83" s="139"/>
      <c r="J83" s="100">
        <f t="shared" si="2"/>
        <v>1</v>
      </c>
      <c r="K83" s="100">
        <f t="shared" si="2"/>
        <v>1</v>
      </c>
      <c r="L83" s="144"/>
      <c r="M83" s="152"/>
      <c r="O83" s="149"/>
      <c r="P83" s="148"/>
      <c r="Q83" s="139"/>
    </row>
    <row r="84" spans="1:17" x14ac:dyDescent="0.3">
      <c r="A84" s="133">
        <v>50063108</v>
      </c>
      <c r="B84" s="138">
        <v>84</v>
      </c>
      <c r="C84" s="148">
        <v>3</v>
      </c>
      <c r="D84" s="148" t="s">
        <v>33</v>
      </c>
      <c r="E84">
        <v>0</v>
      </c>
      <c r="F84" s="156">
        <v>0</v>
      </c>
      <c r="G84" s="139"/>
      <c r="H84">
        <f t="shared" si="3"/>
        <v>0</v>
      </c>
      <c r="I84" s="139"/>
      <c r="J84" s="100">
        <f t="shared" si="2"/>
        <v>0</v>
      </c>
      <c r="K84" s="100">
        <f t="shared" si="2"/>
        <v>0</v>
      </c>
      <c r="L84" s="144"/>
      <c r="M84" s="152"/>
      <c r="O84" s="149"/>
      <c r="P84" s="148"/>
      <c r="Q84" s="139"/>
    </row>
    <row r="85" spans="1:17" x14ac:dyDescent="0.3">
      <c r="A85" s="133">
        <v>50076906</v>
      </c>
      <c r="B85" s="138">
        <v>85</v>
      </c>
      <c r="C85" s="148">
        <v>3</v>
      </c>
      <c r="D85" s="148" t="s">
        <v>33</v>
      </c>
      <c r="E85">
        <v>0</v>
      </c>
      <c r="F85" s="156">
        <v>0</v>
      </c>
      <c r="G85" s="139"/>
      <c r="H85">
        <f t="shared" si="3"/>
        <v>0</v>
      </c>
      <c r="I85" s="139"/>
      <c r="J85" s="100">
        <f t="shared" si="2"/>
        <v>0</v>
      </c>
      <c r="K85" s="100">
        <f t="shared" si="2"/>
        <v>0</v>
      </c>
      <c r="L85" s="144"/>
      <c r="M85" s="152"/>
      <c r="O85" s="149"/>
      <c r="P85" s="148"/>
      <c r="Q85" s="139"/>
    </row>
    <row r="86" spans="1:17" x14ac:dyDescent="0.3">
      <c r="A86" s="133">
        <v>750620</v>
      </c>
      <c r="B86" s="138">
        <v>86</v>
      </c>
      <c r="C86" s="148">
        <v>3</v>
      </c>
      <c r="D86" s="148" t="s">
        <v>33</v>
      </c>
      <c r="E86">
        <v>0</v>
      </c>
      <c r="F86" s="156">
        <v>0</v>
      </c>
      <c r="G86" s="139"/>
      <c r="H86">
        <f t="shared" si="3"/>
        <v>0</v>
      </c>
      <c r="I86" s="139"/>
      <c r="J86" s="100">
        <f t="shared" si="2"/>
        <v>0</v>
      </c>
      <c r="K86" s="100">
        <f t="shared" si="2"/>
        <v>0</v>
      </c>
      <c r="L86" s="144"/>
      <c r="M86" s="152"/>
      <c r="O86" s="149"/>
      <c r="P86" s="148"/>
      <c r="Q86" s="139"/>
    </row>
    <row r="87" spans="1:17" x14ac:dyDescent="0.3">
      <c r="A87" s="133">
        <v>50043347</v>
      </c>
      <c r="B87" s="138">
        <v>87</v>
      </c>
      <c r="C87" s="148">
        <v>30</v>
      </c>
      <c r="D87" s="153" t="s">
        <v>256</v>
      </c>
      <c r="E87">
        <v>1</v>
      </c>
      <c r="F87" s="156">
        <v>1</v>
      </c>
      <c r="G87" s="139"/>
      <c r="H87">
        <f>E87+F87</f>
        <v>2</v>
      </c>
      <c r="I87" s="139"/>
      <c r="J87" s="100">
        <f t="shared" si="2"/>
        <v>1</v>
      </c>
      <c r="K87" s="100">
        <f t="shared" si="2"/>
        <v>1</v>
      </c>
      <c r="L87" s="144"/>
      <c r="M87" s="152"/>
      <c r="O87" s="149"/>
      <c r="P87" s="148"/>
      <c r="Q87" s="139"/>
    </row>
    <row r="88" spans="1:17" x14ac:dyDescent="0.3">
      <c r="A88" s="133">
        <v>50076584</v>
      </c>
      <c r="B88" s="138">
        <v>88</v>
      </c>
      <c r="C88" s="148">
        <v>30</v>
      </c>
      <c r="D88" s="153" t="s">
        <v>257</v>
      </c>
      <c r="E88">
        <v>1</v>
      </c>
      <c r="F88" s="156">
        <v>1</v>
      </c>
      <c r="G88" s="139"/>
      <c r="H88">
        <f t="shared" ref="H88:H118" si="4">E88+F88</f>
        <v>2</v>
      </c>
      <c r="I88" s="139"/>
      <c r="J88" s="100">
        <f t="shared" si="2"/>
        <v>1</v>
      </c>
      <c r="K88" s="100">
        <f t="shared" si="2"/>
        <v>1</v>
      </c>
      <c r="L88" s="144"/>
      <c r="M88" s="152"/>
      <c r="O88" s="149"/>
      <c r="P88" s="148"/>
      <c r="Q88" s="139"/>
    </row>
    <row r="89" spans="1:17" x14ac:dyDescent="0.3">
      <c r="A89" s="133">
        <v>50031603</v>
      </c>
      <c r="B89" s="138">
        <v>89</v>
      </c>
      <c r="C89" s="148">
        <v>31</v>
      </c>
      <c r="D89" s="153" t="s">
        <v>258</v>
      </c>
      <c r="E89">
        <v>1</v>
      </c>
      <c r="F89" s="156">
        <v>1</v>
      </c>
      <c r="G89" s="139"/>
      <c r="H89">
        <f t="shared" si="4"/>
        <v>2</v>
      </c>
      <c r="I89" s="139"/>
      <c r="J89" s="100">
        <f t="shared" si="2"/>
        <v>1</v>
      </c>
      <c r="K89" s="100">
        <f t="shared" si="2"/>
        <v>1</v>
      </c>
      <c r="L89" s="144"/>
      <c r="M89" s="152"/>
      <c r="O89" s="149"/>
      <c r="P89" s="148"/>
      <c r="Q89" s="139"/>
    </row>
    <row r="90" spans="1:17" x14ac:dyDescent="0.3">
      <c r="A90" s="133">
        <v>50031617</v>
      </c>
      <c r="B90" s="138">
        <v>90</v>
      </c>
      <c r="C90" s="148">
        <v>31</v>
      </c>
      <c r="D90" s="148" t="s">
        <v>33</v>
      </c>
      <c r="E90">
        <v>0</v>
      </c>
      <c r="F90" s="156">
        <v>0</v>
      </c>
      <c r="G90" s="139"/>
      <c r="H90">
        <f t="shared" si="4"/>
        <v>0</v>
      </c>
      <c r="I90" s="139"/>
      <c r="J90" s="100">
        <f t="shared" si="2"/>
        <v>0</v>
      </c>
      <c r="K90" s="100">
        <f t="shared" si="2"/>
        <v>0</v>
      </c>
      <c r="L90" s="144"/>
      <c r="M90" s="152"/>
      <c r="O90" s="149"/>
      <c r="P90" s="148"/>
      <c r="Q90" s="139"/>
    </row>
    <row r="91" spans="1:17" x14ac:dyDescent="0.3">
      <c r="A91" s="133">
        <v>50032828</v>
      </c>
      <c r="B91" s="138">
        <v>91</v>
      </c>
      <c r="C91" s="148">
        <v>31</v>
      </c>
      <c r="D91" s="148" t="s">
        <v>33</v>
      </c>
      <c r="E91">
        <v>0</v>
      </c>
      <c r="F91" s="156">
        <v>0</v>
      </c>
      <c r="G91" s="139"/>
      <c r="H91">
        <f t="shared" si="4"/>
        <v>0</v>
      </c>
      <c r="I91" s="139"/>
      <c r="J91" s="100">
        <f t="shared" si="2"/>
        <v>0</v>
      </c>
      <c r="K91" s="100">
        <f t="shared" si="2"/>
        <v>0</v>
      </c>
      <c r="L91" s="144"/>
      <c r="M91" s="152"/>
      <c r="O91" s="149"/>
      <c r="P91" s="148"/>
      <c r="Q91" s="139"/>
    </row>
    <row r="92" spans="1:17" x14ac:dyDescent="0.3">
      <c r="A92" s="133">
        <v>50054849</v>
      </c>
      <c r="B92" s="138">
        <v>92</v>
      </c>
      <c r="C92" s="148">
        <v>31</v>
      </c>
      <c r="D92" s="148" t="s">
        <v>253</v>
      </c>
      <c r="E92">
        <v>0</v>
      </c>
      <c r="F92" s="156">
        <v>0</v>
      </c>
      <c r="G92" s="139"/>
      <c r="H92">
        <f t="shared" si="4"/>
        <v>0</v>
      </c>
      <c r="I92" s="139"/>
      <c r="J92" s="100">
        <f t="shared" si="2"/>
        <v>0</v>
      </c>
      <c r="K92" s="100">
        <f t="shared" si="2"/>
        <v>0</v>
      </c>
      <c r="L92" s="144"/>
      <c r="M92" s="152"/>
      <c r="O92" s="149"/>
      <c r="P92" s="148"/>
      <c r="Q92" s="139"/>
    </row>
    <row r="93" spans="1:17" x14ac:dyDescent="0.3">
      <c r="A93" s="133">
        <v>50028669</v>
      </c>
      <c r="B93" s="138">
        <v>93</v>
      </c>
      <c r="C93" s="148">
        <v>6</v>
      </c>
      <c r="D93" s="148" t="s">
        <v>33</v>
      </c>
      <c r="E93">
        <v>0</v>
      </c>
      <c r="F93" s="156">
        <v>0</v>
      </c>
      <c r="G93" s="139"/>
      <c r="H93">
        <f t="shared" si="4"/>
        <v>0</v>
      </c>
      <c r="I93" s="139"/>
      <c r="J93" s="100">
        <f t="shared" si="2"/>
        <v>0</v>
      </c>
      <c r="K93" s="100">
        <f t="shared" si="2"/>
        <v>0</v>
      </c>
      <c r="L93" s="144"/>
      <c r="M93" s="152"/>
      <c r="O93" s="149"/>
      <c r="P93" s="148"/>
      <c r="Q93" s="139"/>
    </row>
    <row r="94" spans="1:17" x14ac:dyDescent="0.3">
      <c r="A94" s="133">
        <v>50027460</v>
      </c>
      <c r="B94" s="138">
        <v>94</v>
      </c>
      <c r="C94" s="148">
        <v>2</v>
      </c>
      <c r="D94" s="153" t="s">
        <v>259</v>
      </c>
      <c r="E94">
        <v>1</v>
      </c>
      <c r="F94" s="156">
        <v>1</v>
      </c>
      <c r="G94" s="139"/>
      <c r="H94">
        <f t="shared" si="4"/>
        <v>2</v>
      </c>
      <c r="I94" s="139"/>
      <c r="J94" s="100">
        <f t="shared" si="2"/>
        <v>1</v>
      </c>
      <c r="K94" s="100">
        <f t="shared" si="2"/>
        <v>1</v>
      </c>
      <c r="L94" s="144"/>
      <c r="M94" s="152"/>
      <c r="O94" s="149"/>
      <c r="P94" s="148"/>
      <c r="Q94" s="139"/>
    </row>
    <row r="95" spans="1:17" x14ac:dyDescent="0.3">
      <c r="A95" s="14" t="s">
        <v>370</v>
      </c>
      <c r="B95" s="138">
        <v>95</v>
      </c>
      <c r="C95" s="138" t="s">
        <v>162</v>
      </c>
      <c r="D95" s="139" t="s">
        <v>372</v>
      </c>
      <c r="E95">
        <v>0</v>
      </c>
      <c r="F95" s="155">
        <v>0</v>
      </c>
      <c r="G95" s="139"/>
      <c r="H95">
        <f t="shared" si="4"/>
        <v>0</v>
      </c>
      <c r="I95" s="139"/>
      <c r="J95" s="100">
        <f t="shared" si="2"/>
        <v>0</v>
      </c>
      <c r="K95" s="100">
        <f t="shared" si="2"/>
        <v>0</v>
      </c>
      <c r="L95" s="142"/>
      <c r="M95" s="152"/>
      <c r="O95" s="143"/>
      <c r="P95" s="139"/>
      <c r="Q95" s="139"/>
    </row>
    <row r="96" spans="1:17" x14ac:dyDescent="0.3">
      <c r="A96" s="14" t="s">
        <v>373</v>
      </c>
      <c r="B96" s="138">
        <v>96</v>
      </c>
      <c r="C96" s="138" t="s">
        <v>162</v>
      </c>
      <c r="D96" s="3" t="s">
        <v>491</v>
      </c>
      <c r="E96">
        <v>1</v>
      </c>
      <c r="F96" s="155">
        <v>1</v>
      </c>
      <c r="G96" s="139"/>
      <c r="H96">
        <f t="shared" si="4"/>
        <v>2</v>
      </c>
      <c r="I96" s="139"/>
      <c r="J96" s="100">
        <f t="shared" si="2"/>
        <v>1</v>
      </c>
      <c r="K96" s="100">
        <f t="shared" si="2"/>
        <v>1</v>
      </c>
      <c r="L96" s="142"/>
      <c r="M96" s="152"/>
      <c r="O96" s="143"/>
      <c r="P96" s="139"/>
      <c r="Q96" s="139"/>
    </row>
    <row r="97" spans="1:17" x14ac:dyDescent="0.3">
      <c r="A97" s="14" t="s">
        <v>377</v>
      </c>
      <c r="B97" s="138">
        <v>97</v>
      </c>
      <c r="C97" s="138" t="s">
        <v>162</v>
      </c>
      <c r="D97" s="139" t="s">
        <v>372</v>
      </c>
      <c r="E97">
        <v>0</v>
      </c>
      <c r="F97" s="155">
        <v>0</v>
      </c>
      <c r="G97" s="139"/>
      <c r="H97">
        <f t="shared" si="4"/>
        <v>0</v>
      </c>
      <c r="I97" s="139"/>
      <c r="J97" s="100">
        <f t="shared" si="2"/>
        <v>0</v>
      </c>
      <c r="K97" s="100">
        <f t="shared" si="2"/>
        <v>0</v>
      </c>
      <c r="L97" s="142"/>
      <c r="M97" s="152"/>
      <c r="O97" s="143"/>
      <c r="P97" s="139"/>
      <c r="Q97" s="139"/>
    </row>
    <row r="98" spans="1:17" x14ac:dyDescent="0.3">
      <c r="A98" s="14" t="s">
        <v>378</v>
      </c>
      <c r="B98" s="138">
        <v>98</v>
      </c>
      <c r="C98" s="138" t="s">
        <v>136</v>
      </c>
      <c r="D98" s="3" t="s">
        <v>492</v>
      </c>
      <c r="E98">
        <v>1</v>
      </c>
      <c r="F98" s="155">
        <v>1</v>
      </c>
      <c r="G98" s="139"/>
      <c r="H98">
        <f t="shared" si="4"/>
        <v>2</v>
      </c>
      <c r="I98" s="139"/>
      <c r="J98" s="100">
        <f t="shared" si="2"/>
        <v>1</v>
      </c>
      <c r="K98" s="100">
        <f t="shared" si="2"/>
        <v>1</v>
      </c>
      <c r="L98" s="142"/>
      <c r="M98" s="152"/>
      <c r="O98" s="143"/>
      <c r="P98" s="139"/>
      <c r="Q98" s="139"/>
    </row>
    <row r="99" spans="1:17" x14ac:dyDescent="0.3">
      <c r="A99" s="14" t="s">
        <v>381</v>
      </c>
      <c r="B99" s="138">
        <v>99</v>
      </c>
      <c r="C99" s="138" t="s">
        <v>136</v>
      </c>
      <c r="D99" s="139" t="s">
        <v>372</v>
      </c>
      <c r="E99">
        <v>0</v>
      </c>
      <c r="F99" s="155">
        <v>0</v>
      </c>
      <c r="G99" s="139"/>
      <c r="H99">
        <f t="shared" si="4"/>
        <v>0</v>
      </c>
      <c r="I99" s="139"/>
      <c r="J99" s="100">
        <f t="shared" si="2"/>
        <v>0</v>
      </c>
      <c r="K99" s="100">
        <f t="shared" si="2"/>
        <v>0</v>
      </c>
      <c r="L99" s="142"/>
      <c r="M99" s="152"/>
      <c r="O99" s="143"/>
      <c r="P99" s="139"/>
      <c r="Q99" s="139"/>
    </row>
    <row r="100" spans="1:17" x14ac:dyDescent="0.3">
      <c r="A100" s="14" t="s">
        <v>383</v>
      </c>
      <c r="B100" s="138">
        <v>100</v>
      </c>
      <c r="C100" s="138" t="s">
        <v>43</v>
      </c>
      <c r="D100" s="139" t="s">
        <v>493</v>
      </c>
      <c r="E100">
        <v>0</v>
      </c>
      <c r="F100" s="155">
        <v>0</v>
      </c>
      <c r="G100" s="139"/>
      <c r="H100">
        <f t="shared" si="4"/>
        <v>0</v>
      </c>
      <c r="I100" s="139"/>
      <c r="J100" s="100">
        <f t="shared" si="2"/>
        <v>0</v>
      </c>
      <c r="K100" s="100">
        <f t="shared" si="2"/>
        <v>0</v>
      </c>
      <c r="L100" s="142"/>
      <c r="M100" s="152"/>
      <c r="O100" s="143"/>
      <c r="P100" s="139"/>
      <c r="Q100" s="139"/>
    </row>
    <row r="101" spans="1:17" x14ac:dyDescent="0.3">
      <c r="A101" s="14" t="s">
        <v>386</v>
      </c>
      <c r="B101" s="138">
        <v>101</v>
      </c>
      <c r="C101" s="138" t="s">
        <v>43</v>
      </c>
      <c r="D101" s="3" t="s">
        <v>388</v>
      </c>
      <c r="E101">
        <v>1</v>
      </c>
      <c r="F101" s="155">
        <v>1</v>
      </c>
      <c r="G101" s="139"/>
      <c r="H101">
        <f t="shared" si="4"/>
        <v>2</v>
      </c>
      <c r="I101" s="139"/>
      <c r="J101" s="100">
        <f t="shared" si="2"/>
        <v>1</v>
      </c>
      <c r="K101" s="100">
        <f t="shared" si="2"/>
        <v>1</v>
      </c>
      <c r="L101" s="142"/>
      <c r="M101" s="152"/>
      <c r="O101" s="143"/>
      <c r="P101" s="139"/>
      <c r="Q101" s="139"/>
    </row>
    <row r="102" spans="1:17" x14ac:dyDescent="0.3">
      <c r="A102" s="14" t="s">
        <v>390</v>
      </c>
      <c r="B102" s="138">
        <v>102</v>
      </c>
      <c r="C102" s="138" t="s">
        <v>43</v>
      </c>
      <c r="D102" s="139" t="s">
        <v>372</v>
      </c>
      <c r="E102">
        <v>0</v>
      </c>
      <c r="F102" s="155">
        <v>0</v>
      </c>
      <c r="G102" s="139"/>
      <c r="H102">
        <f t="shared" si="4"/>
        <v>0</v>
      </c>
      <c r="I102" s="139"/>
      <c r="J102" s="100">
        <f t="shared" si="2"/>
        <v>0</v>
      </c>
      <c r="K102" s="100">
        <f t="shared" si="2"/>
        <v>0</v>
      </c>
      <c r="L102" s="142"/>
      <c r="M102" s="152"/>
      <c r="O102" s="143"/>
      <c r="P102" s="139"/>
      <c r="Q102" s="139"/>
    </row>
    <row r="103" spans="1:17" x14ac:dyDescent="0.3">
      <c r="A103" s="14" t="s">
        <v>393</v>
      </c>
      <c r="B103" s="138">
        <v>103</v>
      </c>
      <c r="C103" s="138" t="s">
        <v>49</v>
      </c>
      <c r="D103" s="139" t="s">
        <v>441</v>
      </c>
      <c r="E103">
        <v>0</v>
      </c>
      <c r="F103" s="155">
        <v>0</v>
      </c>
      <c r="G103" s="139"/>
      <c r="H103">
        <f t="shared" si="4"/>
        <v>0</v>
      </c>
      <c r="I103" s="139"/>
      <c r="J103" s="100">
        <f t="shared" si="2"/>
        <v>0</v>
      </c>
      <c r="K103" s="100">
        <f t="shared" si="2"/>
        <v>0</v>
      </c>
      <c r="L103" s="142"/>
      <c r="M103" s="152"/>
      <c r="O103" s="143"/>
      <c r="P103" s="139"/>
      <c r="Q103" s="139"/>
    </row>
    <row r="104" spans="1:17" x14ac:dyDescent="0.3">
      <c r="A104" s="14" t="s">
        <v>396</v>
      </c>
      <c r="B104" s="138">
        <v>104</v>
      </c>
      <c r="C104" s="138" t="s">
        <v>49</v>
      </c>
      <c r="D104" s="139" t="s">
        <v>372</v>
      </c>
      <c r="E104">
        <v>0</v>
      </c>
      <c r="F104" s="155">
        <v>0</v>
      </c>
      <c r="G104" s="139"/>
      <c r="H104">
        <f t="shared" si="4"/>
        <v>0</v>
      </c>
      <c r="I104" s="139"/>
      <c r="J104" s="100">
        <f t="shared" si="2"/>
        <v>0</v>
      </c>
      <c r="K104" s="100">
        <f t="shared" si="2"/>
        <v>0</v>
      </c>
      <c r="L104" s="142"/>
      <c r="M104" s="152"/>
      <c r="O104" s="143"/>
      <c r="P104" s="139"/>
      <c r="Q104" s="139"/>
    </row>
    <row r="105" spans="1:17" x14ac:dyDescent="0.3">
      <c r="A105" s="14" t="s">
        <v>397</v>
      </c>
      <c r="B105" s="138">
        <v>105</v>
      </c>
      <c r="C105" s="138" t="s">
        <v>49</v>
      </c>
      <c r="D105" s="139" t="s">
        <v>490</v>
      </c>
      <c r="E105">
        <v>1</v>
      </c>
      <c r="F105" s="155">
        <v>1</v>
      </c>
      <c r="G105" s="139"/>
      <c r="H105">
        <f t="shared" si="4"/>
        <v>2</v>
      </c>
      <c r="I105" s="139"/>
      <c r="J105" s="100">
        <f t="shared" si="2"/>
        <v>1</v>
      </c>
      <c r="K105" s="100">
        <f t="shared" si="2"/>
        <v>1</v>
      </c>
      <c r="L105" s="142"/>
      <c r="M105" s="152"/>
      <c r="O105" s="143"/>
      <c r="P105" s="139"/>
      <c r="Q105" s="139"/>
    </row>
    <row r="106" spans="1:17" x14ac:dyDescent="0.3">
      <c r="A106" s="14" t="s">
        <v>399</v>
      </c>
      <c r="B106" s="138">
        <v>106</v>
      </c>
      <c r="C106" s="138" t="s">
        <v>49</v>
      </c>
      <c r="D106" s="3" t="s">
        <v>443</v>
      </c>
      <c r="E106">
        <v>0</v>
      </c>
      <c r="F106" s="155">
        <v>0</v>
      </c>
      <c r="G106" s="139"/>
      <c r="H106">
        <f t="shared" si="4"/>
        <v>0</v>
      </c>
      <c r="I106" s="139"/>
      <c r="J106" s="100">
        <f t="shared" si="2"/>
        <v>0</v>
      </c>
      <c r="K106" s="100">
        <f t="shared" si="2"/>
        <v>0</v>
      </c>
      <c r="L106" s="142"/>
      <c r="M106" s="152"/>
      <c r="O106" s="143"/>
      <c r="P106" s="139"/>
      <c r="Q106" s="139"/>
    </row>
    <row r="107" spans="1:17" x14ac:dyDescent="0.3">
      <c r="A107" s="54" t="s">
        <v>403</v>
      </c>
      <c r="B107" s="54">
        <v>107</v>
      </c>
      <c r="C107" s="54" t="s">
        <v>61</v>
      </c>
      <c r="D107" s="55" t="s">
        <v>372</v>
      </c>
      <c r="E107" s="45">
        <v>1</v>
      </c>
      <c r="F107" s="157">
        <v>0</v>
      </c>
      <c r="G107" s="55"/>
      <c r="H107">
        <f t="shared" si="4"/>
        <v>1</v>
      </c>
      <c r="I107" s="3">
        <v>1</v>
      </c>
      <c r="J107" s="101">
        <f t="shared" si="2"/>
        <v>1</v>
      </c>
      <c r="K107" s="101">
        <v>1</v>
      </c>
      <c r="L107" s="142"/>
      <c r="M107" s="152"/>
      <c r="O107" s="143"/>
      <c r="P107" s="139"/>
      <c r="Q107" s="139"/>
    </row>
    <row r="108" spans="1:17" x14ac:dyDescent="0.3">
      <c r="A108" s="150" t="s">
        <v>241</v>
      </c>
      <c r="B108" s="138">
        <v>108</v>
      </c>
      <c r="C108" s="138">
        <v>18</v>
      </c>
      <c r="D108" s="139" t="s">
        <v>446</v>
      </c>
      <c r="E108">
        <v>0</v>
      </c>
      <c r="F108" s="155">
        <v>0</v>
      </c>
      <c r="G108" s="139"/>
      <c r="H108">
        <f t="shared" si="4"/>
        <v>0</v>
      </c>
      <c r="I108" s="139"/>
      <c r="J108" s="100">
        <f t="shared" si="2"/>
        <v>0</v>
      </c>
      <c r="K108" s="100">
        <f t="shared" si="2"/>
        <v>0</v>
      </c>
      <c r="L108" s="142"/>
      <c r="M108" s="152"/>
      <c r="O108" s="143"/>
      <c r="P108" s="139"/>
      <c r="Q108" s="139"/>
    </row>
    <row r="109" spans="1:17" x14ac:dyDescent="0.3">
      <c r="A109" s="14" t="s">
        <v>410</v>
      </c>
      <c r="B109" s="138">
        <v>109</v>
      </c>
      <c r="C109" s="138" t="s">
        <v>75</v>
      </c>
      <c r="D109" s="139" t="s">
        <v>447</v>
      </c>
      <c r="E109">
        <v>0</v>
      </c>
      <c r="F109" s="155">
        <v>0</v>
      </c>
      <c r="G109" s="139"/>
      <c r="H109">
        <f t="shared" si="4"/>
        <v>0</v>
      </c>
      <c r="I109" s="139"/>
      <c r="J109" s="100">
        <f t="shared" si="2"/>
        <v>0</v>
      </c>
      <c r="K109" s="100">
        <f t="shared" si="2"/>
        <v>0</v>
      </c>
      <c r="L109" s="142"/>
      <c r="M109" s="152"/>
      <c r="O109" s="143"/>
      <c r="P109" s="139"/>
      <c r="Q109" s="139"/>
    </row>
    <row r="110" spans="1:17" x14ac:dyDescent="0.3">
      <c r="A110" s="54" t="s">
        <v>412</v>
      </c>
      <c r="B110" s="54">
        <v>110</v>
      </c>
      <c r="C110" s="54" t="s">
        <v>75</v>
      </c>
      <c r="D110" s="55" t="s">
        <v>448</v>
      </c>
      <c r="E110" s="45">
        <v>1</v>
      </c>
      <c r="F110" s="157">
        <v>0</v>
      </c>
      <c r="G110" s="55"/>
      <c r="H110">
        <f t="shared" si="4"/>
        <v>1</v>
      </c>
      <c r="I110" s="3">
        <v>1</v>
      </c>
      <c r="J110" s="101">
        <f t="shared" si="2"/>
        <v>1</v>
      </c>
      <c r="K110" s="101">
        <v>1</v>
      </c>
      <c r="L110" s="142"/>
      <c r="M110" s="152"/>
      <c r="O110" s="143"/>
      <c r="P110" s="139"/>
      <c r="Q110" s="139"/>
    </row>
    <row r="111" spans="1:17" x14ac:dyDescent="0.3">
      <c r="A111" s="14" t="s">
        <v>417</v>
      </c>
      <c r="B111" s="138">
        <v>111</v>
      </c>
      <c r="C111" s="138" t="s">
        <v>75</v>
      </c>
      <c r="D111" s="139" t="s">
        <v>372</v>
      </c>
      <c r="E111">
        <v>0</v>
      </c>
      <c r="F111" s="155">
        <v>0</v>
      </c>
      <c r="G111" s="139"/>
      <c r="H111">
        <f>E111+F111</f>
        <v>0</v>
      </c>
      <c r="I111" s="139"/>
      <c r="J111" s="100">
        <f t="shared" si="2"/>
        <v>0</v>
      </c>
      <c r="K111" s="100">
        <f t="shared" si="2"/>
        <v>0</v>
      </c>
      <c r="L111" s="142"/>
      <c r="M111" s="152"/>
      <c r="O111" s="143"/>
      <c r="P111" s="139"/>
      <c r="Q111" s="139"/>
    </row>
    <row r="112" spans="1:17" x14ac:dyDescent="0.3">
      <c r="A112" s="14" t="s">
        <v>419</v>
      </c>
      <c r="B112" s="138">
        <v>112</v>
      </c>
      <c r="C112" s="138" t="s">
        <v>84</v>
      </c>
      <c r="D112" s="3" t="s">
        <v>450</v>
      </c>
      <c r="E112">
        <v>1</v>
      </c>
      <c r="F112" s="155">
        <v>1</v>
      </c>
      <c r="G112" s="139"/>
      <c r="H112">
        <f t="shared" si="4"/>
        <v>2</v>
      </c>
      <c r="I112" s="139"/>
      <c r="J112" s="100">
        <f t="shared" si="2"/>
        <v>1</v>
      </c>
      <c r="K112" s="100">
        <f t="shared" si="2"/>
        <v>1</v>
      </c>
      <c r="L112" s="142"/>
      <c r="M112" s="152"/>
      <c r="O112" s="143"/>
      <c r="P112" s="139"/>
      <c r="Q112" s="139"/>
    </row>
    <row r="113" spans="1:17" x14ac:dyDescent="0.3">
      <c r="A113" s="54" t="s">
        <v>422</v>
      </c>
      <c r="B113" s="54">
        <v>113</v>
      </c>
      <c r="C113" s="54" t="s">
        <v>84</v>
      </c>
      <c r="D113" s="55" t="s">
        <v>452</v>
      </c>
      <c r="E113" s="45">
        <v>1</v>
      </c>
      <c r="F113" s="157">
        <v>0</v>
      </c>
      <c r="G113" s="55"/>
      <c r="H113">
        <f t="shared" si="4"/>
        <v>1</v>
      </c>
      <c r="I113" s="176">
        <v>0</v>
      </c>
      <c r="J113" s="101">
        <v>0</v>
      </c>
      <c r="K113" s="101">
        <v>0</v>
      </c>
      <c r="L113" s="142"/>
      <c r="M113" s="152"/>
      <c r="O113" s="143"/>
      <c r="P113" s="139"/>
      <c r="Q113" s="139"/>
    </row>
    <row r="114" spans="1:17" x14ac:dyDescent="0.3">
      <c r="A114" s="54" t="s">
        <v>424</v>
      </c>
      <c r="B114" s="54">
        <v>114</v>
      </c>
      <c r="C114" s="54" t="s">
        <v>167</v>
      </c>
      <c r="D114" s="78" t="s">
        <v>489</v>
      </c>
      <c r="E114" s="45">
        <v>0</v>
      </c>
      <c r="F114" s="157">
        <v>1</v>
      </c>
      <c r="G114" s="55"/>
      <c r="H114">
        <f t="shared" si="4"/>
        <v>1</v>
      </c>
      <c r="I114" s="176">
        <v>1</v>
      </c>
      <c r="J114" s="101">
        <v>1</v>
      </c>
      <c r="K114" s="101">
        <v>1</v>
      </c>
      <c r="L114" s="142"/>
      <c r="M114" s="152"/>
      <c r="O114" s="143"/>
      <c r="P114" s="139"/>
      <c r="Q114" s="139"/>
    </row>
    <row r="115" spans="1:17" x14ac:dyDescent="0.3">
      <c r="A115" s="14" t="s">
        <v>426</v>
      </c>
      <c r="B115" s="138">
        <v>115</v>
      </c>
      <c r="C115" s="138" t="s">
        <v>249</v>
      </c>
      <c r="D115" s="139" t="s">
        <v>453</v>
      </c>
      <c r="E115">
        <v>0</v>
      </c>
      <c r="F115" s="155">
        <v>0</v>
      </c>
      <c r="G115" s="139"/>
      <c r="H115">
        <f t="shared" si="4"/>
        <v>0</v>
      </c>
      <c r="I115" s="139"/>
      <c r="J115" s="100">
        <f t="shared" si="2"/>
        <v>0</v>
      </c>
      <c r="K115" s="100">
        <f t="shared" si="2"/>
        <v>0</v>
      </c>
      <c r="L115" s="142"/>
      <c r="M115" s="152"/>
      <c r="O115" s="143"/>
      <c r="P115" s="139"/>
      <c r="Q115" s="139"/>
    </row>
    <row r="116" spans="1:17" x14ac:dyDescent="0.3">
      <c r="A116" s="14" t="s">
        <v>428</v>
      </c>
      <c r="B116" s="138">
        <v>116</v>
      </c>
      <c r="C116" s="138" t="s">
        <v>90</v>
      </c>
      <c r="D116" s="139" t="s">
        <v>372</v>
      </c>
      <c r="E116">
        <v>0</v>
      </c>
      <c r="F116" s="155">
        <v>0</v>
      </c>
      <c r="G116" s="139"/>
      <c r="H116">
        <f t="shared" si="4"/>
        <v>0</v>
      </c>
      <c r="I116" s="139"/>
      <c r="J116" s="100">
        <f t="shared" si="2"/>
        <v>0</v>
      </c>
      <c r="K116" s="100">
        <f t="shared" si="2"/>
        <v>0</v>
      </c>
      <c r="L116" s="142"/>
      <c r="M116" s="152"/>
      <c r="O116" s="143"/>
      <c r="P116" s="139"/>
      <c r="Q116" s="139"/>
    </row>
    <row r="117" spans="1:17" x14ac:dyDescent="0.3">
      <c r="A117" s="14" t="s">
        <v>430</v>
      </c>
      <c r="B117" s="138">
        <v>117</v>
      </c>
      <c r="C117" s="138" t="s">
        <v>93</v>
      </c>
      <c r="D117" s="139" t="s">
        <v>372</v>
      </c>
      <c r="E117">
        <v>0</v>
      </c>
      <c r="F117" s="155">
        <v>0</v>
      </c>
      <c r="G117" s="139"/>
      <c r="H117">
        <f t="shared" si="4"/>
        <v>0</v>
      </c>
      <c r="I117" s="139"/>
      <c r="J117" s="100">
        <f t="shared" si="2"/>
        <v>0</v>
      </c>
      <c r="K117" s="100">
        <f t="shared" si="2"/>
        <v>0</v>
      </c>
      <c r="L117" s="142"/>
      <c r="M117" s="152"/>
      <c r="O117" s="143"/>
      <c r="P117" s="139"/>
      <c r="Q117" s="139"/>
    </row>
    <row r="118" spans="1:17" x14ac:dyDescent="0.3">
      <c r="A118" s="54" t="s">
        <v>430</v>
      </c>
      <c r="B118" s="54">
        <v>118</v>
      </c>
      <c r="C118" s="54">
        <v>18</v>
      </c>
      <c r="D118" s="78" t="s">
        <v>455</v>
      </c>
      <c r="E118" s="45">
        <v>0</v>
      </c>
      <c r="F118" s="157">
        <v>1</v>
      </c>
      <c r="G118" s="55"/>
      <c r="H118">
        <f t="shared" si="4"/>
        <v>1</v>
      </c>
      <c r="I118" s="176">
        <v>1</v>
      </c>
      <c r="J118" s="101">
        <v>1</v>
      </c>
      <c r="K118" s="101">
        <v>1</v>
      </c>
      <c r="L118" s="142"/>
      <c r="M118" s="152"/>
      <c r="O118" s="143"/>
      <c r="P118" s="139"/>
      <c r="Q118" s="139"/>
    </row>
    <row r="119" spans="1:17" x14ac:dyDescent="0.3">
      <c r="A119" s="14" t="s">
        <v>432</v>
      </c>
      <c r="B119" s="138">
        <v>119</v>
      </c>
      <c r="C119" s="138" t="s">
        <v>93</v>
      </c>
      <c r="D119" s="139" t="s">
        <v>372</v>
      </c>
      <c r="E119">
        <v>0</v>
      </c>
      <c r="F119" s="155">
        <v>0</v>
      </c>
      <c r="G119" s="139"/>
      <c r="H119">
        <f>E119+F119</f>
        <v>0</v>
      </c>
      <c r="I119" s="139"/>
      <c r="J119" s="100">
        <f t="shared" si="2"/>
        <v>0</v>
      </c>
      <c r="K119" s="100">
        <f t="shared" si="2"/>
        <v>0</v>
      </c>
      <c r="L119" s="142"/>
      <c r="M119" s="152"/>
      <c r="O119" s="143"/>
      <c r="P119" s="139"/>
      <c r="Q119" s="139"/>
    </row>
    <row r="120" spans="1:17" x14ac:dyDescent="0.3">
      <c r="A120" s="14" t="s">
        <v>435</v>
      </c>
      <c r="B120" s="138">
        <v>120</v>
      </c>
      <c r="C120" s="138" t="s">
        <v>96</v>
      </c>
      <c r="D120" s="139" t="s">
        <v>372</v>
      </c>
      <c r="E120">
        <v>1</v>
      </c>
      <c r="F120" s="155">
        <v>1</v>
      </c>
      <c r="G120" s="139"/>
      <c r="H120">
        <f t="shared" ref="H120:H121" si="5">E120+F120</f>
        <v>2</v>
      </c>
      <c r="I120" s="139"/>
      <c r="J120" s="100">
        <f t="shared" si="2"/>
        <v>1</v>
      </c>
      <c r="K120" s="100">
        <f t="shared" si="2"/>
        <v>1</v>
      </c>
      <c r="L120" s="142"/>
      <c r="M120" s="152"/>
      <c r="O120" s="143"/>
      <c r="P120" s="139"/>
      <c r="Q120" s="139"/>
    </row>
    <row r="121" spans="1:17" x14ac:dyDescent="0.3">
      <c r="A121" s="14" t="s">
        <v>437</v>
      </c>
      <c r="B121" s="138">
        <v>121</v>
      </c>
      <c r="C121" s="138" t="s">
        <v>96</v>
      </c>
      <c r="D121" s="139" t="s">
        <v>372</v>
      </c>
      <c r="E121">
        <v>0</v>
      </c>
      <c r="F121" s="155">
        <v>0</v>
      </c>
      <c r="G121" s="139"/>
      <c r="H121">
        <f t="shared" si="5"/>
        <v>0</v>
      </c>
      <c r="I121" s="139"/>
      <c r="J121" s="100">
        <f t="shared" si="2"/>
        <v>0</v>
      </c>
      <c r="K121" s="100">
        <f t="shared" si="2"/>
        <v>0</v>
      </c>
      <c r="L121" s="142"/>
      <c r="M121" s="152"/>
      <c r="O121" s="143"/>
      <c r="P121" s="139"/>
      <c r="Q121" s="139"/>
    </row>
    <row r="122" spans="1:17" ht="19.8" x14ac:dyDescent="0.3">
      <c r="A122" s="23"/>
      <c r="F122" s="206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</row>
    <row r="123" spans="1:17" ht="19.8" x14ac:dyDescent="0.3">
      <c r="A123" s="23"/>
      <c r="B123" s="93" t="s">
        <v>509</v>
      </c>
      <c r="F123" s="206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</row>
    <row r="125" spans="1:17" x14ac:dyDescent="0.3">
      <c r="H125" t="s">
        <v>511</v>
      </c>
      <c r="I125">
        <f>121-9</f>
        <v>112</v>
      </c>
      <c r="J125" s="100" t="s">
        <v>512</v>
      </c>
      <c r="K125" s="100" t="s">
        <v>512</v>
      </c>
    </row>
    <row r="126" spans="1:17" x14ac:dyDescent="0.3">
      <c r="I126">
        <f>112/121</f>
        <v>0.92561983471074383</v>
      </c>
      <c r="J126" s="100">
        <f>I126*100</f>
        <v>92.561983471074385</v>
      </c>
      <c r="K126" s="100">
        <f>J126*100</f>
        <v>9256.1983471074382</v>
      </c>
    </row>
  </sheetData>
  <mergeCells count="2">
    <mergeCell ref="F122:Q122"/>
    <mergeCell ref="F123:Q123"/>
  </mergeCells>
  <conditionalFormatting sqref="H2:H121">
    <cfRule type="cellIs" dxfId="1" priority="1" operator="equal">
      <formula>1</formula>
    </cfRule>
  </conditionalFormatting>
  <conditionalFormatting sqref="I2"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18F0-18D7-744F-989F-5A6562F26168}">
  <dimension ref="A1:B20"/>
  <sheetViews>
    <sheetView workbookViewId="0">
      <selection activeCell="B20" sqref="B20"/>
    </sheetView>
  </sheetViews>
  <sheetFormatPr defaultColWidth="11.19921875" defaultRowHeight="15.6" x14ac:dyDescent="0.3"/>
  <cols>
    <col min="1" max="1" width="19.5" customWidth="1"/>
  </cols>
  <sheetData>
    <row r="1" spans="1:2" x14ac:dyDescent="0.3">
      <c r="A1" t="s">
        <v>599</v>
      </c>
    </row>
    <row r="3" spans="1:2" x14ac:dyDescent="0.3">
      <c r="A3" t="s">
        <v>600</v>
      </c>
      <c r="B3">
        <v>73</v>
      </c>
    </row>
    <row r="4" spans="1:2" x14ac:dyDescent="0.3">
      <c r="A4" t="s">
        <v>601</v>
      </c>
      <c r="B4">
        <v>47</v>
      </c>
    </row>
    <row r="6" spans="1:2" x14ac:dyDescent="0.3">
      <c r="A6" t="s">
        <v>31</v>
      </c>
      <c r="B6">
        <v>50</v>
      </c>
    </row>
    <row r="7" spans="1:2" x14ac:dyDescent="0.3">
      <c r="A7" t="s">
        <v>602</v>
      </c>
      <c r="B7">
        <v>70</v>
      </c>
    </row>
    <row r="9" spans="1:2" x14ac:dyDescent="0.3">
      <c r="A9" t="s">
        <v>603</v>
      </c>
      <c r="B9">
        <v>110</v>
      </c>
    </row>
    <row r="10" spans="1:2" x14ac:dyDescent="0.3">
      <c r="A10" t="s">
        <v>604</v>
      </c>
      <c r="B10">
        <v>10</v>
      </c>
    </row>
    <row r="12" spans="1:2" x14ac:dyDescent="0.3">
      <c r="A12" s="177" t="s">
        <v>605</v>
      </c>
      <c r="B12">
        <v>8</v>
      </c>
    </row>
    <row r="13" spans="1:2" x14ac:dyDescent="0.3">
      <c r="A13" t="s">
        <v>606</v>
      </c>
      <c r="B13">
        <v>4</v>
      </c>
    </row>
    <row r="14" spans="1:2" x14ac:dyDescent="0.3">
      <c r="A14" t="s">
        <v>607</v>
      </c>
      <c r="B14">
        <v>18</v>
      </c>
    </row>
    <row r="15" spans="1:2" x14ac:dyDescent="0.3">
      <c r="A15" t="s">
        <v>608</v>
      </c>
      <c r="B15">
        <v>11</v>
      </c>
    </row>
    <row r="16" spans="1:2" x14ac:dyDescent="0.3">
      <c r="A16" t="s">
        <v>609</v>
      </c>
      <c r="B16">
        <v>41</v>
      </c>
    </row>
    <row r="17" spans="1:2" x14ac:dyDescent="0.3">
      <c r="A17" t="s">
        <v>610</v>
      </c>
      <c r="B17">
        <v>38</v>
      </c>
    </row>
    <row r="19" spans="1:2" x14ac:dyDescent="0.3">
      <c r="A19" t="s">
        <v>14</v>
      </c>
      <c r="B19">
        <f>COUNTIF('Complete Data'!O:O, "1")</f>
        <v>46</v>
      </c>
    </row>
    <row r="20" spans="1:2" x14ac:dyDescent="0.3">
      <c r="A20" t="s">
        <v>611</v>
      </c>
      <c r="B20">
        <f>COUNTIF('Complete Data'!O:O, "0")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Complete Data</vt:lpstr>
      <vt:lpstr>Legend</vt:lpstr>
      <vt:lpstr>Sheet2</vt:lpstr>
      <vt:lpstr>Sheet1</vt:lpstr>
      <vt:lpstr>Combined Data</vt:lpstr>
      <vt:lpstr>Success vs Failure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Xixi</dc:creator>
  <cp:lastModifiedBy>Zhou, Xixi</cp:lastModifiedBy>
  <dcterms:created xsi:type="dcterms:W3CDTF">2024-10-21T13:07:33Z</dcterms:created>
  <dcterms:modified xsi:type="dcterms:W3CDTF">2025-03-08T15:56:22Z</dcterms:modified>
</cp:coreProperties>
</file>