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no_2025S1\IA\"/>
    </mc:Choice>
  </mc:AlternateContent>
  <xr:revisionPtr revIDLastSave="0" documentId="13_ncr:1_{B9D902C0-FFAE-40A5-A831-1187D8F2E549}" xr6:coauthVersionLast="47" xr6:coauthVersionMax="47" xr10:uidLastSave="{00000000-0000-0000-0000-000000000000}"/>
  <bookViews>
    <workbookView xWindow="20370" yWindow="-120" windowWidth="21840" windowHeight="13020" xr2:uid="{00000000-000D-0000-FFFF-FFFF00000000}"/>
  </bookViews>
  <sheets>
    <sheet name="Notas" sheetId="1" r:id="rId1"/>
  </sheets>
  <definedNames>
    <definedName name="_xlnm._FilterDatabase" localSheetId="0" hidden="1">Notas!$A$1:$T$46</definedName>
    <definedName name="_xlchart.v1.0" hidden="1">Notas!$A$41:$R$46</definedName>
    <definedName name="_xlchart.v1.1" hidden="1">Notas!$S$1:$S$40</definedName>
    <definedName name="_xlchart.v1.2" hidden="1">Notas!$S$41:$S$46</definedName>
    <definedName name="_xlchart.v1.3" hidden="1">Notas!$T$1:$T$40</definedName>
    <definedName name="_xlchart.v1.4" hidden="1">Notas!$T$41:$T$46</definedName>
    <definedName name="_xlchart.v1.5" hidden="1">Notas!$H$1</definedName>
    <definedName name="_xlchart.v1.6" hidden="1">Notas!$H$2:$H$46</definedName>
    <definedName name="_xlchart.v1.7" hidden="1">Notas!$H$1</definedName>
    <definedName name="_xlchart.v1.8" hidden="1">Notas!$H$2:$H$46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23" i="1"/>
  <c r="N3" i="1"/>
  <c r="G3" i="1" s="1"/>
  <c r="N4" i="1"/>
  <c r="G4" i="1" s="1"/>
  <c r="N5" i="1"/>
  <c r="G5" i="1" s="1"/>
  <c r="N6" i="1"/>
  <c r="G6" i="1" s="1"/>
  <c r="N7" i="1"/>
  <c r="G7" i="1" s="1"/>
  <c r="N8" i="1"/>
  <c r="G8" i="1" s="1"/>
  <c r="N9" i="1"/>
  <c r="G9" i="1" s="1"/>
  <c r="N10" i="1"/>
  <c r="G10" i="1" s="1"/>
  <c r="N11" i="1"/>
  <c r="G11" i="1" s="1"/>
  <c r="N12" i="1"/>
  <c r="G12" i="1" s="1"/>
  <c r="N13" i="1"/>
  <c r="G13" i="1" s="1"/>
  <c r="N14" i="1"/>
  <c r="G14" i="1" s="1"/>
  <c r="N15" i="1"/>
  <c r="G15" i="1" s="1"/>
  <c r="N16" i="1"/>
  <c r="G16" i="1" s="1"/>
  <c r="N17" i="1"/>
  <c r="G17" i="1" s="1"/>
  <c r="N18" i="1"/>
  <c r="G18" i="1" s="1"/>
  <c r="N19" i="1"/>
  <c r="G19" i="1" s="1"/>
  <c r="N20" i="1"/>
  <c r="N21" i="1"/>
  <c r="G21" i="1" s="1"/>
  <c r="N22" i="1"/>
  <c r="G22" i="1" s="1"/>
  <c r="N23" i="1"/>
  <c r="N24" i="1"/>
  <c r="G24" i="1" s="1"/>
  <c r="N25" i="1"/>
  <c r="G25" i="1" s="1"/>
  <c r="N26" i="1"/>
  <c r="G26" i="1" s="1"/>
  <c r="N27" i="1"/>
  <c r="G27" i="1" s="1"/>
  <c r="N28" i="1"/>
  <c r="G28" i="1" s="1"/>
  <c r="N29" i="1"/>
  <c r="G29" i="1" s="1"/>
  <c r="N30" i="1"/>
  <c r="G30" i="1" s="1"/>
  <c r="N31" i="1"/>
  <c r="G31" i="1" s="1"/>
  <c r="N32" i="1"/>
  <c r="G32" i="1" s="1"/>
  <c r="N33" i="1"/>
  <c r="G33" i="1" s="1"/>
  <c r="N34" i="1"/>
  <c r="G34" i="1" s="1"/>
  <c r="N35" i="1"/>
  <c r="G35" i="1" s="1"/>
  <c r="N36" i="1"/>
  <c r="G36" i="1" s="1"/>
  <c r="N37" i="1"/>
  <c r="G37" i="1" s="1"/>
  <c r="N38" i="1"/>
  <c r="G38" i="1" s="1"/>
  <c r="N39" i="1"/>
  <c r="G39" i="1" s="1"/>
  <c r="N40" i="1"/>
  <c r="G40" i="1" s="1"/>
  <c r="N41" i="1"/>
  <c r="G41" i="1" s="1"/>
  <c r="N42" i="1"/>
  <c r="G42" i="1" s="1"/>
  <c r="N43" i="1"/>
  <c r="G43" i="1" s="1"/>
  <c r="N44" i="1"/>
  <c r="G44" i="1" s="1"/>
  <c r="N45" i="1"/>
  <c r="G45" i="1" s="1"/>
  <c r="N46" i="1"/>
  <c r="G46" i="1" s="1"/>
  <c r="N2" i="1"/>
  <c r="G2" i="1" s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<sst xmlns="http://schemas.openxmlformats.org/spreadsheetml/2006/main" count="368" uniqueCount="228">
  <si>
    <t>Nome</t>
  </si>
  <si>
    <t>Sobrenome</t>
  </si>
  <si>
    <t>Endereço de e-mail</t>
  </si>
  <si>
    <t>Tarefa: A1_Rule_Based_Programming (Real)</t>
  </si>
  <si>
    <t>Tarefa: A2_Search_Algorithms (parte 1, Grafo) (Real)</t>
  </si>
  <si>
    <t>Tarefa: A2_Search_Algorithms (parte 2, +BFS) (Real)</t>
  </si>
  <si>
    <t>Tarefa: A2_Search_Algorithms (parte 3, +Busca Informada) (Real)</t>
  </si>
  <si>
    <t>Tarefa: A3_GeneticAlgorithms (Real)</t>
  </si>
  <si>
    <t>Tarefa: A4_Proposta de Projeto Semestral (Real)</t>
  </si>
  <si>
    <t>GUILHERME</t>
  </si>
  <si>
    <t>ABILIO</t>
  </si>
  <si>
    <t>10401556@mackenzista.com.br</t>
  </si>
  <si>
    <t>-</t>
  </si>
  <si>
    <t>LEILA</t>
  </si>
  <si>
    <t>AKINA INO</t>
  </si>
  <si>
    <t>10402951@mackenzista.com.br</t>
  </si>
  <si>
    <t>ANDRE</t>
  </si>
  <si>
    <t>AKIO MORITA OSAKAWA</t>
  </si>
  <si>
    <t>10340045@mackenzista.com.br</t>
  </si>
  <si>
    <t>LIVIA</t>
  </si>
  <si>
    <t>ALABARSE DOS SANTOS</t>
  </si>
  <si>
    <t>10403046@mackenzista.com.br</t>
  </si>
  <si>
    <t>IGOR</t>
  </si>
  <si>
    <t>BENITES MOURA</t>
  </si>
  <si>
    <t>10403462@mackenzista.com.br</t>
  </si>
  <si>
    <t>ANTONIO</t>
  </si>
  <si>
    <t>CARLOS SCIAMARELLI NETO</t>
  </si>
  <si>
    <t>10409160@mackenzista.com.br</t>
  </si>
  <si>
    <t>ENRICO</t>
  </si>
  <si>
    <t>CUONO ALVES PEREIRA</t>
  </si>
  <si>
    <t>10402875@mackenzista.com.br</t>
  </si>
  <si>
    <t>GUSTAVO</t>
  </si>
  <si>
    <t>DE LIMA CARMASSI</t>
  </si>
  <si>
    <t>10375050@mackenzista.com.br</t>
  </si>
  <si>
    <t>RAFAEL</t>
  </si>
  <si>
    <t>DE SOUZA OLIVEIRA CERQUEIRA TINOC</t>
  </si>
  <si>
    <t>10401436@mackenzista.com.br</t>
  </si>
  <si>
    <t>MATTEO</t>
  </si>
  <si>
    <t>DOMICIANO VARNIER</t>
  </si>
  <si>
    <t>10390247@mackenzista.com.br</t>
  </si>
  <si>
    <t>VITOR</t>
  </si>
  <si>
    <t>DOS SANTOS SOUZA</t>
  </si>
  <si>
    <t>10402809@mackenzista.com.br</t>
  </si>
  <si>
    <t>FRANCO RAINERI</t>
  </si>
  <si>
    <t>10390470@mackenzista.com.br</t>
  </si>
  <si>
    <t>JONATAS</t>
  </si>
  <si>
    <t>GARCIA DE OLIVEIRA</t>
  </si>
  <si>
    <t>10396490@mackenzista.com.br</t>
  </si>
  <si>
    <t>GABRIEL</t>
  </si>
  <si>
    <t>GONZAGA CHUNG</t>
  </si>
  <si>
    <t>10403025@mackenzista.com.br</t>
  </si>
  <si>
    <t>PEDRO</t>
  </si>
  <si>
    <t>HENRIQUE ARAUJO FARIAS</t>
  </si>
  <si>
    <t>10265432@mackenzista.com.br</t>
  </si>
  <si>
    <t>CESAR</t>
  </si>
  <si>
    <t>HIDEKI IMAI</t>
  </si>
  <si>
    <t>10402758@mackenzista.com.br</t>
  </si>
  <si>
    <t>MARIA</t>
  </si>
  <si>
    <t>JULIA DE PADUA</t>
  </si>
  <si>
    <t>10400630@mackenzista.com.br</t>
  </si>
  <si>
    <t>MATEUS</t>
  </si>
  <si>
    <t>KENZO IOCHIMOTO</t>
  </si>
  <si>
    <t>10400995@mackenzista.com.br</t>
  </si>
  <si>
    <t>GIOVANA</t>
  </si>
  <si>
    <t>LIAO</t>
  </si>
  <si>
    <t>10402264@mackenzista.com.br</t>
  </si>
  <si>
    <t>DIOGO</t>
  </si>
  <si>
    <t>LOURENZON HATZ</t>
  </si>
  <si>
    <t>10402406@mackenzista.com.br</t>
  </si>
  <si>
    <t>RODRIGO</t>
  </si>
  <si>
    <t>MACHADO DE A OLIVEIRA DE LIMA</t>
  </si>
  <si>
    <t>10401873@mackenzista.com.br</t>
  </si>
  <si>
    <t>EDUARDO</t>
  </si>
  <si>
    <t>MARUI DE CAMARGO</t>
  </si>
  <si>
    <t>10400734@mackenzista.com.br</t>
  </si>
  <si>
    <t>FELIPE</t>
  </si>
  <si>
    <t>MAZZEO BARBOSA</t>
  </si>
  <si>
    <t>10402808@mackenzista.com.br</t>
  </si>
  <si>
    <t>MILEO LOURENCO GIL</t>
  </si>
  <si>
    <t>10390174@mackenzista.com.br</t>
  </si>
  <si>
    <t>LETICIA</t>
  </si>
  <si>
    <t>MORAES GUTIERREZ DE OLIVEIRA</t>
  </si>
  <si>
    <t>10400969@mackenzista.com.br</t>
  </si>
  <si>
    <t>NOMURA PICCHIONI</t>
  </si>
  <si>
    <t>10401616@mackenzista.com.br</t>
  </si>
  <si>
    <t>DIEGO</t>
  </si>
  <si>
    <t>OLIVEIRA ALUIZIO</t>
  </si>
  <si>
    <t>10402412@mackenzista.com.br</t>
  </si>
  <si>
    <t>JOAO</t>
  </si>
  <si>
    <t>PEDRO DE SOUZA COSTA FERREIRA</t>
  </si>
  <si>
    <t>10400720@mackenzista.com.br</t>
  </si>
  <si>
    <t>PEDRO MAIA MATULEVICIUS GARCIA</t>
  </si>
  <si>
    <t>10402158@mackenzista.com.br</t>
  </si>
  <si>
    <t>FERNANDO</t>
  </si>
  <si>
    <t>PEGORARO BILIA</t>
  </si>
  <si>
    <t>10402097@mackenzista.com.br</t>
  </si>
  <si>
    <t>DANIEL</t>
  </si>
  <si>
    <t>REIS RASKE</t>
  </si>
  <si>
    <t>10223349@mackenzista.com.br</t>
  </si>
  <si>
    <t>RIBEIRO DE FRANCISCO</t>
  </si>
  <si>
    <t>10297494@mackenzista.com.br</t>
  </si>
  <si>
    <t>ENZO</t>
  </si>
  <si>
    <t>RYO MAEDA KANBAYASHI</t>
  </si>
  <si>
    <t>10364987@mackenzista.com.br</t>
  </si>
  <si>
    <t>ERIK</t>
  </si>
  <si>
    <t>SAMUEL VIANA HSU</t>
  </si>
  <si>
    <t>10403109@mackenzista.com.br</t>
  </si>
  <si>
    <t>MARINA</t>
  </si>
  <si>
    <t>SCABELLO MARTIN</t>
  </si>
  <si>
    <t>10403028@mackenzista.com.br</t>
  </si>
  <si>
    <t>THIAGO</t>
  </si>
  <si>
    <t>SHIHAN CARDOSO TOMA</t>
  </si>
  <si>
    <t>10400764@mackenzista.com.br</t>
  </si>
  <si>
    <t>GABRIELLA</t>
  </si>
  <si>
    <t>SILVEIRA BRAZ</t>
  </si>
  <si>
    <t>10402554@mackenzista.com.br</t>
  </si>
  <si>
    <t>KENNY</t>
  </si>
  <si>
    <t>TANAKA</t>
  </si>
  <si>
    <t>10376404@mackenzista.com.br</t>
  </si>
  <si>
    <t>TOFANELLI DEMARQUI</t>
  </si>
  <si>
    <t>10402792@mackenzista.com.br</t>
  </si>
  <si>
    <t>VICTOR</t>
  </si>
  <si>
    <t>VAGLIERI DE OLIVEIRA</t>
  </si>
  <si>
    <t>10400787@mackenzista.com.br</t>
  </si>
  <si>
    <t>DAVID</t>
  </si>
  <si>
    <t>VARAO LIMA BENTES PESSOA</t>
  </si>
  <si>
    <t>10402647@mackenzista.com.br</t>
  </si>
  <si>
    <t>VERGARA MARQUES DE OLIVEIRA</t>
  </si>
  <si>
    <t>10403378@mackenzista.com.br</t>
  </si>
  <si>
    <t>VICTOR DALLAPE MADEIRA</t>
  </si>
  <si>
    <t>10400725@mackenzista.com.br</t>
  </si>
  <si>
    <t>VITOR TORTORELLO</t>
  </si>
  <si>
    <t>10402674@mackenzista.com.br</t>
  </si>
  <si>
    <t>FRANCESCO</t>
  </si>
  <si>
    <t>ZANGRANDI COPPOLA</t>
  </si>
  <si>
    <t>10403340@mackenzista.com.br</t>
  </si>
  <si>
    <t>1</t>
  </si>
  <si>
    <t>2</t>
  </si>
  <si>
    <t>10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</si>
  <si>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</si>
  <si>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</si>
  <si>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</si>
  <si>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</si>
  <si>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</si>
  <si>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</si>
  <si>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</si>
  <si>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</si>
  <si>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</si>
  <si>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</si>
  <si>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</si>
  <si>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</si>
  <si>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</si>
  <si>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</si>
  <si>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4b</t>
  </si>
  <si>
    <t>7b</t>
  </si>
  <si>
    <t>15b</t>
  </si>
  <si>
    <t>8b</t>
  </si>
  <si>
    <t>9b</t>
  </si>
  <si>
    <t>17b</t>
  </si>
  <si>
    <t>10b</t>
  </si>
  <si>
    <t>11b</t>
  </si>
  <si>
    <t>13b</t>
  </si>
  <si>
    <t>16b</t>
  </si>
  <si>
    <t>12b</t>
  </si>
  <si>
    <t>14b</t>
  </si>
  <si>
    <t>Por que um único salto nos testes do PyGDA?</t>
  </si>
  <si>
    <t>1c</t>
  </si>
  <si>
    <t>Muito bom fazer o GA by scratch</t>
  </si>
  <si>
    <t>5c</t>
  </si>
  <si>
    <t>6c</t>
  </si>
  <si>
    <t>16c</t>
  </si>
  <si>
    <t>7c</t>
  </si>
  <si>
    <t>8c</t>
  </si>
  <si>
    <t>9c</t>
  </si>
  <si>
    <t>17c</t>
  </si>
  <si>
    <t>No GA, os resultados poderiam ser muito melhor apresentados</t>
  </si>
  <si>
    <t>No GA não é claro e a maioria dos testes falha...</t>
  </si>
  <si>
    <t>No GA, no mínimo, implementando by scratch, precisariam apresentar a modelagem...</t>
  </si>
  <si>
    <t>No GA, os testes precisariam ser apresentados, não apenas comentados</t>
  </si>
  <si>
    <t>No GA, excelente empregar o PyGDA para o Forca</t>
  </si>
  <si>
    <t>A1, arquivo não existe; No GA, fizeram um excelente demonstração de resultados com as variações de mutação</t>
  </si>
  <si>
    <t>12c</t>
  </si>
  <si>
    <t>No de GA, no mínimo precisaria explicar  como combinar valores diferentes de risco, retorno e duração... (?)</t>
  </si>
  <si>
    <t xml:space="preserve">O de GA, os gráficos não deixam muito claro a solução e as funções são muito arbitrárias para o tipo de problema que escolheram </t>
  </si>
  <si>
    <t>13c</t>
  </si>
  <si>
    <t>14c</t>
  </si>
  <si>
    <t>No GA, os algoritmos precisam ser muito, muito melhor comentados...</t>
  </si>
  <si>
    <t>No Search Excelente base e testes!</t>
  </si>
  <si>
    <t>No Search, excelente empregarem os algoritmos do Networkx</t>
  </si>
  <si>
    <t>Última entrega do Search veio com o notebook errado com a Atividade 1 (Rule Based Systems)</t>
  </si>
  <si>
    <t>P1</t>
  </si>
  <si>
    <t>P2</t>
  </si>
  <si>
    <t>Ok, Detecção pessoas com celulares + Yolo; Lembrem-se de empregarem imagens próprias; Haverá FineTunnig?</t>
  </si>
  <si>
    <t>Ok, ChatBot de catálogo de produtos, BERT | GPT-2 + RASA. MAS PROJETO NÃO DEVERIA SER INDIVIDUAL.</t>
  </si>
  <si>
    <t>P3</t>
  </si>
  <si>
    <t>Ok, Classificação de artigos acadêmicos arxiv.org com LLM e FineTunning. MAS PROJETO NÃO DEVERIA SER INDIVIDUAL.</t>
  </si>
  <si>
    <t>P4</t>
  </si>
  <si>
    <t>Ok, Tirar dúvidas sobre bulas de remédios com LLMs. Mas há uma confusão entre transformers x LMMs, não definem nenhum modelo e se vão implementar um ChatBot ou outro tipo de solução.</t>
  </si>
  <si>
    <t>P5</t>
  </si>
  <si>
    <t>P6</t>
  </si>
  <si>
    <t xml:space="preserve">Ok, Classificador de notícias de esporte com o BERTimbau. Atenção, isso pressupõe um conjunto de notícias pré-classificadas para o fine tunning do modelo. </t>
  </si>
  <si>
    <t>P7</t>
  </si>
  <si>
    <t>NOK, detecção em fotos de avarias em veículos. O trabalho deveria se basear em fonte de dados primária e você emprega o Kaggle. Além disso, PROJETO NÃO DEVERIA SER INDIVIDUAL.</t>
  </si>
  <si>
    <t>P8</t>
  </si>
  <si>
    <t>Ok, Classificação Chapéu x Não Chapéu, by scratch com TensorFlow... Difícil sem uso de modelo pré-treinado. Vai precisar de uma grande coleta de imagens. MAS PROJETO NÃO DEVERIA SER INDIVIDUAL.</t>
  </si>
  <si>
    <t>Ok, Classificação Comidas saudáveis x não saudáveis, by scratch com CNN (qual?)... Difícil sem uso de modelo pré-treinado. Vai precisar de uma grande coleta de imagens. MAS PROJETO NÃO DEVERIA SER INDIVIDUAL.</t>
  </si>
  <si>
    <t>P9</t>
  </si>
  <si>
    <t>Ok, Reconhecimento de expressões faciais by scratch com TensorFlow... Difícil sem uso de modelo pré-treinado e não fica claro, embora afirmem que irão empregar outros dados além do FER-2013 (Kaggle)</t>
  </si>
  <si>
    <t>P10</t>
  </si>
  <si>
    <t>Ok, Classificação de mochilas em fotos by scratch com TensorFlow... Difícil sem uso de modelo pré-treinado e não fica claro o quanto irão empregar de dados próprios.</t>
  </si>
  <si>
    <t>P11</t>
  </si>
  <si>
    <t>Ok, Um Sistema Inteligente para Classificação de Livros por Gênero com NLKY, SVM/NaiveBayes. Excelente, embora não seja um LLM como a proposta original. Mas 100% ok.</t>
  </si>
  <si>
    <t>ok, Classificar em imagens níveis de ferrugem em superfícies metálicas, uso de MobileNetV2 ou ResNet50. Atenção para a coleta das imagens.</t>
  </si>
  <si>
    <t>P12</t>
  </si>
  <si>
    <t xml:space="preserve">ok, Classificar em imagens diferentes espécies de gatos com redes CNN. São necessárias centenas de imagens claras e não deixam claro como vão fazer...  </t>
  </si>
  <si>
    <t>P14</t>
  </si>
  <si>
    <t xml:space="preserve">Ok, Análise de Sentimento Tweet_Eleições_2022 (SILVA et al., 2024). Não é bem uma fonte primária... Mas ok. Sugestão, no lugar de empregar o NLTK empreguem o BERT ou outro LLM com análise de sentimento. </t>
  </si>
  <si>
    <t>P15</t>
  </si>
  <si>
    <t>Ok, Tradução de bulas de remédios com MarianMT, OpenNMT... Garantam incluir o fine tunning com um número considerável de amostras. Como medir a eficácia da tradução???</t>
  </si>
  <si>
    <t>P16</t>
  </si>
  <si>
    <t>P17</t>
  </si>
  <si>
    <t>NOK, resumo de documentos... Não fica claro fonte, tipo de documento. Além disso, PROJETO NÃO DEVERIA SER INDIVIDUAL.</t>
  </si>
  <si>
    <t>Prova</t>
  </si>
  <si>
    <t>Comentários Projeto</t>
  </si>
  <si>
    <t>Comentários Atividades</t>
  </si>
  <si>
    <t>Tarefa: A2 Total</t>
  </si>
  <si>
    <t>Atividades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</si>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</sst>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8" x14ac:knownFonts="1"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9"/>
      <name val="Calibri"/>
      <family val="2"/>
    </font>
    <font>
      <b/>
      <sz val="12"/>
      <color rgb="FF000000"/>
      <name val="Calibri"/>
      <family val="2"/>
    </font>
    <font>
      <sz val="11"/>
      <color theme="0" tint="-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5" fontId="7" fillId="0" borderId="0" xfId="0" applyNumberFormat="1" applyFont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Distribuição das Notas N1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/>
            </a:rPr>
            <a:t>Distribuição das Notas N1</a:t>
          </a:r>
        </a:p>
      </cx:txPr>
    </cx:title>
    <cx:plotArea>
      <cx:plotAreaRegion>
        <cx:series layoutId="clusteredColumn" uniqueId="{3F84AF13-8D3B-4E2A-8A5C-71850F1620ED}">
          <cx:tx>
            <cx:txData>
              <cx:f>_xlchart.v1.7</cx:f>
              <cx:v>N1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48</xdr:row>
      <xdr:rowOff>119062</xdr:rowOff>
    </xdr:from>
    <xdr:to>
      <xdr:col>7</xdr:col>
      <xdr:colOff>590550</xdr:colOff>
      <xdr:row>63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ED0278-828D-D485-ECC9-835723489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9272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A18" workbookViewId="0">
      <selection activeCell="K52" sqref="K52"/>
    </sheetView>
  </sheetViews>
  <sheetFormatPr defaultRowHeight="15" x14ac:dyDescent="0.25"/>
  <cols>
    <col min="1" max="1" width="11.5703125" bestFit="1" customWidth="1"/>
    <col min="2" max="2" width="35.5703125" bestFit="1" customWidth="1"/>
    <col min="3" max="3" width="10.28515625" style="13" hidden="1" customWidth="1"/>
    <col min="4" max="4" width="10.28515625" style="11" customWidth="1"/>
    <col min="5" max="5" width="9.140625" hidden="1" customWidth="1"/>
    <col min="6" max="6" width="0" style="3" hidden="1" customWidth="1"/>
    <col min="7" max="8" width="10.28515625" style="11" customWidth="1"/>
    <col min="9" max="9" width="9" style="11" customWidth="1"/>
    <col min="10" max="10" width="9.140625" style="3" hidden="1" customWidth="1"/>
    <col min="11" max="11" width="9" style="11" customWidth="1"/>
    <col min="12" max="14" width="9.140625" style="3" customWidth="1"/>
    <col min="15" max="15" width="9.140625" style="3" hidden="1" customWidth="1"/>
    <col min="16" max="16" width="9.140625" style="3" customWidth="1"/>
    <col min="17" max="17" width="9.140625" style="4" customWidth="1"/>
    <col min="19" max="19" width="9.140625" style="13"/>
    <col min="20" max="20" width="9.140625" style="4"/>
  </cols>
  <sheetData>
    <row r="1" spans="1:21" ht="15.75" x14ac:dyDescent="0.25">
      <c r="A1" s="30" t="s">
        <v>0</v>
      </c>
      <c r="B1" s="30" t="s">
        <v>1</v>
      </c>
      <c r="C1" s="31" t="s">
        <v>222</v>
      </c>
      <c r="D1" s="37" t="s">
        <v>222</v>
      </c>
      <c r="E1" s="38" t="s">
        <v>2</v>
      </c>
      <c r="F1" s="39" t="s">
        <v>3</v>
      </c>
      <c r="G1" s="37" t="s">
        <v>226</v>
      </c>
      <c r="H1" s="50" t="s">
        <v>227</v>
      </c>
      <c r="I1" s="32" t="s">
        <v>3</v>
      </c>
      <c r="J1" s="33" t="s">
        <v>4</v>
      </c>
      <c r="K1" s="32" t="s">
        <v>4</v>
      </c>
      <c r="L1" s="33" t="s">
        <v>5</v>
      </c>
      <c r="M1" s="33" t="s">
        <v>6</v>
      </c>
      <c r="N1" s="33" t="s">
        <v>225</v>
      </c>
      <c r="O1" s="33" t="s">
        <v>7</v>
      </c>
      <c r="P1" s="33" t="s">
        <v>7</v>
      </c>
      <c r="Q1" s="34" t="s">
        <v>224</v>
      </c>
      <c r="R1" s="33" t="s">
        <v>8</v>
      </c>
      <c r="S1" s="33" t="s">
        <v>8</v>
      </c>
      <c r="T1" s="34" t="s">
        <v>223</v>
      </c>
    </row>
    <row r="2" spans="1:21" x14ac:dyDescent="0.25">
      <c r="A2" s="1" t="s">
        <v>16</v>
      </c>
      <c r="B2" s="1" t="s">
        <v>17</v>
      </c>
      <c r="C2" s="13">
        <v>12</v>
      </c>
      <c r="D2" s="40">
        <f>MIN(10,C2)</f>
        <v>10</v>
      </c>
      <c r="E2" s="41" t="s">
        <v>18</v>
      </c>
      <c r="F2" s="42" t="s">
        <v>143</v>
      </c>
      <c r="G2" s="40">
        <f>SUM(I2,N2,P2,S2)/4</f>
        <v>9.5</v>
      </c>
      <c r="H2" s="51">
        <f>0.7*D2+0.3*G2</f>
        <v>9.85</v>
      </c>
      <c r="I2" s="12">
        <v>10</v>
      </c>
      <c r="J2" s="6" t="s">
        <v>136</v>
      </c>
      <c r="K2" s="35">
        <v>2</v>
      </c>
      <c r="L2" s="35">
        <v>3</v>
      </c>
      <c r="M2" s="35">
        <v>5</v>
      </c>
      <c r="N2" s="28">
        <f>SUM(K2:M2)</f>
        <v>10</v>
      </c>
      <c r="O2" s="6" t="s">
        <v>171</v>
      </c>
      <c r="P2" s="28">
        <v>8</v>
      </c>
      <c r="Q2" s="7" t="s">
        <v>177</v>
      </c>
      <c r="R2" s="10" t="s">
        <v>190</v>
      </c>
      <c r="S2" s="12">
        <v>10</v>
      </c>
      <c r="T2" s="15" t="s">
        <v>192</v>
      </c>
    </row>
    <row r="3" spans="1:21" x14ac:dyDescent="0.25">
      <c r="A3" s="1" t="s">
        <v>16</v>
      </c>
      <c r="B3" s="1" t="s">
        <v>43</v>
      </c>
      <c r="C3" s="13">
        <v>6</v>
      </c>
      <c r="D3" s="40">
        <f t="shared" ref="D3:D46" si="0">MIN(10,C3)</f>
        <v>6</v>
      </c>
      <c r="E3" s="41" t="s">
        <v>44</v>
      </c>
      <c r="F3" s="42" t="s">
        <v>143</v>
      </c>
      <c r="G3" s="40">
        <f>SUM(I3,N3,P3,S3)/4</f>
        <v>9.5</v>
      </c>
      <c r="H3" s="51">
        <f t="shared" ref="H3:H46" si="1">0.7*D3+0.3*G3</f>
        <v>7.0499999999999989</v>
      </c>
      <c r="I3" s="12">
        <v>10</v>
      </c>
      <c r="J3" s="6" t="s">
        <v>154</v>
      </c>
      <c r="K3" s="35">
        <v>2</v>
      </c>
      <c r="L3" s="35">
        <v>3</v>
      </c>
      <c r="M3" s="35">
        <v>5</v>
      </c>
      <c r="N3" s="28">
        <f t="shared" ref="N3:N46" si="2">SUM(K3:M3)</f>
        <v>10</v>
      </c>
      <c r="O3" s="6" t="s">
        <v>171</v>
      </c>
      <c r="P3" s="28">
        <v>8</v>
      </c>
      <c r="R3" s="10" t="s">
        <v>190</v>
      </c>
      <c r="S3" s="12">
        <v>10</v>
      </c>
    </row>
    <row r="4" spans="1:21" x14ac:dyDescent="0.25">
      <c r="A4" s="1" t="s">
        <v>25</v>
      </c>
      <c r="B4" s="1" t="s">
        <v>26</v>
      </c>
      <c r="C4" s="13">
        <v>4</v>
      </c>
      <c r="D4" s="40">
        <f t="shared" si="0"/>
        <v>4</v>
      </c>
      <c r="E4" s="41" t="s">
        <v>27</v>
      </c>
      <c r="F4" s="42" t="s">
        <v>136</v>
      </c>
      <c r="G4" s="40">
        <f>SUM(I4,N4,P4,S4)/4</f>
        <v>6.05</v>
      </c>
      <c r="H4" s="51">
        <f t="shared" si="1"/>
        <v>4.6150000000000002</v>
      </c>
      <c r="I4" s="12">
        <v>4.2</v>
      </c>
      <c r="J4" s="6" t="s">
        <v>137</v>
      </c>
      <c r="K4" s="35">
        <v>2</v>
      </c>
      <c r="L4" s="35">
        <v>3</v>
      </c>
      <c r="M4" s="35">
        <v>5</v>
      </c>
      <c r="N4" s="28">
        <f t="shared" si="2"/>
        <v>10</v>
      </c>
      <c r="O4" s="6"/>
      <c r="P4" s="12" t="s">
        <v>12</v>
      </c>
      <c r="R4" s="10" t="s">
        <v>191</v>
      </c>
      <c r="S4" s="12">
        <v>10</v>
      </c>
      <c r="T4" s="15" t="s">
        <v>193</v>
      </c>
    </row>
    <row r="5" spans="1:21" x14ac:dyDescent="0.25">
      <c r="A5" s="17" t="s">
        <v>54</v>
      </c>
      <c r="B5" s="17" t="s">
        <v>55</v>
      </c>
      <c r="C5" s="23">
        <v>5</v>
      </c>
      <c r="D5" s="43">
        <f t="shared" si="0"/>
        <v>5</v>
      </c>
      <c r="E5" s="44" t="s">
        <v>56</v>
      </c>
      <c r="F5" s="45" t="s">
        <v>137</v>
      </c>
      <c r="G5" s="43">
        <f>SUM(I5,N5,P5,S5)/4</f>
        <v>7.5</v>
      </c>
      <c r="H5" s="52">
        <f t="shared" si="1"/>
        <v>5.75</v>
      </c>
      <c r="I5" s="27">
        <v>10</v>
      </c>
      <c r="J5" s="18" t="s">
        <v>139</v>
      </c>
      <c r="K5" s="36">
        <v>2</v>
      </c>
      <c r="L5" s="36">
        <v>3</v>
      </c>
      <c r="M5" s="36">
        <v>5</v>
      </c>
      <c r="N5" s="29">
        <f t="shared" si="2"/>
        <v>10</v>
      </c>
      <c r="O5" s="18"/>
      <c r="P5" s="27" t="s">
        <v>12</v>
      </c>
      <c r="Q5" s="21"/>
      <c r="R5" s="19" t="s">
        <v>194</v>
      </c>
      <c r="S5" s="27">
        <v>10</v>
      </c>
      <c r="T5" s="20" t="s">
        <v>195</v>
      </c>
    </row>
    <row r="6" spans="1:21" x14ac:dyDescent="0.25">
      <c r="A6" s="1" t="s">
        <v>96</v>
      </c>
      <c r="B6" s="1" t="s">
        <v>97</v>
      </c>
      <c r="C6" s="13">
        <v>5</v>
      </c>
      <c r="D6" s="40">
        <f t="shared" si="0"/>
        <v>5</v>
      </c>
      <c r="E6" s="41" t="s">
        <v>98</v>
      </c>
      <c r="F6" s="42" t="s">
        <v>140</v>
      </c>
      <c r="G6" s="40">
        <f>SUM(I6,N6,P6,S6)/4</f>
        <v>9.1999999999999993</v>
      </c>
      <c r="H6" s="51">
        <f t="shared" si="1"/>
        <v>6.26</v>
      </c>
      <c r="I6" s="12">
        <v>6.8</v>
      </c>
      <c r="J6" s="6" t="s">
        <v>153</v>
      </c>
      <c r="K6" s="35">
        <v>2</v>
      </c>
      <c r="L6" s="35">
        <v>3</v>
      </c>
      <c r="M6" s="35">
        <v>5</v>
      </c>
      <c r="N6" s="28">
        <f t="shared" si="2"/>
        <v>10</v>
      </c>
      <c r="O6" s="6" t="s">
        <v>153</v>
      </c>
      <c r="P6" s="28">
        <v>10</v>
      </c>
      <c r="Q6" s="8" t="s">
        <v>165</v>
      </c>
      <c r="R6" s="10" t="s">
        <v>199</v>
      </c>
      <c r="S6" s="12">
        <v>10</v>
      </c>
      <c r="T6" s="15" t="s">
        <v>200</v>
      </c>
    </row>
    <row r="7" spans="1:21" x14ac:dyDescent="0.25">
      <c r="A7" s="1" t="s">
        <v>124</v>
      </c>
      <c r="B7" s="1" t="s">
        <v>125</v>
      </c>
      <c r="C7" s="13">
        <v>5</v>
      </c>
      <c r="D7" s="40">
        <f t="shared" si="0"/>
        <v>5</v>
      </c>
      <c r="E7" s="41" t="s">
        <v>126</v>
      </c>
      <c r="F7" s="46" t="s">
        <v>152</v>
      </c>
      <c r="G7" s="40">
        <f>SUM(I7,N7,P7,S7)/4</f>
        <v>9.75</v>
      </c>
      <c r="H7" s="51">
        <f t="shared" si="1"/>
        <v>6.4249999999999998</v>
      </c>
      <c r="I7" s="12">
        <v>10</v>
      </c>
      <c r="J7" s="6" t="s">
        <v>158</v>
      </c>
      <c r="K7" s="35">
        <v>2</v>
      </c>
      <c r="L7" s="35">
        <v>3</v>
      </c>
      <c r="M7" s="35">
        <v>5</v>
      </c>
      <c r="N7" s="28">
        <f t="shared" si="2"/>
        <v>10</v>
      </c>
      <c r="O7" s="6" t="s">
        <v>174</v>
      </c>
      <c r="P7" s="28">
        <v>10</v>
      </c>
      <c r="R7" s="10" t="s">
        <v>196</v>
      </c>
      <c r="S7" s="12">
        <v>9</v>
      </c>
      <c r="T7" s="15" t="s">
        <v>197</v>
      </c>
    </row>
    <row r="8" spans="1:21" x14ac:dyDescent="0.25">
      <c r="A8" s="1" t="s">
        <v>85</v>
      </c>
      <c r="B8" s="1" t="s">
        <v>86</v>
      </c>
      <c r="C8" s="13">
        <v>10</v>
      </c>
      <c r="D8" s="40">
        <f t="shared" si="0"/>
        <v>10</v>
      </c>
      <c r="E8" s="41" t="s">
        <v>87</v>
      </c>
      <c r="F8" s="46" t="s">
        <v>148</v>
      </c>
      <c r="G8" s="40">
        <f>SUM(I8,N8,P8,S8)/4</f>
        <v>9.75</v>
      </c>
      <c r="H8" s="51">
        <f t="shared" si="1"/>
        <v>9.9250000000000007</v>
      </c>
      <c r="I8" s="12">
        <v>10</v>
      </c>
      <c r="J8" s="6" t="s">
        <v>161</v>
      </c>
      <c r="K8" s="35">
        <v>2</v>
      </c>
      <c r="L8" s="35">
        <v>3</v>
      </c>
      <c r="M8" s="35">
        <v>5</v>
      </c>
      <c r="N8" s="28">
        <f t="shared" si="2"/>
        <v>10</v>
      </c>
      <c r="O8" s="6" t="s">
        <v>184</v>
      </c>
      <c r="P8" s="28">
        <v>9</v>
      </c>
      <c r="R8" s="10" t="s">
        <v>215</v>
      </c>
      <c r="S8" s="12">
        <v>10</v>
      </c>
      <c r="T8"/>
    </row>
    <row r="9" spans="1:21" x14ac:dyDescent="0.25">
      <c r="A9" s="1" t="s">
        <v>66</v>
      </c>
      <c r="B9" s="1" t="s">
        <v>67</v>
      </c>
      <c r="C9" s="13">
        <v>11</v>
      </c>
      <c r="D9" s="40">
        <f t="shared" si="0"/>
        <v>10</v>
      </c>
      <c r="E9" s="41" t="s">
        <v>68</v>
      </c>
      <c r="F9" s="42" t="s">
        <v>139</v>
      </c>
      <c r="G9" s="40">
        <f>SUM(I9,N9,P9,S9)/4</f>
        <v>10</v>
      </c>
      <c r="H9" s="51">
        <f t="shared" si="1"/>
        <v>10</v>
      </c>
      <c r="I9" s="12">
        <v>10</v>
      </c>
      <c r="J9" s="6" t="s">
        <v>140</v>
      </c>
      <c r="K9" s="35">
        <v>2</v>
      </c>
      <c r="L9" s="35">
        <v>3</v>
      </c>
      <c r="M9" s="35">
        <v>5</v>
      </c>
      <c r="N9" s="28">
        <f t="shared" si="2"/>
        <v>10</v>
      </c>
      <c r="O9" s="6" t="s">
        <v>166</v>
      </c>
      <c r="P9" s="28">
        <v>10</v>
      </c>
      <c r="Q9" s="7" t="s">
        <v>167</v>
      </c>
      <c r="R9" s="10" t="s">
        <v>198</v>
      </c>
      <c r="S9" s="12">
        <v>10</v>
      </c>
      <c r="T9" s="16" t="s">
        <v>204</v>
      </c>
    </row>
    <row r="10" spans="1:21" x14ac:dyDescent="0.25">
      <c r="A10" s="17" t="s">
        <v>72</v>
      </c>
      <c r="B10" s="17" t="s">
        <v>73</v>
      </c>
      <c r="C10" s="23">
        <v>6</v>
      </c>
      <c r="D10" s="43">
        <f t="shared" si="0"/>
        <v>6</v>
      </c>
      <c r="E10" s="44" t="s">
        <v>74</v>
      </c>
      <c r="F10" s="45" t="s">
        <v>140</v>
      </c>
      <c r="G10" s="43">
        <f>SUM(I10,N10,P10,S10)/4</f>
        <v>9.1999999999999993</v>
      </c>
      <c r="H10" s="52">
        <f t="shared" si="1"/>
        <v>6.9599999999999991</v>
      </c>
      <c r="I10" s="27">
        <v>6.8</v>
      </c>
      <c r="J10" s="18" t="s">
        <v>153</v>
      </c>
      <c r="K10" s="36">
        <v>2</v>
      </c>
      <c r="L10" s="36">
        <v>3</v>
      </c>
      <c r="M10" s="36">
        <v>5</v>
      </c>
      <c r="N10" s="29">
        <f t="shared" si="2"/>
        <v>10</v>
      </c>
      <c r="O10" s="18" t="s">
        <v>153</v>
      </c>
      <c r="P10" s="27">
        <v>10</v>
      </c>
      <c r="Q10" s="21"/>
      <c r="R10" s="19" t="s">
        <v>199</v>
      </c>
      <c r="S10" s="27">
        <v>10</v>
      </c>
      <c r="T10" s="22"/>
    </row>
    <row r="11" spans="1:21" x14ac:dyDescent="0.25">
      <c r="A11" s="1" t="s">
        <v>28</v>
      </c>
      <c r="B11" s="1" t="s">
        <v>29</v>
      </c>
      <c r="C11" s="13">
        <v>6</v>
      </c>
      <c r="D11" s="40">
        <f t="shared" si="0"/>
        <v>6</v>
      </c>
      <c r="E11" s="41" t="s">
        <v>30</v>
      </c>
      <c r="F11" s="42" t="s">
        <v>141</v>
      </c>
      <c r="G11" s="40">
        <f>SUM(I11,N11,P11,S11)/4</f>
        <v>8.75</v>
      </c>
      <c r="H11" s="51">
        <f t="shared" si="1"/>
        <v>6.8249999999999993</v>
      </c>
      <c r="I11" s="12">
        <v>10</v>
      </c>
      <c r="J11" s="6" t="s">
        <v>141</v>
      </c>
      <c r="K11" s="35">
        <v>2</v>
      </c>
      <c r="L11" s="35">
        <v>3</v>
      </c>
      <c r="M11" s="35">
        <v>5</v>
      </c>
      <c r="N11" s="28">
        <f t="shared" si="2"/>
        <v>10</v>
      </c>
      <c r="O11" s="6" t="s">
        <v>168</v>
      </c>
      <c r="P11" s="28">
        <v>9</v>
      </c>
      <c r="Q11" s="7" t="s">
        <v>175</v>
      </c>
      <c r="R11" s="10" t="s">
        <v>201</v>
      </c>
      <c r="S11" s="12">
        <v>6</v>
      </c>
      <c r="T11" s="5" t="s">
        <v>202</v>
      </c>
    </row>
    <row r="12" spans="1:21" x14ac:dyDescent="0.25">
      <c r="A12" s="1" t="s">
        <v>101</v>
      </c>
      <c r="B12" s="1" t="s">
        <v>102</v>
      </c>
      <c r="D12" s="47">
        <v>0</v>
      </c>
      <c r="E12" s="41" t="s">
        <v>103</v>
      </c>
      <c r="F12" s="42" t="s">
        <v>142</v>
      </c>
      <c r="G12" s="40">
        <f>SUM(I12,N12,P12,S12)/4</f>
        <v>8</v>
      </c>
      <c r="H12" s="51">
        <f t="shared" si="1"/>
        <v>2.4</v>
      </c>
      <c r="I12" s="12">
        <v>9</v>
      </c>
      <c r="J12" s="6" t="s">
        <v>142</v>
      </c>
      <c r="K12" s="35">
        <v>1</v>
      </c>
      <c r="L12" s="35">
        <v>3</v>
      </c>
      <c r="M12" s="35">
        <v>1</v>
      </c>
      <c r="N12" s="28">
        <f t="shared" si="2"/>
        <v>5</v>
      </c>
      <c r="O12" s="6" t="s">
        <v>169</v>
      </c>
      <c r="P12" s="28">
        <v>8</v>
      </c>
      <c r="Q12" s="7" t="s">
        <v>176</v>
      </c>
      <c r="R12" s="10" t="s">
        <v>203</v>
      </c>
      <c r="S12" s="12">
        <v>10</v>
      </c>
      <c r="T12" s="16" t="s">
        <v>205</v>
      </c>
    </row>
    <row r="13" spans="1:21" x14ac:dyDescent="0.25">
      <c r="A13" s="1" t="s">
        <v>104</v>
      </c>
      <c r="B13" s="1" t="s">
        <v>105</v>
      </c>
      <c r="C13" s="13">
        <v>2</v>
      </c>
      <c r="D13" s="40">
        <f t="shared" si="0"/>
        <v>2</v>
      </c>
      <c r="E13" s="41" t="s">
        <v>106</v>
      </c>
      <c r="F13" s="46" t="s">
        <v>151</v>
      </c>
      <c r="G13" s="40">
        <f>SUM(I13,N13,P13,S13)/4</f>
        <v>10</v>
      </c>
      <c r="H13" s="51">
        <f t="shared" si="1"/>
        <v>4.4000000000000004</v>
      </c>
      <c r="I13" s="12">
        <v>10</v>
      </c>
      <c r="J13" s="6" t="s">
        <v>162</v>
      </c>
      <c r="K13" s="35">
        <v>2</v>
      </c>
      <c r="L13" s="35">
        <v>3</v>
      </c>
      <c r="M13" s="35">
        <v>5</v>
      </c>
      <c r="N13" s="28">
        <f t="shared" si="2"/>
        <v>10</v>
      </c>
      <c r="O13" s="6" t="s">
        <v>170</v>
      </c>
      <c r="P13" s="28">
        <v>10</v>
      </c>
      <c r="R13" s="10" t="s">
        <v>217</v>
      </c>
      <c r="S13" s="12">
        <v>10</v>
      </c>
      <c r="T13"/>
    </row>
    <row r="14" spans="1:21" x14ac:dyDescent="0.25">
      <c r="A14" s="1" t="s">
        <v>75</v>
      </c>
      <c r="B14" s="1" t="s">
        <v>76</v>
      </c>
      <c r="C14" s="13">
        <v>5</v>
      </c>
      <c r="D14" s="40">
        <f t="shared" si="0"/>
        <v>5</v>
      </c>
      <c r="E14" s="41" t="s">
        <v>77</v>
      </c>
      <c r="F14" s="42" t="s">
        <v>143</v>
      </c>
      <c r="G14" s="40">
        <f>SUM(I14,N14,P14,S14)/4</f>
        <v>9.5</v>
      </c>
      <c r="H14" s="51">
        <f t="shared" si="1"/>
        <v>6.35</v>
      </c>
      <c r="I14" s="12">
        <v>10</v>
      </c>
      <c r="J14" s="6" t="s">
        <v>154</v>
      </c>
      <c r="K14" s="35">
        <v>2</v>
      </c>
      <c r="L14" s="35">
        <v>3</v>
      </c>
      <c r="M14" s="35">
        <v>5</v>
      </c>
      <c r="N14" s="28">
        <f t="shared" si="2"/>
        <v>10</v>
      </c>
      <c r="O14" s="6" t="s">
        <v>171</v>
      </c>
      <c r="P14" s="28">
        <v>8</v>
      </c>
      <c r="R14" s="10" t="s">
        <v>190</v>
      </c>
      <c r="S14" s="12">
        <v>10</v>
      </c>
      <c r="U14" s="3"/>
    </row>
    <row r="15" spans="1:21" x14ac:dyDescent="0.25">
      <c r="A15" s="17" t="s">
        <v>93</v>
      </c>
      <c r="B15" s="17" t="s">
        <v>94</v>
      </c>
      <c r="C15" s="23">
        <v>6</v>
      </c>
      <c r="D15" s="43">
        <f t="shared" si="0"/>
        <v>6</v>
      </c>
      <c r="E15" s="44" t="s">
        <v>95</v>
      </c>
      <c r="F15" s="45" t="s">
        <v>143</v>
      </c>
      <c r="G15" s="43">
        <f>SUM(I15,N15,P15,S15)/4</f>
        <v>9.5</v>
      </c>
      <c r="H15" s="52">
        <f t="shared" si="1"/>
        <v>7.0499999999999989</v>
      </c>
      <c r="I15" s="27">
        <v>10</v>
      </c>
      <c r="J15" s="18" t="s">
        <v>154</v>
      </c>
      <c r="K15" s="36">
        <v>2</v>
      </c>
      <c r="L15" s="36">
        <v>3</v>
      </c>
      <c r="M15" s="36">
        <v>5</v>
      </c>
      <c r="N15" s="29">
        <f t="shared" si="2"/>
        <v>10</v>
      </c>
      <c r="O15" s="18" t="s">
        <v>171</v>
      </c>
      <c r="P15" s="27">
        <v>8</v>
      </c>
      <c r="Q15" s="21"/>
      <c r="R15" s="19" t="s">
        <v>190</v>
      </c>
      <c r="S15" s="27">
        <v>10</v>
      </c>
      <c r="T15" s="21"/>
    </row>
    <row r="16" spans="1:21" x14ac:dyDescent="0.25">
      <c r="A16" s="1" t="s">
        <v>133</v>
      </c>
      <c r="B16" s="1" t="s">
        <v>134</v>
      </c>
      <c r="C16" s="13">
        <v>8</v>
      </c>
      <c r="D16" s="40">
        <f t="shared" si="0"/>
        <v>8</v>
      </c>
      <c r="E16" s="41" t="s">
        <v>135</v>
      </c>
      <c r="F16" s="42" t="s">
        <v>143</v>
      </c>
      <c r="G16" s="40">
        <f>SUM(I16,N16,P16,S16)/4</f>
        <v>9.5</v>
      </c>
      <c r="H16" s="51">
        <f t="shared" si="1"/>
        <v>8.4499999999999993</v>
      </c>
      <c r="I16" s="12">
        <v>10</v>
      </c>
      <c r="J16" s="6" t="s">
        <v>154</v>
      </c>
      <c r="K16" s="35">
        <v>2</v>
      </c>
      <c r="L16" s="35">
        <v>3</v>
      </c>
      <c r="M16" s="35">
        <v>5</v>
      </c>
      <c r="N16" s="28">
        <f t="shared" si="2"/>
        <v>10</v>
      </c>
      <c r="O16" s="6" t="s">
        <v>171</v>
      </c>
      <c r="P16" s="28">
        <v>8</v>
      </c>
      <c r="R16" s="10" t="s">
        <v>190</v>
      </c>
      <c r="S16" s="12">
        <v>10</v>
      </c>
    </row>
    <row r="17" spans="1:20" x14ac:dyDescent="0.25">
      <c r="A17" s="1" t="s">
        <v>48</v>
      </c>
      <c r="B17" s="1" t="s">
        <v>49</v>
      </c>
      <c r="C17" s="13">
        <v>7</v>
      </c>
      <c r="D17" s="40">
        <f t="shared" si="0"/>
        <v>7</v>
      </c>
      <c r="E17" s="41" t="s">
        <v>50</v>
      </c>
      <c r="F17" s="46" t="s">
        <v>150</v>
      </c>
      <c r="G17" s="40">
        <f>SUM(I17,N17,P17,S17)/4</f>
        <v>8.75</v>
      </c>
      <c r="H17" s="51">
        <f t="shared" si="1"/>
        <v>7.5249999999999995</v>
      </c>
      <c r="I17" s="12">
        <v>10</v>
      </c>
      <c r="J17" s="6" t="s">
        <v>155</v>
      </c>
      <c r="K17" s="35">
        <v>2</v>
      </c>
      <c r="L17" s="35">
        <v>0</v>
      </c>
      <c r="M17" s="35">
        <v>5</v>
      </c>
      <c r="N17" s="28">
        <f t="shared" si="2"/>
        <v>7</v>
      </c>
      <c r="O17" s="6" t="s">
        <v>150</v>
      </c>
      <c r="P17" s="28">
        <v>10</v>
      </c>
      <c r="Q17" s="8" t="s">
        <v>188</v>
      </c>
      <c r="R17" s="10" t="s">
        <v>206</v>
      </c>
      <c r="S17" s="12">
        <v>8</v>
      </c>
      <c r="T17" s="16" t="s">
        <v>207</v>
      </c>
    </row>
    <row r="18" spans="1:20" x14ac:dyDescent="0.25">
      <c r="A18" s="1" t="s">
        <v>48</v>
      </c>
      <c r="B18" s="1" t="s">
        <v>119</v>
      </c>
      <c r="C18" s="13">
        <v>5</v>
      </c>
      <c r="D18" s="40">
        <f t="shared" si="0"/>
        <v>5</v>
      </c>
      <c r="E18" s="41" t="s">
        <v>120</v>
      </c>
      <c r="F18" s="42" t="s">
        <v>144</v>
      </c>
      <c r="G18" s="40">
        <f>SUM(I18,N18,P18,S18)/4</f>
        <v>6.25</v>
      </c>
      <c r="H18" s="51">
        <f t="shared" si="1"/>
        <v>5.375</v>
      </c>
      <c r="I18" s="12">
        <v>1</v>
      </c>
      <c r="J18" s="6" t="s">
        <v>156</v>
      </c>
      <c r="K18" s="35">
        <v>2</v>
      </c>
      <c r="L18" s="35">
        <v>3</v>
      </c>
      <c r="M18" s="35">
        <v>4</v>
      </c>
      <c r="N18" s="28">
        <f t="shared" si="2"/>
        <v>9</v>
      </c>
      <c r="O18" s="6" t="s">
        <v>172</v>
      </c>
      <c r="P18" s="28">
        <v>7</v>
      </c>
      <c r="Q18" s="7" t="s">
        <v>178</v>
      </c>
      <c r="R18" s="10" t="s">
        <v>208</v>
      </c>
      <c r="S18" s="12">
        <v>8</v>
      </c>
      <c r="T18" s="16" t="s">
        <v>209</v>
      </c>
    </row>
    <row r="19" spans="1:20" x14ac:dyDescent="0.25">
      <c r="A19" s="1" t="s">
        <v>113</v>
      </c>
      <c r="B19" s="1" t="s">
        <v>114</v>
      </c>
      <c r="C19" s="13">
        <v>5</v>
      </c>
      <c r="D19" s="40">
        <f t="shared" si="0"/>
        <v>5</v>
      </c>
      <c r="E19" s="41" t="s">
        <v>115</v>
      </c>
      <c r="F19" s="42" t="s">
        <v>145</v>
      </c>
      <c r="G19" s="48">
        <f>SUM(I19,N19,P19,S19)/4</f>
        <v>8.75</v>
      </c>
      <c r="H19" s="53">
        <f t="shared" si="1"/>
        <v>6.125</v>
      </c>
      <c r="I19" s="12">
        <v>10</v>
      </c>
      <c r="J19" s="6" t="s">
        <v>157</v>
      </c>
      <c r="K19" s="35">
        <v>2</v>
      </c>
      <c r="L19" s="35">
        <v>3</v>
      </c>
      <c r="M19" s="35">
        <v>0</v>
      </c>
      <c r="N19" s="28">
        <f t="shared" si="2"/>
        <v>5</v>
      </c>
      <c r="O19" s="6" t="s">
        <v>173</v>
      </c>
      <c r="P19" s="28">
        <v>10</v>
      </c>
      <c r="R19" s="10" t="s">
        <v>210</v>
      </c>
      <c r="S19" s="12">
        <v>10</v>
      </c>
      <c r="T19" s="14" t="s">
        <v>211</v>
      </c>
    </row>
    <row r="20" spans="1:20" x14ac:dyDescent="0.25">
      <c r="A20" s="17" t="s">
        <v>63</v>
      </c>
      <c r="B20" s="17" t="s">
        <v>64</v>
      </c>
      <c r="C20" s="23">
        <v>9</v>
      </c>
      <c r="D20" s="43">
        <f t="shared" si="0"/>
        <v>9</v>
      </c>
      <c r="E20" s="44" t="s">
        <v>65</v>
      </c>
      <c r="F20" s="45" t="s">
        <v>145</v>
      </c>
      <c r="G20" s="49">
        <v>0</v>
      </c>
      <c r="H20" s="52">
        <f t="shared" si="1"/>
        <v>6.3</v>
      </c>
      <c r="I20" s="27">
        <v>10</v>
      </c>
      <c r="J20" s="18" t="s">
        <v>157</v>
      </c>
      <c r="K20" s="36">
        <v>2</v>
      </c>
      <c r="L20" s="36">
        <v>3</v>
      </c>
      <c r="M20" s="36">
        <v>0</v>
      </c>
      <c r="N20" s="29">
        <f t="shared" si="2"/>
        <v>5</v>
      </c>
      <c r="O20" s="18" t="s">
        <v>173</v>
      </c>
      <c r="P20" s="27">
        <v>10</v>
      </c>
      <c r="Q20" s="24" t="s">
        <v>189</v>
      </c>
      <c r="R20" s="19" t="s">
        <v>210</v>
      </c>
      <c r="S20" s="27">
        <v>10</v>
      </c>
      <c r="T20" s="22"/>
    </row>
    <row r="21" spans="1:20" x14ac:dyDescent="0.25">
      <c r="A21" s="1" t="s">
        <v>63</v>
      </c>
      <c r="B21" s="1" t="s">
        <v>99</v>
      </c>
      <c r="C21" s="13">
        <v>6</v>
      </c>
      <c r="D21" s="40">
        <f t="shared" si="0"/>
        <v>6</v>
      </c>
      <c r="E21" s="41" t="s">
        <v>100</v>
      </c>
      <c r="F21" s="42" t="s">
        <v>12</v>
      </c>
      <c r="G21" s="40">
        <f>SUM(I21,N21,P21,S21)/4</f>
        <v>6.75</v>
      </c>
      <c r="H21" s="51">
        <f t="shared" si="1"/>
        <v>6.2249999999999996</v>
      </c>
      <c r="I21" s="12"/>
      <c r="J21" s="6" t="s">
        <v>160</v>
      </c>
      <c r="K21" s="35">
        <v>2</v>
      </c>
      <c r="L21" s="35">
        <v>3</v>
      </c>
      <c r="M21" s="35">
        <v>5</v>
      </c>
      <c r="N21" s="28">
        <f t="shared" si="2"/>
        <v>10</v>
      </c>
      <c r="O21" s="6" t="s">
        <v>160</v>
      </c>
      <c r="P21" s="28">
        <v>10</v>
      </c>
      <c r="R21" s="10" t="s">
        <v>213</v>
      </c>
      <c r="S21" s="12">
        <v>7</v>
      </c>
      <c r="T21"/>
    </row>
    <row r="22" spans="1:20" x14ac:dyDescent="0.25">
      <c r="A22" s="1" t="s">
        <v>9</v>
      </c>
      <c r="B22" s="1" t="s">
        <v>10</v>
      </c>
      <c r="C22" s="13">
        <v>0.5</v>
      </c>
      <c r="D22" s="40">
        <f t="shared" si="0"/>
        <v>0.5</v>
      </c>
      <c r="E22" s="41" t="s">
        <v>11</v>
      </c>
      <c r="F22" s="42" t="s">
        <v>144</v>
      </c>
      <c r="G22" s="40">
        <f>SUM(I22,N22,P22,S22)/4</f>
        <v>6.25</v>
      </c>
      <c r="H22" s="51">
        <f t="shared" si="1"/>
        <v>2.2250000000000001</v>
      </c>
      <c r="I22" s="12">
        <v>1</v>
      </c>
      <c r="J22" s="6" t="s">
        <v>156</v>
      </c>
      <c r="K22" s="35">
        <v>2</v>
      </c>
      <c r="L22" s="35">
        <v>3</v>
      </c>
      <c r="M22" s="35">
        <v>4</v>
      </c>
      <c r="N22" s="28">
        <f t="shared" si="2"/>
        <v>9</v>
      </c>
      <c r="O22" s="6" t="s">
        <v>172</v>
      </c>
      <c r="P22" s="28">
        <v>7</v>
      </c>
      <c r="R22" s="10" t="s">
        <v>208</v>
      </c>
      <c r="S22" s="12">
        <v>8</v>
      </c>
      <c r="T22"/>
    </row>
    <row r="23" spans="1:20" x14ac:dyDescent="0.25">
      <c r="A23" s="1" t="s">
        <v>31</v>
      </c>
      <c r="B23" s="1" t="s">
        <v>32</v>
      </c>
      <c r="D23" s="47">
        <v>0</v>
      </c>
      <c r="E23" s="41" t="s">
        <v>33</v>
      </c>
      <c r="F23" s="42" t="s">
        <v>12</v>
      </c>
      <c r="G23" s="40">
        <f>SUM(I23,N23,P23,S23)/4</f>
        <v>0</v>
      </c>
      <c r="H23" s="51">
        <f t="shared" si="1"/>
        <v>0</v>
      </c>
      <c r="I23" s="12"/>
      <c r="J23" s="2"/>
      <c r="K23" s="35" t="s">
        <v>12</v>
      </c>
      <c r="L23" s="35" t="s">
        <v>12</v>
      </c>
      <c r="M23" s="35" t="s">
        <v>12</v>
      </c>
      <c r="N23" s="28">
        <f t="shared" si="2"/>
        <v>0</v>
      </c>
      <c r="O23" s="2"/>
      <c r="P23" s="12" t="s">
        <v>12</v>
      </c>
      <c r="S23" s="12"/>
      <c r="T23"/>
    </row>
    <row r="24" spans="1:20" x14ac:dyDescent="0.25">
      <c r="A24" s="1" t="s">
        <v>22</v>
      </c>
      <c r="B24" s="1" t="s">
        <v>23</v>
      </c>
      <c r="C24" s="13">
        <v>10</v>
      </c>
      <c r="D24" s="40">
        <f t="shared" si="0"/>
        <v>10</v>
      </c>
      <c r="E24" s="41" t="s">
        <v>24</v>
      </c>
      <c r="F24" s="46" t="s">
        <v>150</v>
      </c>
      <c r="G24" s="40">
        <f>SUM(I24,N24,P24,S24)/4</f>
        <v>8.75</v>
      </c>
      <c r="H24" s="51">
        <f t="shared" si="1"/>
        <v>9.625</v>
      </c>
      <c r="I24" s="12">
        <v>10</v>
      </c>
      <c r="J24" s="6" t="s">
        <v>155</v>
      </c>
      <c r="K24" s="35">
        <v>2</v>
      </c>
      <c r="L24" s="35">
        <v>0</v>
      </c>
      <c r="M24" s="35">
        <v>5</v>
      </c>
      <c r="N24" s="28">
        <f t="shared" si="2"/>
        <v>7</v>
      </c>
      <c r="O24" s="6" t="s">
        <v>150</v>
      </c>
      <c r="P24" s="28">
        <v>10</v>
      </c>
      <c r="Q24" s="7" t="s">
        <v>179</v>
      </c>
      <c r="R24" s="10" t="s">
        <v>206</v>
      </c>
      <c r="S24" s="12">
        <v>8</v>
      </c>
      <c r="T24"/>
    </row>
    <row r="25" spans="1:20" x14ac:dyDescent="0.25">
      <c r="A25" s="17" t="s">
        <v>88</v>
      </c>
      <c r="B25" s="17" t="s">
        <v>89</v>
      </c>
      <c r="C25" s="23">
        <v>8</v>
      </c>
      <c r="D25" s="43">
        <f t="shared" si="0"/>
        <v>8</v>
      </c>
      <c r="E25" s="44" t="s">
        <v>90</v>
      </c>
      <c r="F25" s="45" t="s">
        <v>152</v>
      </c>
      <c r="G25" s="43">
        <f>SUM(I25,N25,P25,S25)/4</f>
        <v>9.75</v>
      </c>
      <c r="H25" s="52">
        <f t="shared" si="1"/>
        <v>8.5249999999999986</v>
      </c>
      <c r="I25" s="27">
        <v>10</v>
      </c>
      <c r="J25" s="18" t="s">
        <v>158</v>
      </c>
      <c r="K25" s="36">
        <v>2</v>
      </c>
      <c r="L25" s="36">
        <v>3</v>
      </c>
      <c r="M25" s="36">
        <v>5</v>
      </c>
      <c r="N25" s="29">
        <f t="shared" si="2"/>
        <v>10</v>
      </c>
      <c r="O25" s="18" t="s">
        <v>174</v>
      </c>
      <c r="P25" s="27">
        <v>10</v>
      </c>
      <c r="Q25" s="21"/>
      <c r="R25" s="19" t="s">
        <v>196</v>
      </c>
      <c r="S25" s="27">
        <v>9</v>
      </c>
      <c r="T25" s="22"/>
    </row>
    <row r="26" spans="1:20" x14ac:dyDescent="0.25">
      <c r="A26" s="1" t="s">
        <v>88</v>
      </c>
      <c r="B26" s="1" t="s">
        <v>91</v>
      </c>
      <c r="C26" s="13">
        <v>6</v>
      </c>
      <c r="D26" s="40">
        <f t="shared" si="0"/>
        <v>6</v>
      </c>
      <c r="E26" s="41" t="s">
        <v>92</v>
      </c>
      <c r="F26" s="42" t="s">
        <v>138</v>
      </c>
      <c r="G26" s="40">
        <f>SUM(I26,N26,P26,S26)/4</f>
        <v>9.1999999999999993</v>
      </c>
      <c r="H26" s="51">
        <f t="shared" si="1"/>
        <v>6.9599999999999991</v>
      </c>
      <c r="I26" s="12">
        <v>6.8</v>
      </c>
      <c r="J26" s="6" t="s">
        <v>159</v>
      </c>
      <c r="K26" s="35">
        <v>2</v>
      </c>
      <c r="L26" s="35">
        <v>3</v>
      </c>
      <c r="M26" s="35">
        <v>5</v>
      </c>
      <c r="N26" s="28">
        <f t="shared" si="2"/>
        <v>10</v>
      </c>
      <c r="O26" s="6" t="s">
        <v>138</v>
      </c>
      <c r="P26" s="28">
        <v>10</v>
      </c>
      <c r="R26" s="10" t="s">
        <v>210</v>
      </c>
      <c r="S26" s="12">
        <v>10</v>
      </c>
      <c r="T26" s="16" t="s">
        <v>212</v>
      </c>
    </row>
    <row r="27" spans="1:20" x14ac:dyDescent="0.25">
      <c r="A27" s="1" t="s">
        <v>88</v>
      </c>
      <c r="B27" s="1" t="s">
        <v>129</v>
      </c>
      <c r="C27" s="13">
        <v>6</v>
      </c>
      <c r="D27" s="40">
        <f t="shared" si="0"/>
        <v>6</v>
      </c>
      <c r="E27" s="41" t="s">
        <v>130</v>
      </c>
      <c r="F27" s="46" t="s">
        <v>152</v>
      </c>
      <c r="G27" s="40">
        <f>SUM(I27,N27,P27,S27)/4</f>
        <v>9.75</v>
      </c>
      <c r="H27" s="51">
        <f t="shared" si="1"/>
        <v>7.1249999999999991</v>
      </c>
      <c r="I27" s="12">
        <v>10</v>
      </c>
      <c r="J27" s="6" t="s">
        <v>158</v>
      </c>
      <c r="K27" s="35">
        <v>2</v>
      </c>
      <c r="L27" s="35">
        <v>3</v>
      </c>
      <c r="M27" s="35">
        <v>5</v>
      </c>
      <c r="N27" s="28">
        <f t="shared" si="2"/>
        <v>10</v>
      </c>
      <c r="O27" s="6" t="s">
        <v>174</v>
      </c>
      <c r="P27" s="28">
        <v>10</v>
      </c>
      <c r="R27" s="10" t="s">
        <v>196</v>
      </c>
      <c r="S27" s="12">
        <v>9</v>
      </c>
      <c r="T27"/>
    </row>
    <row r="28" spans="1:20" x14ac:dyDescent="0.25">
      <c r="A28" s="1" t="s">
        <v>88</v>
      </c>
      <c r="B28" s="1" t="s">
        <v>131</v>
      </c>
      <c r="C28" s="13">
        <v>5</v>
      </c>
      <c r="D28" s="40">
        <f t="shared" si="0"/>
        <v>5</v>
      </c>
      <c r="E28" s="41" t="s">
        <v>132</v>
      </c>
      <c r="F28" s="42" t="s">
        <v>140</v>
      </c>
      <c r="G28" s="40">
        <f>SUM(I28,N28,P28,S28)/4</f>
        <v>9.1999999999999993</v>
      </c>
      <c r="H28" s="51">
        <f t="shared" si="1"/>
        <v>6.26</v>
      </c>
      <c r="I28" s="12">
        <v>6.8</v>
      </c>
      <c r="J28" s="6" t="s">
        <v>153</v>
      </c>
      <c r="K28" s="35">
        <v>2</v>
      </c>
      <c r="L28" s="35">
        <v>3</v>
      </c>
      <c r="M28" s="35">
        <v>5</v>
      </c>
      <c r="N28" s="28">
        <f t="shared" si="2"/>
        <v>10</v>
      </c>
      <c r="O28" s="6" t="s">
        <v>153</v>
      </c>
      <c r="P28" s="28">
        <v>10</v>
      </c>
      <c r="R28" s="10" t="s">
        <v>199</v>
      </c>
      <c r="S28" s="12">
        <v>10</v>
      </c>
      <c r="T28"/>
    </row>
    <row r="29" spans="1:20" x14ac:dyDescent="0.25">
      <c r="A29" s="1" t="s">
        <v>45</v>
      </c>
      <c r="B29" s="1" t="s">
        <v>46</v>
      </c>
      <c r="C29" s="13">
        <v>8</v>
      </c>
      <c r="D29" s="40">
        <f t="shared" si="0"/>
        <v>8</v>
      </c>
      <c r="E29" s="41" t="s">
        <v>47</v>
      </c>
      <c r="F29" s="46" t="s">
        <v>148</v>
      </c>
      <c r="G29" s="40">
        <f>SUM(I29,N29,P29,S29)/4</f>
        <v>9.75</v>
      </c>
      <c r="H29" s="51">
        <f t="shared" si="1"/>
        <v>8.5249999999999986</v>
      </c>
      <c r="I29" s="12">
        <v>10</v>
      </c>
      <c r="J29" s="6" t="s">
        <v>161</v>
      </c>
      <c r="K29" s="35">
        <v>2</v>
      </c>
      <c r="L29" s="35">
        <v>3</v>
      </c>
      <c r="M29" s="35">
        <v>5</v>
      </c>
      <c r="N29" s="28">
        <f t="shared" si="2"/>
        <v>10</v>
      </c>
      <c r="O29" s="6" t="s">
        <v>184</v>
      </c>
      <c r="P29" s="28">
        <v>9</v>
      </c>
      <c r="R29" s="10" t="s">
        <v>215</v>
      </c>
      <c r="S29" s="12">
        <v>10</v>
      </c>
      <c r="T29"/>
    </row>
    <row r="30" spans="1:20" x14ac:dyDescent="0.25">
      <c r="A30" s="17" t="s">
        <v>116</v>
      </c>
      <c r="B30" s="17" t="s">
        <v>117</v>
      </c>
      <c r="C30" s="23">
        <v>5</v>
      </c>
      <c r="D30" s="43">
        <f t="shared" si="0"/>
        <v>5</v>
      </c>
      <c r="E30" s="44" t="s">
        <v>118</v>
      </c>
      <c r="F30" s="45" t="s">
        <v>12</v>
      </c>
      <c r="G30" s="43">
        <f>SUM(I30,N30,P30,S30)/4</f>
        <v>0</v>
      </c>
      <c r="H30" s="52">
        <f t="shared" si="1"/>
        <v>3.5</v>
      </c>
      <c r="I30" s="27"/>
      <c r="J30" s="18"/>
      <c r="K30" s="36" t="s">
        <v>12</v>
      </c>
      <c r="L30" s="36" t="s">
        <v>12</v>
      </c>
      <c r="M30" s="36" t="s">
        <v>12</v>
      </c>
      <c r="N30" s="29">
        <f t="shared" si="2"/>
        <v>0</v>
      </c>
      <c r="O30" s="18"/>
      <c r="P30" s="27" t="s">
        <v>12</v>
      </c>
      <c r="Q30" s="21"/>
      <c r="R30" s="22"/>
      <c r="S30" s="27"/>
      <c r="T30" s="22"/>
    </row>
    <row r="31" spans="1:20" x14ac:dyDescent="0.25">
      <c r="A31" s="1" t="s">
        <v>13</v>
      </c>
      <c r="B31" s="1" t="s">
        <v>14</v>
      </c>
      <c r="C31" s="13">
        <v>8</v>
      </c>
      <c r="D31" s="40">
        <f t="shared" si="0"/>
        <v>8</v>
      </c>
      <c r="E31" s="41" t="s">
        <v>15</v>
      </c>
      <c r="F31" s="42" t="s">
        <v>12</v>
      </c>
      <c r="G31" s="40">
        <f>SUM(I31,N31,P31,S31)/4</f>
        <v>6.75</v>
      </c>
      <c r="H31" s="51">
        <f t="shared" si="1"/>
        <v>7.625</v>
      </c>
      <c r="I31" s="12"/>
      <c r="J31" s="6" t="s">
        <v>160</v>
      </c>
      <c r="K31" s="35">
        <v>2</v>
      </c>
      <c r="L31" s="35">
        <v>3</v>
      </c>
      <c r="M31" s="35">
        <v>5</v>
      </c>
      <c r="N31" s="28">
        <f t="shared" si="2"/>
        <v>10</v>
      </c>
      <c r="O31" s="6" t="s">
        <v>160</v>
      </c>
      <c r="P31" s="28">
        <v>10</v>
      </c>
      <c r="R31" s="10" t="s">
        <v>213</v>
      </c>
      <c r="S31" s="12">
        <v>7</v>
      </c>
      <c r="T31"/>
    </row>
    <row r="32" spans="1:20" x14ac:dyDescent="0.25">
      <c r="A32" s="1" t="s">
        <v>80</v>
      </c>
      <c r="B32" s="1" t="s">
        <v>81</v>
      </c>
      <c r="C32" s="13">
        <v>11</v>
      </c>
      <c r="D32" s="40">
        <f t="shared" si="0"/>
        <v>10</v>
      </c>
      <c r="E32" s="41" t="s">
        <v>82</v>
      </c>
      <c r="F32" s="42" t="s">
        <v>146</v>
      </c>
      <c r="G32" s="40">
        <f>SUM(I32,N32,P32,S32)/4</f>
        <v>6.75</v>
      </c>
      <c r="H32" s="51">
        <f t="shared" si="1"/>
        <v>9.0250000000000004</v>
      </c>
      <c r="I32" s="12">
        <v>0</v>
      </c>
      <c r="J32" s="6" t="s">
        <v>160</v>
      </c>
      <c r="K32" s="35">
        <v>2</v>
      </c>
      <c r="L32" s="35">
        <v>3</v>
      </c>
      <c r="M32" s="35">
        <v>5</v>
      </c>
      <c r="N32" s="28">
        <f t="shared" si="2"/>
        <v>10</v>
      </c>
      <c r="O32" s="6" t="s">
        <v>160</v>
      </c>
      <c r="P32" s="28">
        <v>10</v>
      </c>
      <c r="Q32" s="9" t="s">
        <v>180</v>
      </c>
      <c r="R32" s="10" t="s">
        <v>213</v>
      </c>
      <c r="S32" s="12">
        <v>7</v>
      </c>
      <c r="T32" s="16" t="s">
        <v>214</v>
      </c>
    </row>
    <row r="33" spans="1:20" x14ac:dyDescent="0.25">
      <c r="A33" s="1" t="s">
        <v>19</v>
      </c>
      <c r="B33" s="1" t="s">
        <v>20</v>
      </c>
      <c r="C33" s="13">
        <v>9</v>
      </c>
      <c r="D33" s="40">
        <f t="shared" si="0"/>
        <v>9</v>
      </c>
      <c r="E33" s="41" t="s">
        <v>21</v>
      </c>
      <c r="F33" s="46" t="s">
        <v>148</v>
      </c>
      <c r="G33" s="40">
        <f>SUM(I33,N33,P33,S33)/4</f>
        <v>9.75</v>
      </c>
      <c r="H33" s="51">
        <f t="shared" si="1"/>
        <v>9.2249999999999996</v>
      </c>
      <c r="I33" s="12">
        <v>10</v>
      </c>
      <c r="J33" s="6" t="s">
        <v>161</v>
      </c>
      <c r="K33" s="35">
        <v>2</v>
      </c>
      <c r="L33" s="35">
        <v>3</v>
      </c>
      <c r="M33" s="35">
        <v>5</v>
      </c>
      <c r="N33" s="28">
        <f t="shared" si="2"/>
        <v>10</v>
      </c>
      <c r="O33" s="6" t="s">
        <v>184</v>
      </c>
      <c r="P33" s="28">
        <v>9</v>
      </c>
      <c r="R33" s="10" t="s">
        <v>215</v>
      </c>
      <c r="S33" s="12">
        <v>10</v>
      </c>
      <c r="T33" s="14" t="s">
        <v>216</v>
      </c>
    </row>
    <row r="34" spans="1:20" x14ac:dyDescent="0.25">
      <c r="A34" s="1" t="s">
        <v>57</v>
      </c>
      <c r="B34" s="1" t="s">
        <v>58</v>
      </c>
      <c r="C34" s="13">
        <v>8</v>
      </c>
      <c r="D34" s="40">
        <f t="shared" si="0"/>
        <v>8</v>
      </c>
      <c r="E34" s="41" t="s">
        <v>59</v>
      </c>
      <c r="F34" s="42" t="s">
        <v>145</v>
      </c>
      <c r="G34" s="40">
        <f>SUM(I34,N34,P34,S34)/4</f>
        <v>8.75</v>
      </c>
      <c r="H34" s="51">
        <f t="shared" si="1"/>
        <v>8.2249999999999996</v>
      </c>
      <c r="I34" s="12">
        <v>10</v>
      </c>
      <c r="J34" s="6" t="s">
        <v>157</v>
      </c>
      <c r="K34" s="35">
        <v>2</v>
      </c>
      <c r="L34" s="35">
        <v>3</v>
      </c>
      <c r="M34" s="35">
        <v>0</v>
      </c>
      <c r="N34" s="28">
        <f t="shared" si="2"/>
        <v>5</v>
      </c>
      <c r="O34" s="6" t="s">
        <v>173</v>
      </c>
      <c r="P34" s="28">
        <v>10</v>
      </c>
      <c r="R34" s="10" t="s">
        <v>210</v>
      </c>
      <c r="S34" s="12">
        <v>10</v>
      </c>
      <c r="T34"/>
    </row>
    <row r="35" spans="1:20" x14ac:dyDescent="0.25">
      <c r="A35" s="17" t="s">
        <v>107</v>
      </c>
      <c r="B35" s="17" t="s">
        <v>108</v>
      </c>
      <c r="C35" s="23"/>
      <c r="D35" s="49">
        <v>0</v>
      </c>
      <c r="E35" s="44" t="s">
        <v>109</v>
      </c>
      <c r="F35" s="45" t="s">
        <v>148</v>
      </c>
      <c r="G35" s="43">
        <f>SUM(I35,N35,P35,S35)/4</f>
        <v>9.75</v>
      </c>
      <c r="H35" s="52">
        <f t="shared" si="1"/>
        <v>2.9249999999999998</v>
      </c>
      <c r="I35" s="27">
        <v>10</v>
      </c>
      <c r="J35" s="18" t="s">
        <v>161</v>
      </c>
      <c r="K35" s="36">
        <v>2</v>
      </c>
      <c r="L35" s="36">
        <v>3</v>
      </c>
      <c r="M35" s="36">
        <v>5</v>
      </c>
      <c r="N35" s="29">
        <f t="shared" si="2"/>
        <v>10</v>
      </c>
      <c r="O35" s="18" t="s">
        <v>184</v>
      </c>
      <c r="P35" s="27">
        <v>9</v>
      </c>
      <c r="Q35" s="21"/>
      <c r="R35" s="19" t="s">
        <v>215</v>
      </c>
      <c r="S35" s="27">
        <v>10</v>
      </c>
      <c r="T35" s="22"/>
    </row>
    <row r="36" spans="1:20" x14ac:dyDescent="0.25">
      <c r="A36" s="1" t="s">
        <v>60</v>
      </c>
      <c r="B36" s="1" t="s">
        <v>61</v>
      </c>
      <c r="C36" s="13">
        <v>4</v>
      </c>
      <c r="D36" s="40">
        <f t="shared" si="0"/>
        <v>4</v>
      </c>
      <c r="E36" s="41" t="s">
        <v>62</v>
      </c>
      <c r="F36" s="46" t="s">
        <v>151</v>
      </c>
      <c r="G36" s="40">
        <f>SUM(I36,N36,P36,S36)/4</f>
        <v>10</v>
      </c>
      <c r="H36" s="51">
        <f t="shared" si="1"/>
        <v>5.8</v>
      </c>
      <c r="I36" s="12">
        <v>10</v>
      </c>
      <c r="J36" s="6" t="s">
        <v>162</v>
      </c>
      <c r="K36" s="35">
        <v>2</v>
      </c>
      <c r="L36" s="35">
        <v>3</v>
      </c>
      <c r="M36" s="35">
        <v>5</v>
      </c>
      <c r="N36" s="28">
        <f t="shared" si="2"/>
        <v>10</v>
      </c>
      <c r="O36" s="6" t="s">
        <v>170</v>
      </c>
      <c r="P36" s="28">
        <v>10</v>
      </c>
      <c r="Q36" s="7" t="s">
        <v>187</v>
      </c>
      <c r="R36" s="10" t="s">
        <v>217</v>
      </c>
      <c r="S36" s="12">
        <v>10</v>
      </c>
      <c r="T36" s="14" t="s">
        <v>218</v>
      </c>
    </row>
    <row r="37" spans="1:20" x14ac:dyDescent="0.25">
      <c r="A37" s="1" t="s">
        <v>37</v>
      </c>
      <c r="B37" s="1" t="s">
        <v>38</v>
      </c>
      <c r="C37" s="13">
        <v>4</v>
      </c>
      <c r="D37" s="40">
        <f t="shared" si="0"/>
        <v>4</v>
      </c>
      <c r="E37" s="41" t="s">
        <v>39</v>
      </c>
      <c r="F37" s="46" t="s">
        <v>147</v>
      </c>
      <c r="G37" s="40">
        <f>SUM(I37,N37,P37,S37)/4</f>
        <v>7.4</v>
      </c>
      <c r="H37" s="51">
        <f t="shared" si="1"/>
        <v>5.0199999999999996</v>
      </c>
      <c r="I37" s="12">
        <v>8.6</v>
      </c>
      <c r="J37" s="6" t="s">
        <v>163</v>
      </c>
      <c r="K37" s="35">
        <v>1</v>
      </c>
      <c r="L37" s="35">
        <v>3</v>
      </c>
      <c r="M37" s="35">
        <v>4</v>
      </c>
      <c r="N37" s="28">
        <f t="shared" si="2"/>
        <v>8</v>
      </c>
      <c r="O37" s="6" t="s">
        <v>181</v>
      </c>
      <c r="P37" s="28">
        <v>7</v>
      </c>
      <c r="Q37" s="7" t="s">
        <v>182</v>
      </c>
      <c r="R37" s="6" t="s">
        <v>219</v>
      </c>
      <c r="S37" s="12">
        <v>6</v>
      </c>
      <c r="T37" s="5" t="s">
        <v>202</v>
      </c>
    </row>
    <row r="38" spans="1:20" x14ac:dyDescent="0.25">
      <c r="A38" s="1" t="s">
        <v>51</v>
      </c>
      <c r="B38" s="1" t="s">
        <v>52</v>
      </c>
      <c r="C38" s="13">
        <v>8</v>
      </c>
      <c r="D38" s="40">
        <f t="shared" si="0"/>
        <v>8</v>
      </c>
      <c r="E38" s="41" t="s">
        <v>53</v>
      </c>
      <c r="F38" s="46" t="s">
        <v>148</v>
      </c>
      <c r="G38" s="40">
        <f>SUM(I38,N38,P38,S38)/4</f>
        <v>9.75</v>
      </c>
      <c r="H38" s="51">
        <f t="shared" si="1"/>
        <v>8.5249999999999986</v>
      </c>
      <c r="I38" s="12">
        <v>10</v>
      </c>
      <c r="J38" s="6" t="s">
        <v>161</v>
      </c>
      <c r="K38" s="35">
        <v>2</v>
      </c>
      <c r="L38" s="35">
        <v>3</v>
      </c>
      <c r="M38" s="35">
        <v>5</v>
      </c>
      <c r="N38" s="28">
        <f t="shared" si="2"/>
        <v>10</v>
      </c>
      <c r="O38" s="6" t="s">
        <v>184</v>
      </c>
      <c r="P38" s="28">
        <v>9</v>
      </c>
      <c r="Q38" s="7" t="s">
        <v>183</v>
      </c>
      <c r="R38" s="10" t="s">
        <v>215</v>
      </c>
      <c r="S38" s="12">
        <v>10</v>
      </c>
      <c r="T38"/>
    </row>
    <row r="39" spans="1:20" x14ac:dyDescent="0.25">
      <c r="A39" s="1" t="s">
        <v>51</v>
      </c>
      <c r="B39" s="1" t="s">
        <v>83</v>
      </c>
      <c r="C39" s="13">
        <v>6</v>
      </c>
      <c r="D39" s="40">
        <f t="shared" si="0"/>
        <v>6</v>
      </c>
      <c r="E39" s="41" t="s">
        <v>84</v>
      </c>
      <c r="F39" s="46" t="s">
        <v>152</v>
      </c>
      <c r="G39" s="40">
        <f>SUM(I39,N39,P39,S39)/4</f>
        <v>9.75</v>
      </c>
      <c r="H39" s="51">
        <f t="shared" si="1"/>
        <v>7.1249999999999991</v>
      </c>
      <c r="I39" s="12">
        <v>10</v>
      </c>
      <c r="J39" s="6" t="s">
        <v>158</v>
      </c>
      <c r="K39" s="35">
        <v>2</v>
      </c>
      <c r="L39" s="35">
        <v>3</v>
      </c>
      <c r="M39" s="35">
        <v>5</v>
      </c>
      <c r="N39" s="28">
        <f t="shared" si="2"/>
        <v>10</v>
      </c>
      <c r="O39" s="6" t="s">
        <v>174</v>
      </c>
      <c r="P39" s="28">
        <v>10</v>
      </c>
      <c r="R39" s="10" t="s">
        <v>196</v>
      </c>
      <c r="S39" s="12">
        <v>9</v>
      </c>
      <c r="T39"/>
    </row>
    <row r="40" spans="1:20" x14ac:dyDescent="0.25">
      <c r="A40" s="17" t="s">
        <v>34</v>
      </c>
      <c r="B40" s="17" t="s">
        <v>35</v>
      </c>
      <c r="C40" s="23"/>
      <c r="D40" s="49">
        <v>0</v>
      </c>
      <c r="E40" s="44" t="s">
        <v>36</v>
      </c>
      <c r="F40" s="45" t="s">
        <v>149</v>
      </c>
      <c r="G40" s="43">
        <f>SUM(I40,N40,P40,S40)/4</f>
        <v>7.3</v>
      </c>
      <c r="H40" s="52">
        <f t="shared" si="1"/>
        <v>2.19</v>
      </c>
      <c r="I40" s="27">
        <v>6.2</v>
      </c>
      <c r="J40" s="18" t="s">
        <v>164</v>
      </c>
      <c r="K40" s="36">
        <v>2</v>
      </c>
      <c r="L40" s="36">
        <v>3</v>
      </c>
      <c r="M40" s="36">
        <v>4</v>
      </c>
      <c r="N40" s="29">
        <f t="shared" si="2"/>
        <v>9</v>
      </c>
      <c r="O40" s="18" t="s">
        <v>185</v>
      </c>
      <c r="P40" s="27">
        <v>8</v>
      </c>
      <c r="Q40" s="25" t="s">
        <v>186</v>
      </c>
      <c r="R40" s="18" t="s">
        <v>220</v>
      </c>
      <c r="S40" s="27">
        <v>6</v>
      </c>
      <c r="T40" s="26" t="s">
        <v>221</v>
      </c>
    </row>
    <row r="41" spans="1:20" x14ac:dyDescent="0.25">
      <c r="A41" s="1" t="s">
        <v>69</v>
      </c>
      <c r="B41" s="1" t="s">
        <v>70</v>
      </c>
      <c r="C41" s="13">
        <v>8</v>
      </c>
      <c r="D41" s="40">
        <f t="shared" si="0"/>
        <v>8</v>
      </c>
      <c r="E41" s="41" t="s">
        <v>71</v>
      </c>
      <c r="F41" s="46" t="s">
        <v>150</v>
      </c>
      <c r="G41" s="40">
        <f>SUM(I41,N41,P41,S41)/4</f>
        <v>8.75</v>
      </c>
      <c r="H41" s="51">
        <f t="shared" si="1"/>
        <v>8.2249999999999996</v>
      </c>
      <c r="I41" s="12">
        <v>10</v>
      </c>
      <c r="J41" s="6" t="s">
        <v>155</v>
      </c>
      <c r="K41" s="35">
        <v>2</v>
      </c>
      <c r="L41" s="35">
        <v>0</v>
      </c>
      <c r="M41" s="35">
        <v>5</v>
      </c>
      <c r="N41" s="28">
        <f t="shared" si="2"/>
        <v>7</v>
      </c>
      <c r="O41" s="6" t="s">
        <v>150</v>
      </c>
      <c r="P41" s="28">
        <v>10</v>
      </c>
      <c r="R41" s="10" t="s">
        <v>206</v>
      </c>
      <c r="S41" s="12">
        <v>8</v>
      </c>
      <c r="T41"/>
    </row>
    <row r="42" spans="1:20" x14ac:dyDescent="0.25">
      <c r="A42" s="1" t="s">
        <v>69</v>
      </c>
      <c r="B42" s="1" t="s">
        <v>78</v>
      </c>
      <c r="C42" s="13">
        <v>7</v>
      </c>
      <c r="D42" s="40">
        <f t="shared" si="0"/>
        <v>7</v>
      </c>
      <c r="E42" s="41" t="s">
        <v>79</v>
      </c>
      <c r="F42" s="42" t="s">
        <v>138</v>
      </c>
      <c r="G42" s="40">
        <f>SUM(I42,N42,P42,S42)/4</f>
        <v>9.1999999999999993</v>
      </c>
      <c r="H42" s="51">
        <f t="shared" si="1"/>
        <v>7.6599999999999993</v>
      </c>
      <c r="I42" s="12">
        <v>6.8</v>
      </c>
      <c r="J42" s="6" t="s">
        <v>159</v>
      </c>
      <c r="K42" s="35">
        <v>2</v>
      </c>
      <c r="L42" s="35">
        <v>3</v>
      </c>
      <c r="M42" s="35">
        <v>5</v>
      </c>
      <c r="N42" s="28">
        <f t="shared" si="2"/>
        <v>10</v>
      </c>
      <c r="O42" s="6" t="s">
        <v>138</v>
      </c>
      <c r="P42" s="28">
        <v>10</v>
      </c>
      <c r="R42" s="10" t="s">
        <v>210</v>
      </c>
      <c r="S42" s="12">
        <v>10</v>
      </c>
      <c r="T42"/>
    </row>
    <row r="43" spans="1:20" x14ac:dyDescent="0.25">
      <c r="A43" s="1" t="s">
        <v>110</v>
      </c>
      <c r="B43" s="1" t="s">
        <v>111</v>
      </c>
      <c r="C43" s="13">
        <v>10</v>
      </c>
      <c r="D43" s="40">
        <f t="shared" si="0"/>
        <v>10</v>
      </c>
      <c r="E43" s="41" t="s">
        <v>112</v>
      </c>
      <c r="F43" s="46" t="s">
        <v>151</v>
      </c>
      <c r="G43" s="40">
        <f>SUM(I43,N43,P43,S43)/4</f>
        <v>10</v>
      </c>
      <c r="H43" s="51">
        <f t="shared" si="1"/>
        <v>10</v>
      </c>
      <c r="I43" s="12">
        <v>10</v>
      </c>
      <c r="J43" s="6" t="s">
        <v>162</v>
      </c>
      <c r="K43" s="35">
        <v>2</v>
      </c>
      <c r="L43" s="35">
        <v>3</v>
      </c>
      <c r="M43" s="35">
        <v>5</v>
      </c>
      <c r="N43" s="28">
        <f t="shared" si="2"/>
        <v>10</v>
      </c>
      <c r="O43" s="6" t="s">
        <v>170</v>
      </c>
      <c r="P43" s="28">
        <v>10</v>
      </c>
      <c r="R43" s="10" t="s">
        <v>217</v>
      </c>
      <c r="S43" s="12">
        <v>10</v>
      </c>
      <c r="T43"/>
    </row>
    <row r="44" spans="1:20" x14ac:dyDescent="0.25">
      <c r="A44" s="1" t="s">
        <v>121</v>
      </c>
      <c r="B44" s="1" t="s">
        <v>122</v>
      </c>
      <c r="C44" s="13">
        <v>8</v>
      </c>
      <c r="D44" s="40">
        <f t="shared" si="0"/>
        <v>8</v>
      </c>
      <c r="E44" s="41" t="s">
        <v>123</v>
      </c>
      <c r="F44" s="46" t="s">
        <v>152</v>
      </c>
      <c r="G44" s="40">
        <f>SUM(I44,N44,P44,S44)/4</f>
        <v>9.75</v>
      </c>
      <c r="H44" s="51">
        <f t="shared" si="1"/>
        <v>8.5249999999999986</v>
      </c>
      <c r="I44" s="12">
        <v>10</v>
      </c>
      <c r="J44" s="6" t="s">
        <v>158</v>
      </c>
      <c r="K44" s="35">
        <v>2</v>
      </c>
      <c r="L44" s="35">
        <v>3</v>
      </c>
      <c r="M44" s="35">
        <v>5</v>
      </c>
      <c r="N44" s="28">
        <f t="shared" si="2"/>
        <v>10</v>
      </c>
      <c r="O44" s="6" t="s">
        <v>174</v>
      </c>
      <c r="P44" s="28">
        <v>10</v>
      </c>
      <c r="R44" s="10" t="s">
        <v>196</v>
      </c>
      <c r="S44" s="12">
        <v>9</v>
      </c>
      <c r="T44"/>
    </row>
    <row r="45" spans="1:20" x14ac:dyDescent="0.25">
      <c r="A45" s="17" t="s">
        <v>121</v>
      </c>
      <c r="B45" s="17" t="s">
        <v>127</v>
      </c>
      <c r="C45" s="23">
        <v>4</v>
      </c>
      <c r="D45" s="43">
        <f t="shared" si="0"/>
        <v>4</v>
      </c>
      <c r="E45" s="44" t="s">
        <v>128</v>
      </c>
      <c r="F45" s="45" t="s">
        <v>140</v>
      </c>
      <c r="G45" s="43">
        <f>SUM(I45,N45,P45,S45)/4</f>
        <v>9.1999999999999993</v>
      </c>
      <c r="H45" s="52">
        <f t="shared" si="1"/>
        <v>5.56</v>
      </c>
      <c r="I45" s="27">
        <v>6.8</v>
      </c>
      <c r="J45" s="18" t="s">
        <v>153</v>
      </c>
      <c r="K45" s="36">
        <v>2</v>
      </c>
      <c r="L45" s="36">
        <v>3</v>
      </c>
      <c r="M45" s="36">
        <v>5</v>
      </c>
      <c r="N45" s="29">
        <f t="shared" si="2"/>
        <v>10</v>
      </c>
      <c r="O45" s="18" t="s">
        <v>153</v>
      </c>
      <c r="P45" s="27">
        <v>10</v>
      </c>
      <c r="Q45" s="21"/>
      <c r="R45" s="19" t="s">
        <v>199</v>
      </c>
      <c r="S45" s="27">
        <v>10</v>
      </c>
      <c r="T45" s="22"/>
    </row>
    <row r="46" spans="1:20" x14ac:dyDescent="0.25">
      <c r="A46" s="1" t="s">
        <v>40</v>
      </c>
      <c r="B46" s="1" t="s">
        <v>41</v>
      </c>
      <c r="C46" s="13">
        <v>6</v>
      </c>
      <c r="D46" s="40">
        <f t="shared" si="0"/>
        <v>6</v>
      </c>
      <c r="E46" s="41" t="s">
        <v>42</v>
      </c>
      <c r="F46" s="42" t="s">
        <v>140</v>
      </c>
      <c r="G46" s="40">
        <f>SUM(I46,N46,P46,S46)/4</f>
        <v>9.1999999999999993</v>
      </c>
      <c r="H46" s="51">
        <f t="shared" si="1"/>
        <v>6.9599999999999991</v>
      </c>
      <c r="I46" s="12">
        <v>6.8</v>
      </c>
      <c r="J46" s="6" t="s">
        <v>153</v>
      </c>
      <c r="K46" s="35">
        <v>2</v>
      </c>
      <c r="L46" s="35">
        <v>3</v>
      </c>
      <c r="M46" s="35">
        <v>5</v>
      </c>
      <c r="N46" s="28">
        <f t="shared" si="2"/>
        <v>10</v>
      </c>
      <c r="O46" s="6" t="s">
        <v>153</v>
      </c>
      <c r="P46" s="28">
        <v>10</v>
      </c>
      <c r="R46" s="10" t="s">
        <v>199</v>
      </c>
      <c r="S46" s="12">
        <v>10</v>
      </c>
      <c r="T46"/>
    </row>
  </sheetData>
  <autoFilter ref="A1:T46" xr:uid="{00000000-0001-0000-0000-000000000000}">
    <sortState xmlns:xlrd2="http://schemas.microsoft.com/office/spreadsheetml/2017/richdata2" ref="A2:T46">
      <sortCondition ref="A1:A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Rogerio de Oliveira</cp:lastModifiedBy>
  <dcterms:created xsi:type="dcterms:W3CDTF">2025-04-11T13:41:47Z</dcterms:created>
  <dcterms:modified xsi:type="dcterms:W3CDTF">2025-04-12T14:22:03Z</dcterms:modified>
  <cp:category/>
</cp:coreProperties>
</file>