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User\Documents\ano_2025S2\IMT CD\"/>
    </mc:Choice>
  </mc:AlternateContent>
  <xr:revisionPtr revIDLastSave="0" documentId="13_ncr:20001_{3F6081F7-83DA-480A-8E62-957786117057}" xr6:coauthVersionLast="47" xr6:coauthVersionMax="47" xr10:uidLastSave="{00000000-0000-0000-0000-000000000000}"/>
  <bookViews>
    <workbookView xWindow="20370" yWindow="-120" windowWidth="29040" windowHeight="15720" xr2:uid="{00000000-000D-0000-FFFF-FFFF00000000}"/>
  </bookViews>
  <sheets>
    <sheet name="P3" sheetId="2" r:id="rId1"/>
    <sheet name="A3 Knn Decision Tree" sheetId="5" r:id="rId2"/>
    <sheet name="A1 Regressao" sheetId="4" r:id="rId3"/>
    <sheet name="A2 Projetos" sheetId="3" r:id="rId4"/>
    <sheet name="P3 respostas" sheetId="1" r:id="rId5"/>
    <sheet name="work" sheetId="6" r:id="rId6"/>
  </sheets>
  <definedNames>
    <definedName name="_xlnm._FilterDatabase" localSheetId="0" hidden="1">'P3'!$A$1:$AI$42</definedName>
    <definedName name="_xlnm._FilterDatabase" localSheetId="5" hidden="1">work!$A$1:$Z$42</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6" l="1"/>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2" i="6"/>
  <c r="AB2" i="1"/>
  <c r="AB3" i="1"/>
  <c r="AB4" i="1"/>
  <c r="AB5" i="1"/>
  <c r="AB6" i="1"/>
  <c r="AB7" i="1"/>
  <c r="AB8" i="1"/>
  <c r="AB9" i="1"/>
  <c r="AB10" i="1"/>
  <c r="AB11" i="1"/>
  <c r="AB12" i="1"/>
  <c r="AB13" i="1"/>
  <c r="AB14" i="1"/>
  <c r="AB15" i="1"/>
  <c r="F3" i="2"/>
  <c r="F4" i="2"/>
  <c r="F5" i="2"/>
  <c r="F6" i="2"/>
  <c r="F7" i="2"/>
  <c r="F9" i="2"/>
  <c r="F10" i="2"/>
  <c r="F11" i="2"/>
  <c r="F12" i="2"/>
  <c r="F13" i="2"/>
  <c r="F14" i="2"/>
  <c r="F15" i="2"/>
  <c r="F16" i="2"/>
  <c r="F17" i="2"/>
  <c r="F18" i="2"/>
  <c r="F19" i="2"/>
  <c r="F20" i="2"/>
  <c r="F21" i="2"/>
  <c r="F22" i="2"/>
  <c r="F23" i="2"/>
  <c r="F24" i="2"/>
  <c r="F26" i="2"/>
  <c r="F27" i="2"/>
  <c r="F28" i="2"/>
  <c r="F29" i="2"/>
  <c r="F30" i="2"/>
  <c r="F31" i="2"/>
  <c r="F32" i="2"/>
  <c r="F33" i="2"/>
  <c r="F34" i="2"/>
  <c r="F35" i="2"/>
  <c r="F36" i="2"/>
  <c r="F37" i="2"/>
  <c r="F38" i="2"/>
  <c r="F39" i="2"/>
  <c r="F40" i="2"/>
  <c r="F2" i="2"/>
  <c r="I25" i="2"/>
  <c r="F25" i="2" s="1"/>
  <c r="I21" i="2"/>
  <c r="I8" i="2"/>
  <c r="F8" i="2" s="1"/>
  <c r="E28" i="5"/>
  <c r="E27" i="5"/>
  <c r="E3" i="5"/>
  <c r="T39" i="4"/>
  <c r="T38" i="4"/>
  <c r="T37" i="4"/>
  <c r="T36" i="4"/>
  <c r="T35" i="4"/>
  <c r="T34" i="4"/>
  <c r="T33" i="4"/>
  <c r="T32" i="4"/>
  <c r="T31" i="4"/>
  <c r="T30" i="4"/>
  <c r="T29" i="4"/>
  <c r="T28" i="4"/>
  <c r="T27" i="4"/>
  <c r="T26" i="4"/>
  <c r="T25" i="4"/>
  <c r="T24" i="4"/>
  <c r="T23" i="4"/>
  <c r="T22" i="4"/>
  <c r="T21" i="4"/>
  <c r="T20" i="4"/>
  <c r="T19" i="4"/>
  <c r="T18" i="4"/>
  <c r="T17" i="4"/>
  <c r="T16" i="4"/>
  <c r="T15" i="4"/>
  <c r="T14" i="4"/>
  <c r="T13" i="4"/>
  <c r="T12" i="4"/>
  <c r="T11" i="4"/>
  <c r="T10" i="4"/>
  <c r="T9" i="4"/>
  <c r="T8" i="4"/>
  <c r="T7" i="4"/>
  <c r="T6" i="4"/>
  <c r="T5" i="4"/>
  <c r="T4" i="4"/>
  <c r="T3" i="4"/>
  <c r="T2" i="4"/>
  <c r="AB42" i="1"/>
  <c r="AB41" i="1"/>
  <c r="AB40" i="1"/>
  <c r="AB39" i="1"/>
  <c r="AB38" i="1"/>
  <c r="AB37" i="1"/>
  <c r="AB36" i="1"/>
  <c r="AB35" i="1"/>
  <c r="AB34" i="1"/>
  <c r="AB33" i="1"/>
  <c r="AB32" i="1"/>
  <c r="AB31" i="1"/>
  <c r="AB30" i="1"/>
  <c r="AB28" i="1"/>
  <c r="AB27" i="1"/>
  <c r="AB26" i="1"/>
  <c r="AB25" i="1"/>
  <c r="AB24" i="1"/>
  <c r="AB23" i="1"/>
  <c r="AB22" i="1"/>
  <c r="AB21" i="1"/>
  <c r="AB20" i="1"/>
  <c r="AB19" i="1"/>
  <c r="AB18" i="1"/>
  <c r="AB17" i="1"/>
</calcChain>
</file>

<file path=xl/sharedStrings.xml><?xml version="1.0" encoding="utf-8"?>
<sst xmlns="http://schemas.openxmlformats.org/spreadsheetml/2006/main" count="2696" uniqueCount="874">
  <si>
    <t>Carimbo de data/hora</t>
  </si>
  <si>
    <t>Endereço de e-mail</t>
  </si>
  <si>
    <t xml:space="preserve">Nome
</t>
  </si>
  <si>
    <t xml:space="preserve">RA
</t>
  </si>
  <si>
    <t>1.1. Qual o R2 obtido pelo modelo de regressão linear somente com os atributos preditores significativos?
modelo de resposta
R-squared: 0.912</t>
  </si>
  <si>
    <t xml:space="preserve">1.2. Qual a predição de despesas (`expenditure`) dos clientes da base `credit_card_data_case_regression`?
modelo de resposta
John:  190.00
Ann: -210.00
... 
</t>
  </si>
  <si>
    <t xml:space="preserve">2.1. Quais os atributos com maior ganho de informação selecionados e quais são os seus valores?
modelo de resposta
atributo_A   0.89
atributo_B   0.79
...
</t>
  </si>
  <si>
    <t xml:space="preserve">2.2. Qual a acuracidade de cada um dos modelos obtidos e qual o melhor modelo (critério de acuracidade)?
modelo de resposta
Acc Modelo 1 = 0.99 (melhor  modelo)
Acc Modelo 2 = 0.89 
</t>
  </si>
  <si>
    <t xml:space="preserve">2.3. No pior modelo (critério de acuracidade), qual valor de classe apresenta mais Falsos Positivos, e qual é essa quantidade? 
modelo de resposta
Low, FP=5
</t>
  </si>
  <si>
    <t>3.1. Dado o Classification Report abaixo, qual o valores de Falsos Positivos de cat? E os Falsos Negativos de bird?
modelo de resposta
FP cat =  2
FN bird = 3</t>
  </si>
  <si>
    <t>3.2. Considere um atributo com ganho de informação próximo de zero. Explique as razões tanto para manter como para excluir esse atributo em um modelo de predição.
modelo de resposta
Texto livre</t>
  </si>
  <si>
    <t>Espaço para comentários se necessário.</t>
  </si>
  <si>
    <t>tomferrite1@gmail.com</t>
  </si>
  <si>
    <t>Antonio Macedo Ferrite</t>
  </si>
  <si>
    <t>21.00663-6</t>
  </si>
  <si>
    <t>Stacy Gibson: 188.99
Larry Wagner: -38.34
Lauren Nelson: 562.98</t>
  </si>
  <si>
    <t>Podemos corrigir isso transformando o valor do Larry Wagner em 0 reais.
Larry Wagner: 0.00</t>
  </si>
  <si>
    <t>R2: 0.806 &lt; R-squared: 0.810 (anterior)
Novo valor: 
Larry Wagner: -24.09</t>
  </si>
  <si>
    <t>expenditure    0.47
share               0.39
reports            0.11
age                  0.02</t>
  </si>
  <si>
    <t>Acurácia da Regressão Logística: 0.8970
Acurácia da Árvore de Decisão: 0.9242 (melhor  modelo)</t>
  </si>
  <si>
    <t>Low, FP=28</t>
  </si>
  <si>
    <t>George Smith, Low
Low = 1.0 Medium = 0.0 High = 0.0
Matthew Maddox, High
Low = 0.0 Medium = 0.0 High = 1.0</t>
  </si>
  <si>
    <t>FP cat =  19
FN bird = 14</t>
  </si>
  <si>
    <t>(EXCLUIR) Valhe a pena retirar esse atributo já que deixaria o modelo mais simples fazendo ele treinar mais rapido, facilitando seu entendimento e melhorando a eficiencia computacional, também pode acontecer um overfitting com alguns dados do modelo com esse atributo, que não é desejado. 
(MANTER) Porém existe a possibilidade desse atributo não ter ganho de informações sozinho, mas quando combinado com outro pode ser de utilidade para o modelo, se ele for retirado podemos acabar tirando a possibilidade de modelos mais complexos entenderem relações reais entre  esse atributo e o desejado.</t>
  </si>
  <si>
    <t>https://colab.research.google.com/drive/1T5PlgZs9CssKc64Ju8nBdWHDoZcPmTLx#scrollTo=SalRljvjtQcA</t>
  </si>
  <si>
    <t>20.02194-0@maua.br</t>
  </si>
  <si>
    <t>Bruno Augusto Lopes Fevereiro</t>
  </si>
  <si>
    <t>20.02194-0</t>
  </si>
  <si>
    <t>Stacy Gibson: 188.986116
Larry Wagner: -38.127838
Lauren Nelson: 562.542052</t>
  </si>
  <si>
    <t>Fazendo log-transform
Novo valor: 
Larry Wagner: 8.79</t>
  </si>
  <si>
    <t>R2: 0.8104 &gt; R-squared: 0.8104 (anterior)
Novo valor: 
Larry Wagner: -37.95</t>
  </si>
  <si>
    <t>expenditure 0.47071
share 0.39842
reports 0.10851
selfemp 0.02556</t>
  </si>
  <si>
    <t>Acc Regressão Logística = 0.8909
Acc Árvore de Decisão = 0.9364 (melhor  modelo)</t>
  </si>
  <si>
    <t>Low, FP = 31</t>
  </si>
  <si>
    <t>Nome George Smith, Low
Low = 0.82 Medium = 0.1 High = 0.1
Nome Matthew Maddox, High
Low = 0.0 Medium = 0.0 High = 1.0
Nome Ashley Cooper, High
Low = 0.0 Medium = 0.0 High = 1.0</t>
  </si>
  <si>
    <t>FP cat = 19
FN bird = 14</t>
  </si>
  <si>
    <t>Excluir caso o objetivo seja desempenho, simplicidade e evitar ruído.
Manter caso houver valor interpretativo, possível interação futura ou interesse de negócio em observar aquele atributo.</t>
  </si>
  <si>
    <t>https://colab.research.google.com/drive/1brLjQw2DMnG6UWZUZ42omyKwEJFWSMRn?usp=sharing</t>
  </si>
  <si>
    <t>20.01308-6@maua.br</t>
  </si>
  <si>
    <t>Carlos Alberto Matias da Costa</t>
  </si>
  <si>
    <t>20.01308-6</t>
  </si>
  <si>
    <t>R-squared: 0.999</t>
  </si>
  <si>
    <t>Fazendo... &lt;explicação&gt;
Novo valor: 
Ann:  120.00</t>
  </si>
  <si>
    <t>expenditure	0.47
share	0.39
reports	0.10
age	0.01</t>
  </si>
  <si>
    <t>Acc regressão: 0.90
Acc árvore: 0.92(melhor modelo)</t>
  </si>
  <si>
    <t>Low,FP=28</t>
  </si>
  <si>
    <t>George Smith, Low
Low = 1.0 Medium = 0.0 High = 0.0
Matthew Maddox, High
Low = 0.0 Medium = 0.0 High = 1.0
Ashley Cooper, High
Low = 0.0 Medium = 0.0 High = 1.0</t>
  </si>
  <si>
    <t>FP cat =  4
FN bird = 3</t>
  </si>
  <si>
    <t>Em um modelo de predição, excluir um atributo que fique próximo de zero pode ser positivo para que se tenha uma interpretação mais limpa dos dados, com menos atributos que possam atrapalhar mais do que agregar no final, já que representam pouco ganho para a predição. Já na questão de se manter, eles podem ser importantes caso se busque uma predição completa, sem nenhum tipo de perda, onde dos os atributos, por menos "importantes" que sejam, estejam lá para agregar na interpretação final.</t>
  </si>
  <si>
    <t>https://colab.research.google.com/drive/18VZSo63sVhQgdWEbamT9PSzPhm3ETSF6?usp=sharing</t>
  </si>
  <si>
    <t>21.01922-3@maua.br</t>
  </si>
  <si>
    <t>André Soares</t>
  </si>
  <si>
    <t>21.01922-3</t>
  </si>
  <si>
    <t>R-squared: 0.700</t>
  </si>
  <si>
    <t>Stacy Gibson: 164.02
Larry Wagner: -47.12
Lauren Nelson: 425.57</t>
  </si>
  <si>
    <t>Fazendo... &lt;ele deve ser considerado 0 na conta final, então fazemos um tratamento anterior pegando o indice igual a 0 ou de menor valor&gt;
Novo valor: 0.00
Larry Wagner: 0.00</t>
  </si>
  <si>
    <t>R2: 0.775 &gt; R-squared: 0.700
Novo valor:
Larry Wagner: -45.25</t>
  </si>
  <si>
    <t>client_name_Madeline Smith  0.0409
client_name_Johnny Moore  0.0379
client_name_Jorge Holt  0.0375
client_name_Holly Miller  0.0371
client_name_Mary Silva  0.0345
client_name_Kelly Galvan  0.0342
client_name_Brenda Porter  0.0327
client_name_Dakota Russo  0.0325</t>
  </si>
  <si>
    <t xml:space="preserve">Acc Modelo 1 = 0.90 (melhor modelo)
Acc Modelo 2 = 0.90 </t>
  </si>
  <si>
    <t>low, FP=24</t>
  </si>
  <si>
    <t>George Smith, low
high = 0.31, low = 0.68, medium = 0.01
Matthew Maddox, low
high = 0.35, low = 0.64, medium = 0.00
Ashley Cooper, low
high = 0.39, low = 0.61, medium = 0.01</t>
  </si>
  <si>
    <t xml:space="preserve">Para manter:
- interação com outros atributos relevantes;
- maioria dos modelos já filtra, então não e necessário;
Para excluir:
- ruído;
- overfitting;
- </t>
  </si>
  <si>
    <t>https://colab.research.google.com/drive/1yGN3MOAGE4_-1D-Ajc_UtHybCMz4UNlw?usp=sharing</t>
  </si>
  <si>
    <t>21.00931-7@maua.br</t>
  </si>
  <si>
    <t>Caio Montes Correia</t>
  </si>
  <si>
    <t>21.00931-7</t>
  </si>
  <si>
    <t>Stacy Gibson: 193.9
Larry Wagner: -47.61
Lauren Nelson: 567.91</t>
  </si>
  <si>
    <t>share 0.49
reports 0.12
income 0.02
owner_yes 0.1</t>
  </si>
  <si>
    <t xml:space="preserve">Acc Arvore de Decisão = 0.87 (melhor modelo)
Acc Regressão Logística = 0.84 </t>
  </si>
  <si>
    <t>High, FP=51</t>
  </si>
  <si>
    <t xml:space="preserve">George Smith, low
high = 0.0  low = 1.0  medium = 0.0  
Matthew Maddox, low
high = 0.0  low = 1.0  medium = 0.0  </t>
  </si>
  <si>
    <t>O atributo proximo de zero nao adiciona relevancia ao modelo, ainda assim, ele poderia ser mantido caso exista a possibilidade de interagir com outros atributos, mas a esclha mais adequada é excluir esse atributo, já que ele aumenta a complexidade sem trazer benefício real, pode introduzir ruído e até prejudicar a capacidade de generalização do modelo.</t>
  </si>
  <si>
    <t>https://colab.research.google.com/drive/1l6fmiHFwX2sO0o4-yaqWFAAX5JFORcOf#scrollTo=vbDNKQeEq5Wo&amp;uniqifier=1</t>
  </si>
  <si>
    <t>21.00478-0@maua.br</t>
  </si>
  <si>
    <t>Cesar Fukushima Kim Bresciani</t>
  </si>
  <si>
    <t>21.00478-0</t>
  </si>
  <si>
    <t>Stacy Gibson: 232.43
Larry Wagner: -1.73
Lauren Nelson: 512.91</t>
  </si>
  <si>
    <t>expenditure 0.467503
share 0.394779
reports 0.105469
age 0.013843</t>
  </si>
  <si>
    <t>Regressão Logística = 0.897 (melhor modelo)
Decision Tree = 0.761</t>
  </si>
  <si>
    <t>Middle, FP=74</t>
  </si>
  <si>
    <t>George Smith, High
High = 0.63763155 Medium = 0.3458934 Low = 0.01647505
Matthew Madox
High = 9.88810732e-01 Medium = 1.01145125e-07 Low = 1.11891670e-02</t>
  </si>
  <si>
    <t>Vai depender do contexto e do objetivo do modelo. Podemos manter a depender da regularização e do domínio explorado. Podemos excluir para reduzir a complexidade ou para evitar problemas de colinearidade.</t>
  </si>
  <si>
    <t>https://colab.research.google.com/drive/1Ws_iv6kjAo1MMhrubiZ5-Lu_GDtWs0Jy?usp=sharing</t>
  </si>
  <si>
    <t>21.00690-3@maua.br</t>
  </si>
  <si>
    <t>Erick Eiji Nagao</t>
  </si>
  <si>
    <t>21.00690-3</t>
  </si>
  <si>
    <t>R-squared: 0.810</t>
  </si>
  <si>
    <t>Stacy Gibson:  188.98
Larry Wagner: -38.11
Lauren Nelson: 562.50</t>
  </si>
  <si>
    <t>A correção é aplicar a restrição de não-negatividade (max(0,previsão)), pois o modelo de Regressão Linear, ao traçar a melhor linha de ajuste, previu um valor negativo para a despesa do cliente.
Novo valor: 
Larry Wagner:  0.00</t>
  </si>
  <si>
    <t>R2: 0.668 &lt; R-squared: 0.669 (anterior)
Novo valor: 
Larry Wagner:  0.00</t>
  </si>
  <si>
    <t>card_low   0.53
share   0.40</t>
  </si>
  <si>
    <t xml:space="preserve">Acuracidade Regressão Logística = 1.00 (melhor  modelo)
Acuracidade Árvore de Decisão = 1.00 </t>
  </si>
  <si>
    <t>Low, FP=11</t>
  </si>
  <si>
    <t>George Smith, High
Low = 0.001115 Medium = 0.000105 High = 0.998780
Matthew Maddox, High
Low = 0.002319 Medium = 0.000143 High = 0.997539</t>
  </si>
  <si>
    <t>FP cat =  2
FN bird = 3
FP cat =  0.74
FN bird = 72</t>
  </si>
  <si>
    <t>Razões para EXCLUIR o atributo:
Simplificação e Desempenho: A exclusão simplifica o modelo, tornando-o mais rápido de treinar, mais fácil de interpretar e reduzindo a dimensionalidade do dataset.
Ruído e Overfitting: Um atributo irrelevante pode ser ruído que o modelo tenta memorizar, aumentando o risco de superfitagem (overfitting) nos dados de treinamento e piorando a generalização.</t>
  </si>
  <si>
    <t>https://colab.research.google.com/drive/10CfSW_ED0lnmUjIDLI_Z6jfbNI4ZqzA1?usp=sharing</t>
  </si>
  <si>
    <t>enzo.britto.pucci@gmail.com</t>
  </si>
  <si>
    <t>Enzo Pucci</t>
  </si>
  <si>
    <t>21.02093-0</t>
  </si>
  <si>
    <t>Stacy Gibson: 188.99
Larry Wagner: -38.19
Lauren Nelson:  562.70</t>
  </si>
  <si>
    <t>Como a OLS pode gerar despesas negativas (o que não faz sentido), refiz o ajuste usando 
GLM Gamma com link log, que impõe previsões estritamente positivas.
Novo valor exp de Larry Wagner: 19.69</t>
  </si>
  <si>
    <t>R2: 0.810 = R-squared: 0.810
Novo valor: 
Larry Wagner: -34.64</t>
  </si>
  <si>
    <t xml:space="preserve">expenditure 0.47
share 0.41
reports 0.12
owner 0.01       </t>
  </si>
  <si>
    <t>Acurácia (teste) - Regressão Logística: 0.9
Acurácia (teste) - Árvore de Decisão : 0.93
Acurácia média CV (Logística): 0.93
Acurácia média CV (Árvore)   : 0.96
Melhor modelo (critério: acurácia no teste): Árvore de Decisão</t>
  </si>
  <si>
    <t>Low | FP: 18</t>
  </si>
  <si>
    <t xml:space="preserve">A variável pode ter interação com outras, o relacionamento pode ser não linear e o cálculo do IG (ou a discretização) não captou, modelos com regularização (L1/L2) ou árvores tendem a ignorá-lo automaticamente sem grande custo, no caso de códigos. </t>
  </si>
  <si>
    <t>https://colab.research.google.com/drive/14vBjcoZDatcsLdmQg76ozYXJ3ov_2VRq#scrollTo=m7s49ozswNce</t>
  </si>
  <si>
    <t>enderenzo@gmail.com</t>
  </si>
  <si>
    <t>Enzo Moura</t>
  </si>
  <si>
    <t>21.01535-0</t>
  </si>
  <si>
    <t>Stacy Gibson: 189.00
Larry Wagner: -38.179
Lauren Nelson: 562.69</t>
  </si>
  <si>
    <t>É possível corrigir isso ao aplicar um normalizador no dataframe a fim de ajustar cada parâmetro para sua própria escala.</t>
  </si>
  <si>
    <t>Acc Modelo 1 = 0.233
Acc Modelo 2 = 0.906</t>
  </si>
  <si>
    <t>George Smith, Low
Matthew Maddox, High
Matthew Maddox, Low</t>
  </si>
  <si>
    <t>FP cat = 18
FN bird = 40</t>
  </si>
  <si>
    <t>https://colab.research.google.com/drive/1Da25AsNW2gmRFZ04kINiHzXCyGkVaKnK?usp=sharing</t>
  </si>
  <si>
    <t>21.00781-0@maua.br</t>
  </si>
  <si>
    <t>Carlos Augusto Freire Maia de Oliveira</t>
  </si>
  <si>
    <t>21.00781-0</t>
  </si>
  <si>
    <t>R-squared: 0.7689</t>
  </si>
  <si>
    <t>Stacy Gibson: 190.81
Larry Wagner: -45.19
Lauren Nelson: 569.60</t>
  </si>
  <si>
    <t xml:space="preserve">
np.maximum(y_pred, 0). Ela pega o valor máximo entre o valor previsto e 0, fazendo qualquer previsão negativa como 0. O correto seria conseguir transformar em positiva, porém esse foi o método encontrado (lembrado) para pelo menos não ser negativa.
Novo valor:
Larry Wagner: 0.00</t>
  </si>
  <si>
    <t xml:space="preserve">R2: 0.7686 &lt; R-squared : 0.7687 (anterior)
Novo valor:
Larry Wagner: 0.00 </t>
  </si>
  <si>
    <t>share 0.396884
reports 0.119934
income 0.016622
owner_yes 0.012271</t>
  </si>
  <si>
    <t>Acc Árvore de Decisão: 0.8727
Acc Regressão Logística: 0.9152 (melhor  modelo)</t>
  </si>
  <si>
    <t>Low, FP=21</t>
  </si>
  <si>
    <t>George Smith, Low
Low = 0.6460 Medium: 0.0088  High = 0.3453
Matthew Maddox, Low
Low = 0.6485 Medium = 0.0087 High = 0.3428</t>
  </si>
  <si>
    <t>Razões para Manter:
A informação que se tira agora pode ser quase zero para o conjunto de dados atual, mas pode se tornar mais útil com dados futuros ou diferentes.
Razões para Excluir o Atributo:
Tirar atributos irrelevantes pode melhorar o desempenho do modelo, reduzindo o overfitting e melhorando a generalização, além de poder acabar introduzindo ruído, prejudicando a precisão das previsões dos dados.</t>
  </si>
  <si>
    <t>https://colab.research.google.com/drive/1Fn-QXjdhGfwi8wxAkVHoRvEpRjbVxXZl?usp=sharing</t>
  </si>
  <si>
    <t>20.01913-0@maua.br</t>
  </si>
  <si>
    <t>Eduardo Lucas Felippa</t>
  </si>
  <si>
    <t>20.01913-0</t>
  </si>
  <si>
    <t>R2: 0.810 &gt; R-squared: 0.805 (anterior)
Novo valor:
Ann:  -38.16</t>
  </si>
  <si>
    <t>share       0.384414
reports    0.103701
active      0.028494
owner      0.011238</t>
  </si>
  <si>
    <t>Acc Logistic Regression = 0.92 (melhor  modelo)
Acc Decision Tree = 0.89</t>
  </si>
  <si>
    <t>Low, FP=23</t>
  </si>
  <si>
    <t>George Smith, Low
Low = 0.6 Medium = 0.0 High = 0.4
Matthew Maddox, Low
Low = 0.7 Medium = 0.0 High: 0.3</t>
  </si>
  <si>
    <t>Atributos com ganho de informação zero ou baixo fornecem pouca ou nenhuma informação sobre a variável alvo. Excluí-los simplifica o modelo, reduz o tempo de treino e evita ruído/overfitting. No entanto, podemos querer mantê-los por conhecimento de domínio, potencial de interações com outras features, ou se forem importantes para interpretação, mesmo que tenha baixa relevância individual na análise de ganho de informação.</t>
  </si>
  <si>
    <t>https://colab.research.google.com/drive/1UCQSs4xc7hjsUB2OnXdaKlsh0hIk6BD8?usp=sharing</t>
  </si>
  <si>
    <t>21.00210-0@maua.br</t>
  </si>
  <si>
    <t>Enzo Sakamoto</t>
  </si>
  <si>
    <t>21.00210-0</t>
  </si>
  <si>
    <t>Stacy Gibson: 188.99
Larry Wagner: -38.34
Lauren Nelson: 562.97</t>
  </si>
  <si>
    <t>Fazendo a transformação da variável-alvo com log no treinamento e depois aplicar exponencial nas previsões.
Novo valor:
Larry Wagner: 8.79</t>
  </si>
  <si>
    <t>share 0.39
reports 0.12
income 0.02
owner_yes 0.01</t>
  </si>
  <si>
    <t>Regressão Logística = 0.915 (melhor  modelo)
Árvore de Decisão = 0.873</t>
  </si>
  <si>
    <t>George Smith, Low
Low = 0.345254 Medium = 0.64596 High = 0.008786
Matthew Maddox, Low
Low = 0.342826 Medium = 0.648457 High = 0.008718</t>
  </si>
  <si>
    <t>Um atributo com ganho de informação próximo de zero pode ser excluído porque não contribui para o poder preditivo, aumenta a complexidade do modelo e pode introduzir ruído. Por outro lado, pode ser mantido se houver indícios de que em interação com outros atributos ele se torne útil, se tiver relevância no contexto do problema ou se o algoritmo usado for capaz de descartar variáveis irrelevantes automaticamente.</t>
  </si>
  <si>
    <t>https://colab.research.google.com/drive/1HjS2nC4Yj2EkuUqAnKa4WrRVtdrTcBf_?usp=sharing</t>
  </si>
  <si>
    <t>raphaelfr01@gmail.com</t>
  </si>
  <si>
    <t>Raphael Fernandes Raymundo</t>
  </si>
  <si>
    <t>21.00334-3</t>
  </si>
  <si>
    <t>R-squared: 0.812</t>
  </si>
  <si>
    <t>Stacy Gibson: 195.568852
Larry Wagner:  -44.486517
Lauren Nelson: 582.857961</t>
  </si>
  <si>
    <t>Stacy Gibson: 195.57
Larry Wagner:  0.00
Lauren Nelson: 582.86</t>
  </si>
  <si>
    <t xml:space="preserve">R2: 0.777 &lt;  R-squared anterior: 0.812
Novo valor:
Larry Wagner: -44.12 </t>
  </si>
  <si>
    <t>expenditure: 0.54
share: 0.48
income: 0.17
months:  0.12</t>
  </si>
  <si>
    <t xml:space="preserve">Acc LogisticRegression = 0.88
Acc DecisionTree = 0.92 (melhor  modelo)
</t>
  </si>
  <si>
    <t>Low, Fp=34</t>
  </si>
  <si>
    <t>George Smith, Low
Low = 1.0 Medium = 0.0 High = 0.0
Matthew Maddox, High
Low = 0.0 Medium = 0.0 High = 1.0
Ashley Cooper, High
Low = 0.0 Medium = 0.0 High = 1.0</t>
  </si>
  <si>
    <t>Um atributo com ganho de informação quase zero tende a não ajudar na predição, então faz sentido excluí-lo para simplificar o modelo. Porém, dá pra manter se houver chance de efeito em conjunto, se o custo de deixá-lo for baixo ou se você quiser evitar descartar algo que possa ganhar relevância em outro recorte de dados.</t>
  </si>
  <si>
    <t>https://colab.research.google.com/drive/1ApujHc4JVi-LESukDCOZEo1QyHoxeujs?usp=sharing</t>
  </si>
  <si>
    <t>20.00041-3@maua.br</t>
  </si>
  <si>
    <t>Bruno Bosa Lopes</t>
  </si>
  <si>
    <t>20.00041-3</t>
  </si>
  <si>
    <t>Stacy Gibson	188.98
Larry Wagner	-38.33
Lauren Nelson	562.96</t>
  </si>
  <si>
    <t>Fazendo: Forçando correção de valores negativos para 0.
Novo valor: 
Ann:  0.00</t>
  </si>
  <si>
    <t xml:space="preserve">R2: 0.805 &gt; R-squared:  0.810 (anterior)
</t>
  </si>
  <si>
    <t>modelo de resposta
share 0.419
reports 0.100
income 0.022
owner_yes 0.021</t>
  </si>
  <si>
    <t>Logistic Regression 0.915
Decision Tree 0.872</t>
  </si>
  <si>
    <t>low, FP = 21</t>
  </si>
  <si>
    <t>George Smith, Low
low = 0.645 medium = 0.008 high = 0.345 
Matthew Maddox, Low
low = 0.648 medium = 0.008  high = 0.342</t>
  </si>
  <si>
    <t>https://colab.research.google.com/drive/1Fpr3OTOZOqRK_kxyz_gNa8lg9G0GLien?usp=sharing</t>
  </si>
  <si>
    <t>1.3. Você pode notar que a previsão de despesas de `nome X` foi negativa. Não faz sentido um valor de despesa negativo. Como você pode corrigir isso? Qual a nova predição da despesa de `nome X`?
modelo de resposta
Fazendo... &lt;explicação&gt;
Novo valor: 
Ann</t>
  </si>
  <si>
    <t>1.4. Empregue agora um modelo equivalente (mesmos regressores) mais robusto, o &lt;modelo X&gt;. Qual o seu R2? É maior que o anterior? Qual o valor de despesa de `nome X` nesse novo modelo?
modelo de resposta
R2: 0.980 &gt; R-squared: 0.912 (anterior)
Novo valor</t>
  </si>
  <si>
    <t>2.4. Qual a predição dos casos de df_case_classification empregando o melhor modelo? Qual a probabilidade de cada valor de classe para a predição para `Nome A` e `Nome B`?
modelo de resposta
Nome A, Low
Low = 1.0 Medium = 0.0 High = 0.0
Nome B, Low
Low =</t>
  </si>
  <si>
    <t>Poste aqui o link do seu notebook Colab compartilhado como público no seu Drive ou no GitHub. Exemplos:
https://colab.research.google.com/drive/1cJJWfFTIJ_iWYw7t1VPlPOFBsv9XsCWF#scrollTo=edfpleAbtOzo
OU 
https://github.com/Rogerio-mack/IMT_CD_2025/blo</t>
  </si>
  <si>
    <t>Q11</t>
  </si>
  <si>
    <t>Q12</t>
  </si>
  <si>
    <t>Q13</t>
  </si>
  <si>
    <t>Q14</t>
  </si>
  <si>
    <t>Q21</t>
  </si>
  <si>
    <t>Q22</t>
  </si>
  <si>
    <t>Q23</t>
  </si>
  <si>
    <t>Q24</t>
  </si>
  <si>
    <t xml:space="preserve"> </t>
  </si>
  <si>
    <t>Nota</t>
  </si>
  <si>
    <t>Notebook não executa; Q14. Pipeline? X_train? Scale? Pra que?</t>
  </si>
  <si>
    <t xml:space="preserve">Q13. Sabe dizer o que é um GLM??? Q14. CV??? </t>
  </si>
  <si>
    <t>Notas</t>
  </si>
  <si>
    <t>Q11. Tratamento dos nulos?</t>
  </si>
  <si>
    <t>Q11. Tratamento dos nulos? Q14. Pipeline, X_train???</t>
  </si>
  <si>
    <t>Q14. Sem execução</t>
  </si>
  <si>
    <t>Q14. Valores negativos?</t>
  </si>
  <si>
    <t>Precisaria empregar o statsmodels; X_train???</t>
  </si>
  <si>
    <t>Inclusão do nome como preditor???</t>
  </si>
  <si>
    <t>Código não executa... Linreg???</t>
  </si>
  <si>
    <t>Notas2</t>
  </si>
  <si>
    <t>Dummies...</t>
  </si>
  <si>
    <t>Q21. e Q22. Somente atributos com &gt; ganho de informação. Como deu as resposta no form sem execução???</t>
  </si>
  <si>
    <r>
      <t>SimpleImputer(strategy=</t>
    </r>
    <r>
      <rPr>
        <sz val="11"/>
        <color rgb="FFA31515"/>
        <rFont val="Courier New"/>
        <family val="3"/>
      </rPr>
      <t>"median"</t>
    </r>
    <r>
      <rPr>
        <sz val="11"/>
        <color rgb="FF000000"/>
        <rFont val="Courier New"/>
        <family val="3"/>
      </rPr>
      <t>)</t>
    </r>
    <r>
      <rPr>
        <sz val="10"/>
        <color theme="1"/>
        <rFont val="Arial"/>
        <family val="2"/>
        <scheme val="minor"/>
      </rPr>
      <t>???</t>
    </r>
  </si>
  <si>
    <t xml:space="preserve">Dummies... USOU CARD como preditor, por isso acuracidade de 100% (leak) </t>
  </si>
  <si>
    <t>CV...??? Aqui?</t>
  </si>
  <si>
    <t>Q31</t>
  </si>
  <si>
    <t>Q32</t>
  </si>
  <si>
    <t>gabriel.allievi10@gmail.com</t>
  </si>
  <si>
    <t>Gabriel Zendron Allievi</t>
  </si>
  <si>
    <t>21.01350-0</t>
  </si>
  <si>
    <t>R-squared: 0.769</t>
  </si>
  <si>
    <t xml:space="preserve">Lori Adams: 100.18
Ann Hamilton: -40.02
James Mcpherson: 428.96
</t>
  </si>
  <si>
    <t>Fazendo transformação logarítmica
Novo valor:
Ann Hamilton: 40.03</t>
  </si>
  <si>
    <t>R2: -84.93 &lt; R-squared: 0.769 (anterior)
Novo valor: 
Ann Hamilton: 43.07</t>
  </si>
  <si>
    <t>Sem tratamento dos valores ausentes; sem verificar coef signficativos; empregando dados de treinamento e teste quando era para ajuste;</t>
  </si>
  <si>
    <t>expenditure  0.46
share  0.39</t>
  </si>
  <si>
    <t>Acurácia Árvore de Decisão: 0.9424 (melhor modelo)
Acurácia KNN: 0.8909</t>
  </si>
  <si>
    <t>Low, FP=20</t>
  </si>
  <si>
    <t>FP cat = 16
FN bird = 16</t>
  </si>
  <si>
    <t xml:space="preserve">Excluir esses atributos podem simplificar o modelo, reduzindo a complexidade do modelo, evitar overfitting e excluindo estatísticas irrelevantes. Por outro lado manter esses dados podem enriquecer o estudo, esses dados podem ser relevantes para o modelo. </t>
  </si>
  <si>
    <t>https://colab.research.google.com/drive/1cgzSkkvsqXQs5o8DsrzWQCD8OzTXUIGY?usp=sharing</t>
  </si>
  <si>
    <t>20.00822-8@maua.br</t>
  </si>
  <si>
    <t>Gabriel Bianconi</t>
  </si>
  <si>
    <t>20.00822-8</t>
  </si>
  <si>
    <t>R-squared: 0.8114</t>
  </si>
  <si>
    <t>Lori Adams: 186.62
Ann Hamilton: -45.98
James Mcpherson: 575.68</t>
  </si>
  <si>
    <t xml:space="preserve">
setar um modelo mais robusto trocando as despesas negativas por 0
Ann: 11.29</t>
  </si>
  <si>
    <t>R2: 0.8019 &lt; R-squared: 0.8114 (anterior)
Novo valor: 
Ann: 0</t>
  </si>
  <si>
    <t xml:space="preserve">Sem verificar coef signficativos; </t>
  </si>
  <si>
    <t>expenditure 0.47
share 0.41
reports 0.11
client_name_Stephen Stewart 0.038
client_name_Nathaniel Aguirre 0.033</t>
  </si>
  <si>
    <t>Acuracidade do modelo KNN: 0.9576
Acuracidade do modelo Árvore de Decisão: 0.9606 (melhor modelo)</t>
  </si>
  <si>
    <t>Low, FP=10</t>
  </si>
  <si>
    <t>Kevin Hunter, High
Low = 0.0 Medium = 0.0 High = 1.0
Catherine Turner, Low
Low = 1.0 Medium = 0.0 High = 0.0</t>
  </si>
  <si>
    <t>FP cat =  16
FN bird = 16</t>
  </si>
  <si>
    <t>Exclui-se o atributo para simplificar o modelo, evitar overfitting e melhorar a performance. Mantém-se o atributo caso ele seja valioso em interação com outras variáveis, importante segundo o conhecimento de domínio ou se for utilizado em modelos de ensemble que combinam múltiplos preditores fracos.</t>
  </si>
  <si>
    <t>https://colab.research.google.com/drive/1UvseqJsQHdbXAp1jYqXyVYVQLQRWn6MZ?usp=sharing</t>
  </si>
  <si>
    <t>21.01192-3@maua.br</t>
  </si>
  <si>
    <t>Flavio Murata</t>
  </si>
  <si>
    <t>21.01192-3</t>
  </si>
  <si>
    <t>Algo errado, nos coef signficativos, além de sex_Not_Declared não entrar.</t>
  </si>
  <si>
    <t>Scale errado e nem executou nada adiante</t>
  </si>
  <si>
    <t>FP cat = 3
FN bird = 2</t>
  </si>
  <si>
    <t>https://colab.research.google.com/drive/1bqlAV271u59Jd3J9qMhmeC0pYO0Tj-QY?usp=sharing</t>
  </si>
  <si>
    <t>20.02146-0@maua.br</t>
  </si>
  <si>
    <t>Kaiven Yang Su</t>
  </si>
  <si>
    <t>20.02146-0</t>
  </si>
  <si>
    <t>R-squared: 0.8104</t>
  </si>
  <si>
    <t>Lori Adams: 188.99
Ann: -38.20
James Mcpherson: 562.72</t>
  </si>
  <si>
    <t>R2: 0.7948 &lt; R-squared: 0.8104 (anterior)
Novo valor:
Ann: -17.14</t>
  </si>
  <si>
    <t xml:space="preserve">Faz sentido gerar o modelo com statsmodels e o R2/predição com o scikit-learn? </t>
  </si>
  <si>
    <t>share 0.396184
reports 0.122512
age 0.016086
sex_Not Declared 0.011598
income 0.009143</t>
  </si>
  <si>
    <t>Acc Modelo 1 = 0.8939 (melhor modelo)
Acc Modelo 2 = 0.8788</t>
  </si>
  <si>
    <t>High, FP = 24</t>
  </si>
  <si>
    <t>Podemos excluir esse atributo para reduzir a complexidade do modelo, assim aumentando o desempenho, e também podemos manter, talvez para interações com outros atributos.</t>
  </si>
  <si>
    <t>https://colab.research.google.com/drive/1G1R_nFLE23tgWtFw40Ld-q3JYtExZMU1?usp=sharing</t>
  </si>
  <si>
    <t>21.00410-2@maua.br</t>
  </si>
  <si>
    <t>joao pedro soares dos santos</t>
  </si>
  <si>
    <t>21.00410-2</t>
  </si>
  <si>
    <t xml:space="preserve"> R-squared: 0.810</t>
  </si>
  <si>
    <t>Lori Adams: 189.00
Ann Hamilton: -38.18
James Mcpherson: 562.69</t>
  </si>
  <si>
    <t>Fazendo com que valores negativos fiquem como 0
Novo valor:
Ann: 0.00</t>
  </si>
  <si>
    <t>R2: 0.795 &lt; R-squared: 0.810 (anterior)
Novo valor: 
Ann:  -17.14</t>
  </si>
  <si>
    <t>expenditure: 0.47
share: 0.41
reports: 0.11
dependents	0.01
selfemp_yes	0.01</t>
  </si>
  <si>
    <t>Acc Modelo KNN = 0.0.92 
Acc Modelo Decision Tree model: 0.9455 (melhor  modelo)</t>
  </si>
  <si>
    <t>high, FP=13</t>
  </si>
  <si>
    <t>Kevin Hunter	high
1	Catherine Turner	low
2	Jeremy Pratt	high
Probabilidade Kevin Hunter:
  high: 1.0000
  low: 0.0000
  medium: 0.0000
Probabilidade de  Catherine Turner :
  high: 0.2500
  low: 0.7500
  medium: 0.0000</t>
  </si>
  <si>
    <t>https://colab.research.google.com/drive/1jRx3o5Mukl3bDQPluP-DlivMJo2OKfBc?usp=sharing</t>
  </si>
  <si>
    <t>21.00834-5@maua.br</t>
  </si>
  <si>
    <t>Igor Improta</t>
  </si>
  <si>
    <t>21.00834-5</t>
  </si>
  <si>
    <t>Lori Adams            193.85
Ann Hamilton            -55.26
James Mcpherson            585.44</t>
  </si>
  <si>
    <t>Sem tratamento dos valores ausentes; sem verificar coef signficativos; Como chega na predição aqui sem ter executado no notebook?</t>
  </si>
  <si>
    <t>nenhuma resposta</t>
  </si>
  <si>
    <t>FP cat = 16
FP bird = 18</t>
  </si>
  <si>
    <t>Um atributo com ganho de informação próximo de zero significa que ele não ajuda significativamente na distinção entre as classes, pois a sua presença não reduz a incerteza do modelo.
Manter o atributo pode ser válido se ele interagir de forma complexa com outros atributos, ou se, mesmo com baixo ganho isolado, ele tiver algum valor em contextos específicos ou para a generalização do modelo.
Excluir o atributo é preferível quando ele não contribui de forma significativa, pois pode simplificar o modelo, reduzir o risco de overfitting e melhorar a performance em novos dados. A exclusão também ajuda na eficiência computacional, especialmente quando muitos atributos estão presentes.</t>
  </si>
  <si>
    <t>https://colab.research.google.com/drive/10hrl-x0V8NLlZ-Q7uR_kl5tz73y7v88N?usp=sharing</t>
  </si>
  <si>
    <t>21.01286-5@maua.br</t>
  </si>
  <si>
    <t>Gabriel Henrique Baca Rado</t>
  </si>
  <si>
    <t>21.01286-5</t>
  </si>
  <si>
    <t>R-squared: 0.811</t>
  </si>
  <si>
    <t>Lori: 193.62
Ann: -48.57
James: 567.28</t>
  </si>
  <si>
    <t>Transformando qualquer previsão negativa em 0
Novo valor: 
Ann:  0.00</t>
  </si>
  <si>
    <t>R2: 0.0.797 &lt; R-squared: 0.811 (anterior)
Novo valor: 
Ann:  -8.37</t>
  </si>
  <si>
    <t>Seus valores não refletem o seu notebook...</t>
  </si>
  <si>
    <t>FP cat =  2
FN bird = 3</t>
  </si>
  <si>
    <t>Manter: Pode ter relevância no contexto, interagir com outros atributos ou evitar underfitting. 
Excluir: Simplifica o modelo, reduz overfitting e melhora a performance computacional.</t>
  </si>
  <si>
    <t>https://colab.research.google.com/drive/1QI_wyi3WxBCCf7VqCfEWm0-KUX0APRed?usp=sharing</t>
  </si>
  <si>
    <t>izabel.sampaio120@gmail.com</t>
  </si>
  <si>
    <t>Izabel Sampaio Goes</t>
  </si>
  <si>
    <t>21.00098-0</t>
  </si>
  <si>
    <t>Lori: 193.93
Ann: -47.46
James: 567.63</t>
  </si>
  <si>
    <t>Fazendo o log da variável alvo para evitar números negativos na predição
Novo valor:
Ann: 7.68</t>
  </si>
  <si>
    <t>R2: 0.258 &lt; R-squared: 0.811 (anterior)
Novo valor: 
Ann:  4.59</t>
  </si>
  <si>
    <t>sex_Male??? Notebook com texto e código = Júlia</t>
  </si>
  <si>
    <t>share         0.39593
reports       0.112495
sex_Male      0.012421
owner_yes     0.011860
selfemp_no    0.008431</t>
  </si>
  <si>
    <t>Acc do Modelo KNN: 0.83
Acc do Modelo Árvore de Decisão: 0.89 (melhor modelo)</t>
  </si>
  <si>
    <t>igual Júlia</t>
  </si>
  <si>
    <t>https://colab.research.google.com/drive/1cDOsrYrKh8OYpPcntMDXnAr6xOJEI-W3?usp=sharing</t>
  </si>
  <si>
    <t>juliagalhardi.c@gmail.com</t>
  </si>
  <si>
    <t>Júlia Galhardi Cerqueira</t>
  </si>
  <si>
    <t>21.01997-5</t>
  </si>
  <si>
    <t>Lori Adams: 193.93
Ann Hamilton: -47.46
James Mcpherson: 567.63</t>
  </si>
  <si>
    <t>Fazendo o log da variável alvo e depois aplicar a função inversa, pois não existe log de números negativos.
Novo valor:
  Ann Hamilton: 7.68</t>
  </si>
  <si>
    <t>sex_Male??? Notebook com texto e código = Izabel</t>
  </si>
  <si>
    <t>share         0.39593
reports       0.112495
sex_Male      0.012421
owner_yes     0.011860
selfemp_no    0.008431</t>
  </si>
  <si>
    <t>Acuracidade do Modelo KNN: 0.83
Acuracidade do Modelo Árvore de Decisão: 0.89 (melhor modelo)</t>
  </si>
  <si>
    <t>igual Izabel</t>
  </si>
  <si>
    <t>A decisão depende da estratégia de modelagem. Uma abordagem comum é começar com um modelo mais simples (excluindo o atributo) e, se o desempenho não for satisfatório, testar modelos mais complexos que possam capturar efeitos de interação, mantendo o atributo. Para modelos de árvore, a remoção manual é menos crítica.</t>
  </si>
  <si>
    <t>https://colab.research.google.com/drive/1ImMFeIOYy1hiNdeHar16PaNCCbO8_7-B?usp=sharing</t>
  </si>
  <si>
    <t>21.01809-0@maua.br</t>
  </si>
  <si>
    <t>João Paulo de Souza Rodrigues</t>
  </si>
  <si>
    <t>21.01809-0</t>
  </si>
  <si>
    <t>Para evitar resultados como despesa negativa, podemos realizar a aplicação de uma transformação logaritma no valor de expentidure. Dessa forma garantimos que os resultados sempre sejam positivos.
Ann: 7.67</t>
  </si>
  <si>
    <t>R2:  0.797 &lt; R2-squared:  0.811 (anterior)
Novo valor:
Lori: 181.708
Ann: -10.808
James: 509.33</t>
  </si>
  <si>
    <t>share 0.40
reports 0.12
age 0.02
sex_Not Declared 0.01
income 0.01</t>
  </si>
  <si>
    <t>Acurácia KNN: 0.89 (melhor modelo)
Acurácia Árvore de Decisão: 0.88</t>
  </si>
  <si>
    <t>Kevin Hunter, High
Low = 0.0 Medium = 0.0 High = 1.0
Catherine Turner, High
Low = 0.5 Medium = 0.0 High = 0.5
Jeremy Pratt, Low
Low = 0.7 Medium = 0.0 High = 0.3</t>
  </si>
  <si>
    <t>Erro no tratamento do scale!!! Fit_transform e transform!</t>
  </si>
  <si>
    <t>Esse atributo pode ser mantido, pois ele pode contribuir em interações com outros atributos relevantes dentro do contexto do problema. Entretanto, também faz sentido fazer a exclusão desse atributo para evitar aumento da complexidade, ruído e gasto computacional.</t>
  </si>
  <si>
    <t>https://colab.research.google.com/drive/1u2HeHSNDSsi3UuEUq0kZp5xgLZoKZzgN</t>
  </si>
  <si>
    <t>21.01075-7@maua.br</t>
  </si>
  <si>
    <t>João Vitor Choueri Branco</t>
  </si>
  <si>
    <t>21.01075-7</t>
  </si>
  <si>
    <t>Lori Adams	188.991964
Ann Hamilton	-38.148656
James Mcpherson	62.607766</t>
  </si>
  <si>
    <t>Uma solução seria transformar qualquer valor negativo para 0, sendo este o mínimo valor aceitável para despesas.
Ann: 0</t>
  </si>
  <si>
    <t>R2 0.7947287615689245 &lt; R_squared: 0.810
novo valor:
Ann: -17.076564804435662</t>
  </si>
  <si>
    <t>expenditure	8.307699
income	7.188276
months	6.406054
age	5.133009
active	4.252156</t>
  </si>
  <si>
    <t>Knn - Acurácia: 0.8030
Árvore de Decisão - Acurácia: 0.9424 (melhor modelo)</t>
  </si>
  <si>
    <t>high, FP=54</t>
  </si>
  <si>
    <t>Class probabilities for Kevin Hunter (HIGH)
high: 1.0000
low: 0.0000
medium: 0.0000
--------------------
Class probabilities for Catherine Turner (LOW)
high: 0.0000
low: 1.0000
medium: 0.0000</t>
  </si>
  <si>
    <t>valores nulos na Q24</t>
  </si>
  <si>
    <t>FP cat =  50
FN bird = 60</t>
  </si>
  <si>
    <t>Manter
Mesmo que um atributo individualmente tenha baixo ganho de informação, ele pode ter interações importantes com outros atributos que, em combinação, são preditivos. 
Excluir
Excluí-los pode reduzir a dimensionalidade do conjunto de dados, o que pode levar a modelos mais simples, mais rápidos para treinar e menos propensos a overfitting, especialmente com conjuntos de dados limitados.</t>
  </si>
  <si>
    <t>https://colab.research.google.com/drive/1BcHHfGcbRjTuJ37-lzH4k0hSOTbvy6z_?usp=sharing</t>
  </si>
  <si>
    <t>frps2003@gmail.com</t>
  </si>
  <si>
    <t>Felipe Rodrigues Peixoto da Silva</t>
  </si>
  <si>
    <t>21.00127-8</t>
  </si>
  <si>
    <t xml:space="preserve">	Lori Adams	188.991085
	Ann Hamilton	-38.201946
	James Mcpherson	562.718311
</t>
  </si>
  <si>
    <t>sem o intercept agora forçamos ele só passar no zero quando tudo for zero, então não tera mais valores negativos com o da Ann Hamilton
ann: 47.81</t>
  </si>
  <si>
    <t>0.8103867907367807 &gt; 0.7947560348402753
Ann: -17.15</t>
  </si>
  <si>
    <t>Q14 mais ou menos... Por que não tirar o intercept no modelo robusto também? Foi o último modelo.</t>
  </si>
  <si>
    <t>expenditure    0.533146
share          0.408202
income         0.165497
reports        0.113388
months         0.112007</t>
  </si>
  <si>
    <t xml:space="preserve">Accuracy of KNN model: 0.8879
Accuracy of Decision Tree model: 0.9455
</t>
  </si>
  <si>
    <t>Class 'high': 25</t>
  </si>
  <si>
    <t>False Positives for the KNN model:
Class 'high': 25
Class 'low': 12
Class 'medium': 0</t>
  </si>
  <si>
    <t>Q24 se sentido</t>
  </si>
  <si>
    <t>https://colab.research.google.com/drive/1523WwfR507LNlIWWMCwAIDx8Rlp1GI7s?usp=sharing</t>
  </si>
  <si>
    <t>vinicius.urias@gmail.com</t>
  </si>
  <si>
    <t>Vinicius Urias da Cruz</t>
  </si>
  <si>
    <t>20.00601-2</t>
  </si>
  <si>
    <t>R-squared: 0.8105</t>
  </si>
  <si>
    <t>Gary Williams: 194.29
Jill Flores: -52.34
Johnny Jones: 576.38</t>
  </si>
  <si>
    <t>A correção é feita definindo a predição negativa como zero, pois despesas não podem ser negativas.
Novo valor: 
Jill Flores: 0.000</t>
  </si>
  <si>
    <t>R2: 0.7878 &lt; R-squared: 0.8105 (anterior)
Novo valor:
Jill Flores: 0.000</t>
  </si>
  <si>
    <t>Não fez a seleção dos regressores significativos...</t>
  </si>
  <si>
    <t>share 0.411099
reports 0.129237
active 0.019789
months 0.010678</t>
  </si>
  <si>
    <t>Acc Regressão Logística: 0.8997 (melhor modelo)
Acc kNN (k=6): 0.8784</t>
  </si>
  <si>
    <t>Jason Ramirez, High
Eric Simon, Low
Low = 0.6 Medium = 0.0 High = 0.4
Julian Choi, Low
Low = 0.8 Medium = 0.0 High = 0.2</t>
  </si>
  <si>
    <t>Por que tirou expenditure???</t>
  </si>
  <si>
    <t>FP cat = 10
FP bird = 10</t>
  </si>
  <si>
    <t>A razão para manter é que esse atributo tem baixa relevância individual para a predição, no entando, sua interação com outros atributos pode ser relevante para a precisão do modelo.</t>
  </si>
  <si>
    <t>https://colab.research.google.com/drive/17Z1I3VT6rRWHrMlvKqx9-qhTMv4t3HPY?usp=sharing</t>
  </si>
  <si>
    <t>mathmachadoo@gmail.com</t>
  </si>
  <si>
    <t>Matheus Igino Machado</t>
  </si>
  <si>
    <t>20.01629-8</t>
  </si>
  <si>
    <t>R-squared: 0.194</t>
  </si>
  <si>
    <t>Gary Williams: 237.71
Jill Flores: 199.84
Johnny Jones: 313.46</t>
  </si>
  <si>
    <t>No meu modelo, Jill Flores já teve predição positiva (199.84), portanto o valor corrigido. Para obter o "novo valor" para a despesa, aplicamos uma regra simples: como a despesa não pode ser negativa, quaisquer valores preditos que foram menores que zero foram 
Novo valor:
Jill Flores: 199.84</t>
  </si>
  <si>
    <t>R2: 0.118  &gt;  R-squared: 0.194 (anterior)
Novo valor:
Jill Flores: 147.74</t>
  </si>
  <si>
    <t>R2 0,194 não viu nada errado nisso???</t>
  </si>
  <si>
    <t>expenditure   0.47
share   0.41
reports   0.11
income   0.02</t>
  </si>
  <si>
    <t>Acc Regressão Logística = 0.93 (melhor modelo)
Acc KNN = 0.91</t>
  </si>
  <si>
    <t>low, FP=19</t>
  </si>
  <si>
    <t>Eric Simon, low
high = 0.4 low = 0.6 medium = 0.0
Julian Choi, low
high = 0.1 low = 0.9 medium = 0.0</t>
  </si>
  <si>
    <t>FP cat = 13
FN bird = 11</t>
  </si>
  <si>
    <t>Um atributo com ganho de informação próximo de zero contribui pouco para prever a variável alvo. Excluir esse atributo pode melhorar a eficiência, reduzir o risco de overfitting e simplificar o modelo. Por outro lado, pode ser útil manter o atributo se ele tiver relevância em combinação com outros ou se for importante para a interpretação do modelo.</t>
  </si>
  <si>
    <t>https://colab.research.google.com/drive/1wmIpPubWm2eVTcycmYH-TgBBk29SVfWO?usp=sharing</t>
  </si>
  <si>
    <t>lucas.matosnegri@hotmail.com</t>
  </si>
  <si>
    <t>Lucas Miguel de Matos Negri</t>
  </si>
  <si>
    <t>19.00386-2</t>
  </si>
  <si>
    <t xml:space="preserve">R-squared: 0.774 </t>
  </si>
  <si>
    <t>Gary Williams: 192.93
Jill Flores: -39.33
Johnny Jones: 564.72</t>
  </si>
  <si>
    <t>Fazendo a função max(x, 0) à predição negativa para garantir que o valor mínimo seja 0.
Novo valor:
Jill Flores: 0.00</t>
  </si>
  <si>
    <t>R2 para Huber Regressor: 0.753 &gt; R-squared: 0.774 (anterior)
Novo valor:
Jill Flores: -17.02</t>
  </si>
  <si>
    <t xml:space="preserve">Q11. Q12. R2 sobre o conjunto de teste? E os atributos significativos? </t>
  </si>
  <si>
    <t>expenditure   0.46
share              0.40
reports           0.10
age                 0.02</t>
  </si>
  <si>
    <t xml:space="preserve">Acc Regressão Logística = 0.927 (melhor modelo) 
Acc KNN = 0.906 </t>
  </si>
  <si>
    <t>high, FP=16</t>
  </si>
  <si>
    <t xml:space="preserve">Jason Ramirez, high
high = 0.9827 low = 0.0002 medium = 0.0171 
Eric Simon, low
high = 0.4179 low = 0.5736 medium = 0.0085 
Julian Choi, low
high = 0.1529 low = 0.8441 medium = 0.0031 </t>
  </si>
  <si>
    <t>FP cat = 15
FN bird = 11</t>
  </si>
  <si>
    <t xml:space="preserve">Mesmo que o ganho de informação seja baixo isoladamente, o atributo pode conter informação complementar a outros atributos, e a combinação deles pode ser útil para o modelo, podendo também ajudar com a interpretabilidade do modelo, lembrando que a exclusão de dados do modelo pode levar a alta simplificação impossibilitando a captura de dados, mas atributos irrelevantes podem adicionar ruído aos dados e levar o modelo a aprender padrões que não generalizam bem para novos dados, assim como o aumento da complexidade do modelo e gerando um maior custo computacional. </t>
  </si>
  <si>
    <t>https://colab.research.google.com/drive/19AsKhBZqclRTUnNimSMjVOmxF_5r1jtw?usp=sharing</t>
  </si>
  <si>
    <t>pedro.gjmesquita@gmail.com</t>
  </si>
  <si>
    <t>Pedro Mesquita</t>
  </si>
  <si>
    <t>21.02028-0</t>
  </si>
  <si>
    <t>Gary: 193.86
Jill: -55.09
Johnny: 585.03</t>
  </si>
  <si>
    <t>Usando coeficientes não negativos
Novo valor: 
Jill:  43.51</t>
  </si>
  <si>
    <t xml:space="preserve">R2: 0.346 &lt; R-squared: 0.812 (anterior)
Novo valor: 
Jill: 178.01
</t>
  </si>
  <si>
    <t>Não fez a seleção dos regressores significativos... Não tratou nulos pela distribuição de genêro... R2 0.23 não notou nada errado???</t>
  </si>
  <si>
    <t>share: 0.40
reports: 0.11
owner: 0.01
income: 0.01</t>
  </si>
  <si>
    <t>Acc Reg Log: 0.9152(melhor)
Acc KNN: 0.8909</t>
  </si>
  <si>
    <t>High, FP=18</t>
  </si>
  <si>
    <t>Jason Ramirez, high
Low: 0.00, Medium: 0.01, High: 0.99
Eric Simon, low
Low: 0.61, Medium: 0.01, High: 0.39
Julian Choi, low
Low: 0.87, Medium: 0.00, High: 0.13</t>
  </si>
  <si>
    <t>Por que tirou expenditure??? Nulos nos novos casos?</t>
  </si>
  <si>
    <t>FP(cat) = 13
FN(bird) = 11</t>
  </si>
  <si>
    <t>Manteria se houver para robustez a mudanças de distribuição com baixo custo de coleta. Excluiria para simplificar o modelo e reduzir ruído/overfitting, custo computacional e riscos de viés ou redundância.</t>
  </si>
  <si>
    <t>https://colab.research.google.com/drive/1t1USqGMQp_aDY-sJozx76kNEA4O_BLJF?usp=sharing</t>
  </si>
  <si>
    <t>vinicius.berti33@gmail.com</t>
  </si>
  <si>
    <t>Vinícius de Oliveira Berti</t>
  </si>
  <si>
    <t>21.01219-9</t>
  </si>
  <si>
    <t>Gary Williams: 193.78
Jill Flores: -55.19
Johnny Jones: 585.02</t>
  </si>
  <si>
    <t>Fazendo a correção definindo valor mínimo como 0 para predições negativas usando np.maximum(predictions, 0).
Novo valor:
Jill Flores: 0.00</t>
  </si>
  <si>
    <t>R2: 0.346 &lt; R-squared: 0.812 (anterior)
Novo valor: 
Gary Williams: 211.29
Jill Flores: 177.72
Johnny Jones: 299.46</t>
  </si>
  <si>
    <t xml:space="preserve">Não fez a seleção dos regressores significativos... Não tratou nulos pela distribuição de genêro...  </t>
  </si>
  <si>
    <t>expenditure 0.461230
share 0.395360
reports 0.099959
age 0.017681</t>
  </si>
  <si>
    <t>LogisticRegression = 0.927(melhor modelo)
KNN, k=6 = 0.906</t>
  </si>
  <si>
    <t>High, FP = 79</t>
  </si>
  <si>
    <t>Eric Simon, low
Low = 0.61 Medium = 0.02 High = 0.37
Julian Choi, low
Low = 0.92 Medium = 0.00 High = 0.08</t>
  </si>
  <si>
    <t>Não nota nada errado na matriz de confusão???</t>
  </si>
  <si>
    <t>Um atributo com ganho de informação próximo de zero pode ser excluído para simplificar o modelo, reduzir ruído e evitar overfitting, já que não contribui para a predição. Porém, pode ser mantido caso tenha relevância em combinação com outros atributos, interesse de negócio ou utilidade em análises futuras.</t>
  </si>
  <si>
    <t>https://github.com/ViniciusBerti/20241_maua_ecm252_intro_git/blob/main/IMT_P3_2025_3.ipynb</t>
  </si>
  <si>
    <t>21.01208-3@maua.br</t>
  </si>
  <si>
    <t xml:space="preserve">Nathan Zanoni </t>
  </si>
  <si>
    <t>21.01208-3</t>
  </si>
  <si>
    <t>Gary Williams: 192.876909
Jill Flores: -49.270042
Johnny Jones: 565.506235</t>
  </si>
  <si>
    <t>Defini a predição negativa como zero. Não tinha certeza se isso era permitido, mas consequentemente a nova predição da despesa de Jill Flores após a correção é 0.0000.</t>
  </si>
  <si>
    <t>.
 R2(novo)0.7839 &lt; R2(antigo) 0.8104 
A predição da despesa de Jill Flores com o modelo Huber Regressor é -12.9231. A predição corrigida (transformada para 0) da despesa de Jill Flores com o modelo Huber Regressor é 0.0000.</t>
  </si>
  <si>
    <t>Não faz sentido os atributos significativos que encontrou...</t>
  </si>
  <si>
    <t>share: 0.39
reports: 0.098
selfemp: 0.021
majorcards: 0.011</t>
  </si>
  <si>
    <t>Acuracidade do modelo de Regressão Logística: 0.8758
Acuracidade do modelo KNN: 0.8606
O melhor modelo é: Regressão Logística.</t>
  </si>
  <si>
    <t>high';  37.</t>
  </si>
  <si>
    <t>Jason Ramirez: high
Eric Simon: high
Julian Choi: low
Probabilidades de classe para Eric Simon:
 'high': 0.5786
'low': 0.4112
'medium': 0.0102
Probabilidade para Julian Choi:
'high': 0.2665
'low': 0.7288
'medium': 0.0047</t>
  </si>
  <si>
    <t xml:space="preserve">A razao para excluir esse atributo é redução de ruido: Um atributo com ganho de informação muito baixo pode estar introduzindo ruído no modelo, tornando mais difícil para o modelo identificar padrões verdadeiramente relevantes de outras características.
a razao para manter esse atributo é potencial de interação: Mesmo que um atributo tenha baixo ganho de informação por si só, ele pode ter um impacto significativo quando combinado com outros atributos. Seu poder preditivo pode surgir através de interações em um modelo mais complexo. </t>
  </si>
  <si>
    <t>https://colab.research.google.com/drive/1NlxWaYwiY7OGuzlJ5t0AeKCddHUvgsT9?usp=sharing</t>
  </si>
  <si>
    <t>Ryuske2009@hotmail.com</t>
  </si>
  <si>
    <t>Ryuske Hideaki Sato</t>
  </si>
  <si>
    <t>21.00745-4</t>
  </si>
  <si>
    <t>R-squared: 0.776</t>
  </si>
  <si>
    <t>Gary Williams: 188.17
Jill Flores: -37.13
Johnny Jones: 560.59</t>
  </si>
  <si>
    <t>R²: 0.7530 &lt; R-squared: 0.7758 (anterior)
Novo valor:
Jill Flores: 0.00</t>
  </si>
  <si>
    <t>X_train???</t>
  </si>
  <si>
    <t>expenditure 0.46
share 0.40
reports 0.12
months 0.03</t>
  </si>
  <si>
    <t>Acc Regressão Logística = 0.92 (melhor modelo)
Acc KNN = 0.88</t>
  </si>
  <si>
    <t>low, FP=20</t>
  </si>
  <si>
    <t>Eric Simon, Low
Low = 0.6 Medium = 0.0 High = 0.4
Julian Choi, Low
Low = 0.9 Medium = 0.0 High = 0.1</t>
  </si>
  <si>
    <t>Fillna(0)?</t>
  </si>
  <si>
    <t>Quando um atributo apresenta ganho de informação muito próximo de zero, isso significa que ele, sozinho, praticamente não ajuda a diferenciar as classes. Nesse caso, faz sentido excluí-lo, já que isso simplifica o modelo, melhora o desempenho computacional, seguindo a lógica de manter o modelo o mais enxuto possível.
Por outro lado, nem sempre vale a pena descartar. Esse atributo pode interagir de forma não linear com outros e, assim, revelar padrões relevantes que não seriam percebidos isoladamente. Além disso, pode ter importância teórica dentro do conhecimento do domínio ou se tornar mais útil em outros contextos, especialmente com mais dados disponíveis.</t>
  </si>
  <si>
    <t>https://colab.research.google.com/drive/13PVyNuMcUhBFd3koKt2sYPSc_to8Wyp4?usp=sharing</t>
  </si>
  <si>
    <t>pedromatumoto@gmail.com</t>
  </si>
  <si>
    <t>Pedro Henrique de Sousa Matumoto</t>
  </si>
  <si>
    <t>21.00784-5</t>
  </si>
  <si>
    <t>R-squared:0.810</t>
  </si>
  <si>
    <t>Gary Williams: 188.97
Jill Flores: -38.14
Johnny Jones: 562.51</t>
  </si>
  <si>
    <t>Fazendo a retirada do intercepto (nao existe valor de despesa negativa)
Novo valor:
Jill Flores: 47.79</t>
  </si>
  <si>
    <t>R2: 0.721 &gt; R-squared: 0.812 (anterior)
Novo valor: 
Jill Flores:  17.65</t>
  </si>
  <si>
    <t>No código, só trata valores ausentes de female??? Talvez tenha executado alterando a célula ad hoc...</t>
  </si>
  <si>
    <t>expenditure  0.541428
share  0.413068
income  0.168281
months  0.116811</t>
  </si>
  <si>
    <t>Acc RegLog = 0.96 (melhor  modelo)
Acc Knn = 0.94</t>
  </si>
  <si>
    <t>Jason Ramirez, High
Low = 0.0 Medium = 0.0 High = 1.0
Eric Simon, High
Low = 0.0 Medium = 0.0 High = 1.0
Eric Simon, Low
Low = 1.0 Medium = 0.0 High = 0.0</t>
  </si>
  <si>
    <t>FP=11????</t>
  </si>
  <si>
    <t>FP cat =  7
FN bird = 10</t>
  </si>
  <si>
    <t>Caso o ganho de informação seja 0, aquele valor não afetará aquela predição.</t>
  </si>
  <si>
    <t>https://colab.research.google.com/drive/17wZDQQARMeVMEP7HIZVAG0DDv6j6pn2E?usp=sharing</t>
  </si>
  <si>
    <t>nicmfragnan1@gmail.com</t>
  </si>
  <si>
    <t>Nicole Martins Fragnan</t>
  </si>
  <si>
    <t>21.00368-8</t>
  </si>
  <si>
    <t>Gary Williams:	188.960754
Jill Flores: 	-38.135481
Johnny Jones:	562.480777</t>
  </si>
  <si>
    <t>Para garantir que não ajam despesas negativas, fazemos um "corte", transformando todos os valores abaixo de 0 para 0. A nova despesa de Jill Flores, portanto, é 0.
Novo
Gary Williams	188.960754	188.960754
Jill Flores	-38.135481	0.000000
Johnny Jones	562.480777	562.480777</t>
  </si>
  <si>
    <t>R2: 0.788 &lt; R2: 0.810 (anterior)
Novo valor: 0.788
Novo valor de despesa de Jill Flores: -14.02</t>
  </si>
  <si>
    <t>Trata os valores ausentes depois do modelo???</t>
  </si>
  <si>
    <t>share         0.398135
reports       0.122857
owner         0.011611
majorcards    0.006752</t>
  </si>
  <si>
    <t>Acc Logistic Regression: 0.92
Acc KNN : 0.87</t>
  </si>
  <si>
    <t>High, FP = 36</t>
  </si>
  <si>
    <t>Jason Ramirez	high
Eric Simon	low
Julian Choi	low
Probabilidade de cada classe para Eric Simon:
  high: 0.4553
  low: 0.5402
  medium: 0.0046
Probabilidade de cada classe para Julian Choi:
  high: 0.1715
  low: 0.8267
  medium: 0.0017</t>
  </si>
  <si>
    <t xml:space="preserve">Por que tirou expenditure??? </t>
  </si>
  <si>
    <t>FP cat = 13
FP bird = 11</t>
  </si>
  <si>
    <t>O ganho indica o quanto um atributo reduz a incerteza sobre uma variavel objetivo.
Motivos para manter: O atributo pode ser relevante em conjunto com outra(s) variavel(is), pode fornecer contexto do mundo real
Motivos para excluir: Redução de ruído e dimensionalidade, remover problemas de colinearidade.</t>
  </si>
  <si>
    <t>https://colab.research.google.com/drive/12A04-OKXqWCGXAgSeO1llrgj4lze8o5s?usp=sharing</t>
  </si>
  <si>
    <t>21.01444-2@maua.br</t>
  </si>
  <si>
    <t>Vitor Guirão Soller</t>
  </si>
  <si>
    <t>21.01444-2</t>
  </si>
  <si>
    <t>0	Gary Williams	188.976849
1	Jill Flores	-38.107458
2	Johnny Jones	562.475090</t>
  </si>
  <si>
    <t xml:space="preserve">Normalizando o modelo foi possível eliminar a incongruência
Jill Flores: 130.99
</t>
  </si>
  <si>
    <t>R2: 0.787 &lt; R-squared: 0.810(Anterior)
Novo valor:
Jill Flores: -14.016434</t>
  </si>
  <si>
    <t>LogisticRegression: 0.9364
KNN (K=6) =  0.8182</t>
  </si>
  <si>
    <t>High, FP=54</t>
  </si>
  <si>
    <t>Seleção dos atributos???</t>
  </si>
  <si>
    <t>FP cat = 23
FN bird = 9</t>
  </si>
  <si>
    <t>https://colab.research.google.com/drive/1Vy-CyyhG_lfk9yZYxfdhWM_HJsUS5buS?usp=sharing</t>
  </si>
  <si>
    <t>20.00611-0@maua.br</t>
  </si>
  <si>
    <t>Rafael Rubio</t>
  </si>
  <si>
    <t>20.00611-0</t>
  </si>
  <si>
    <t>R-squared: 0.7036</t>
  </si>
  <si>
    <t>Gary Williams:  188.65
Jill Flores:  20.20
Johnny Jones:  453.37</t>
  </si>
  <si>
    <t>R2: 0.6889 &lt; R-squared:0.7036</t>
  </si>
  <si>
    <t>Apenas 1 (um) preditor??? Não notou nada errado nisso?</t>
  </si>
  <si>
    <t xml:space="preserve">Motivos para excluir:
Pode causar ruido aumentando o overfitting,
modelos ficam mais simples, fáceis de explicar e auditar.
Quando manter 
 pode ser útil em modelos que capturam combinações (árvores, redes).
 podem servir para controle de viés ou para monitorar shift de distribuição
</t>
  </si>
  <si>
    <t>https://colab.research.google.com/drive/1UHGwIq8G0GdyuXlydVbstevhZH_bnYCs?usp=sharing</t>
  </si>
  <si>
    <t>mafepinhogarcia@gmail.com</t>
  </si>
  <si>
    <t>Maria Fernanda Pinho Garcia</t>
  </si>
  <si>
    <t>21.00256-8</t>
  </si>
  <si>
    <t>Gary Williams: 188.980519
Jill Flores: -38.133559
Johnny Jones: 562.536275</t>
  </si>
  <si>
    <t>Removendo a constante
Gary Williams: 214.358439
Jill Flores: 47.796946
Johnny Jones: 477.207877</t>
  </si>
  <si>
    <t>R2: 0.720 &lt; R-squared: 0.810 (anterior)
Novo valor: 
Ann:  17.606008</t>
  </si>
  <si>
    <t xml:space="preserve">Por que mudar para o scikit-learn quando já tem o modelo do statsmodel??? </t>
  </si>
  <si>
    <t>expenditure         0.461230
share               0.395360
reports             0.099959
age                 0.017681
sex_Not Declared    0.015022
income              0.007378
majorcards          0.006676
owner_yes           0.006643
months              0.006354
dependents          0.006288
sex_Male            0.001383
active              0.000000
selfemp_yes         0.000000</t>
  </si>
  <si>
    <t>Acc Modelo RL = 0.9364 (melhor  modelo)
Acc Modelo KNN = 0.8152</t>
  </si>
  <si>
    <t xml:space="preserve">FP cat = 
FN bird = </t>
  </si>
  <si>
    <t>https://colab.research.google.com/drive/12U2Lz_STkYTgsr16kxNra6VFDy2c0y7r?usp=sharing</t>
  </si>
  <si>
    <t>larissa.navarro.pizarro@gmail.com</t>
  </si>
  <si>
    <t>Larissa Navarro Pizarro</t>
  </si>
  <si>
    <t>19.02028-7</t>
  </si>
  <si>
    <t>Gary Williams:  193.65
Jill Flores:  -55.33
Johnny Jones:  585.22</t>
  </si>
  <si>
    <t>Após o modelo realizar todas as previsões, qualquer previsão de despesa que resultar em um valor negativo é substituída por zero, essa seria a forma de correção. Novo valor: Jill Flores: 0.00</t>
  </si>
  <si>
    <t>R2: 0.362 &gt; R-squared: 0.541 (anterior)
Novo valor: 
Jill Flores:  144.63</t>
  </si>
  <si>
    <t>Não fez a seleção dos regressores significativos... Não tratou nulos pela distribuição de genêro... R2 0.541 não notou nada errado???</t>
  </si>
  <si>
    <t>expenditure     0.46
share           0.40</t>
  </si>
  <si>
    <t>Um atributo com ganho de informação próximo de zero  não contribui significativamente para a distinção entre classes, o que justifica à exclusão para reduzir complexidade, evitar ruído e melhorar a eficiência do modelo. Alguns motivos para mantê-lo seriam: Interage com outros atributos de forma relevante, possui valor prático na coleta de dados ou apresenta impacto positivo em testes empíricos.</t>
  </si>
  <si>
    <t>https://colab.research.google.com/drive/1XHIinWn-olwv3ojnueOZocOgPhLExlkZ?authuser=1#scrollTo=RRiHH9k9emYB</t>
  </si>
  <si>
    <t>Prova</t>
  </si>
  <si>
    <t>SimpleImputer(strategy="median")???</t>
  </si>
  <si>
    <t>Comentários</t>
  </si>
  <si>
    <t>Comentários 2</t>
  </si>
  <si>
    <t xml:space="preserve">Informe aqui o nome dos integrantes do grupo (até 6 nomes no máximo)
Ex. Daniel Francisconi; Adriana Fujita; Henrique... 
</t>
  </si>
  <si>
    <t>Tipo do Projeto Selecionado</t>
  </si>
  <si>
    <t>Feedback</t>
  </si>
  <si>
    <t>nota</t>
  </si>
  <si>
    <t xml:space="preserve">OBJETIVO
Descreva aqui o objetivo do seu projeto. O que o seu projeto busca resolver? </t>
  </si>
  <si>
    <t>DADOS
Indique os dados que serão utilizados, apresentando eventualmente o link dos dados ou a API de extração/coleta que será empregada.</t>
  </si>
  <si>
    <t>MÉTODO/ABORDAGEM
Apresente aqui qual a abordagem (métodos) que você pretende empregar para solucionar o problema. Este item requer que você faça uma pesquisa mínima de ferramentas e/ou trabalhos semelhantes que serão empregados para implementação do proj</t>
  </si>
  <si>
    <t>Referências
Indique as referências (sites, artigos, livros etc.) empregados para se desenhar a proposta do projeto.</t>
  </si>
  <si>
    <t>Izabel Sampaio Goes; Júlia Galhardi Cerqueira</t>
  </si>
  <si>
    <t>Tabular Classification</t>
  </si>
  <si>
    <t>Temas de saúde x IA, são bastante relevantes. Mas não sei se encontram dados individualizados e históricos para a predição de agravos. Vejam que precisam de dados pareados antes e depois do agravo... Há ainda a questão do tempo de evolução. Essas questões não foram exclarecidas aqui, e precisam de atenção. Além disso, não detalharam quaisquer técnicas de ML que pretendem usar. Sugiro empregarem Árvores de Decisão e, na sequência, algum essemble model, como RandomForest ou modelos da família XBoost, comparando os resultados.</t>
  </si>
  <si>
    <t>Um dos principais desafios no manejo clínico da Dengue reside na dificuldade de prever, nos estágios iniciais da infecção, quais pacientes evoluirão para as formas graves da doença. O objetivo principal deste trabalho é desenvolver e validar um modelo de classificação supervisionada capaz de prever o risco de um caso notificado de Dengue evoluir para uma forma grave.</t>
  </si>
  <si>
    <t>Sistema de Informação de Agravos de Notificação (SINAN), obtido via biblioteca pysus (NOGUEIRA, 2024).</t>
  </si>
  <si>
    <t>A abordagem empregada para solucionar o problema será o desenvolvimento de um modelo de classificação supervisionada utilizando Aprendizado de Máquina (Machine Learning). O projeto utilizará como fonte de dados os microdados de notificações de dengue do Sistema de Informação de Agravos de Notificação (SINAN), que serão obtidos através da biblioteca pysus (NOGUEIRA, 2024). A partir destes dados, será criada uma variável alvo binária para representar o risco de agravamento do caso (Dengue vs. Dengue com Sinais de Alarme/Grave).
O pré-processamento dos dados incluirá a limpeza, a engenharia de features (como o cálculo da idade do paciente) e o tratamento do desbalanceamento de classes, um problema comum em dados médicos, através da aplicação de técnicas vistas em aula de inputação dos dados  através de valores aleatórios dos dados originais com o fim de manter a mesma distribuição e do estudo da viabilidade de utilização de outras técnicas, como o SMOTE (Synthetic Minority Over-sampling Technique) (CHAWLA et al., 2002).
Para a modelagem, será inicialmente feito um modelo de Regressão Logística para ser usado como baseline e, posteriormente, serão treinados e comparados algoritmos robustos para dados tabulares, como Random Forest e XGBoost, este último reconhecido por sua alta performance preditiva (CHEN; GUESTRIN, 2016). A validação dos modelos será realizada com a divisão dos dados em conjuntos de treino e teste e o uso de validação cruzada para garantir a generalização. A performance será avaliada por métricas apropriadas para o contexto clínico, como a sensibilidade (Recall) e a Área Sob a Curva ROC (AUC), que medem a capacidade do modelo de distinguir corretamente entre as classes (FAWCETT, 2006).
O desenvolvimento será realizado em Python, utilizando principalmente as bibliotecas Scikit-learn para a implementação dos modelos (PEDREGOSA et al., 2011), Pandas para a manipulação de dados e Streamlit ou Plotly Dashboards (Dash) para a criação de um protótipo interativo.</t>
  </si>
  <si>
    <t>CHAWLA, N. V. et al. SMOTE: Synthetic Minority Over-sampling Technique. Journal of Artificial Intelligence Research, v. 16, p. 321–357, 2002.
CHEN, T.; GUESTRIN, C. XGBoost: A Scalable Tree Boosting System. In: ACM SIGKDD INTERNATIONAL CONFERENCE ON KNOWLEDGE DISCOVERY AND DATA MINING, 22., 2016, San Francisco. Proceedings... New York: ACM, 2016. p. 785–794.
FAWCETT, T. An introduction to ROC analysis. Pattern Recognition Letters, v. 27, n. 8, p. 861–874, 2006.
NOGUEIRA, L. F. PySUS: Health Data from Brazil's Public Healthcare System. Zenodo, 2024. Disponível em: https://doi.org/10.5281/zenodo.10543438. Acesso em: 16 set. 2025.
PEDREGOSA, F. et al. Scikit-learn: Machine Learning in Python. Journal of Machine Learning Research, v. 12, p. 2825–2830, 2011.</t>
  </si>
  <si>
    <t>RYUSKE HIDEAKI SATO; ERICK EIJI NAGAO; IGOR IMPROTA MARTINEZ DA SILVA; GABRIEL HENRIQUE BACA RADO; VINICIUS DE OLIVEIRA BERTI</t>
  </si>
  <si>
    <t>Text Classification</t>
  </si>
  <si>
    <t xml:space="preserve">É um problema importante identificar conteúdos ofensivos em textos e discursos. É importante que empreguem dados em português (https://hatespeechdata.com/#Portuguese-header). Não fica claro como irão empregar dados do Twitter. Vejam que esses dados não são fontes primárias, e a API do Twitter hoje é paga. Um outro item que não é claro na proposta o emprego do fine-tunning dos modelos pré-treinados. Este é um item obrigatório. Também não definem o modelo aberto a ser empregado (Llama, Bart etc.). </t>
  </si>
  <si>
    <t>O objetivo do projeto é desenvolver um sistema de classificação automática de textos utilizando modelos de linguagem (LLM) capaz de identificar se uma mensagem possui conteúdo ofensivo, como xenofobia, racismo ou outras formas de discurso de ódio.</t>
  </si>
  <si>
    <t>Dados retirados de mensagens do Twitter: https://hatespeechdata.com;  https://github.com/joaoaleite/ToLD-Br/blob/main/ToLD-BR.csv</t>
  </si>
  <si>
    <t>O projeto irá usar o transfer learning para aproveitar o conhecimento prévio de modelos de linguagem já treinados, aplicando-os diretamente na tarefa de classificação por meio de prompts estruturados que indicam ao modelo como classificar cada mensagem quanto ao grau de ofensa em categorias como racismo, xenofobia e homofobia, com base em uma base de dados já rotulada em níveis de 0 a 3.   https://github.com/bentoml/OpenLLM;https://aclanthology.org/S19-2007;https://arxiv.org/pdf/1910.12574</t>
  </si>
  <si>
    <t>https://github.com/bentoml/OpenLLM;https://aclanthology.org/S19-2007;https://arxiv.org/pdf/1910.12574;https://github.com/joaoaleite/ToLD-Br?tab=readme-ov-file;https://hatespeechdata.com</t>
  </si>
  <si>
    <t>Enzo Yuji Sakamoto, João Vitor Choueri Branco, Pedro Henrique de Sousa Matumoto, Rafael Rubio Carnes, Vitor Guirão Soller</t>
  </si>
  <si>
    <t>Excelente a combinação de IA x CyberSecurity. Não é muito claro o objetivo de "descrever uma ataque a partir de um relato". Quais as entradas, as saídas? Deixem esse cenário mais claro no projeto final. Também não fica claro na proposta uma ideia melhor dos dados, como volume, e, embora privado, uma amostra representativa, mesmo que artificial precisa ser fornecida. "Um modelo do hugging face" é bastante vago, e existe uma diferença significativa entre RAG e transfer-learning e - parece que não é clara essa diferença na proposta. Mas podem sim, implementar um ou outro (ou ambos).</t>
  </si>
  <si>
    <t>Em cibersegurança, existe uma metodologia chamada de MITRE ATT&amp;CK, uma base de conhecimento para modelar ataques com base em procedimentos e táticas. O objetivo do projeto é desenvolver uma plataforma capaz de descrever uma ataque a partir de um relato.</t>
  </si>
  <si>
    <t>Os dados utilizados seram retirados de uma base privada do trabalho de um dos integrantes, anonimizados para privacidade, além da tabela do próprio MITRE ATT&amp;CK</t>
  </si>
  <si>
    <t>A abordagem será feita ao realizar o transfer learning de um modelo do hugging face para interpretar descrições dadas pelo usuário, utilizando-se também de uma arquitetura de RAG básica como da Langchain que é um toolkit mais acessível.</t>
  </si>
  <si>
    <t>https://attack.mitre.org/
https://github.com/mitre-attack/attack-stix-data
https://python.langchain.com/docs/tutorials/rag/
https://youtu.be/sVcwVQRHIc8?si=EzM5NTyGMt5E0v7G</t>
  </si>
  <si>
    <t>Carlos Augusto Oliveira; César Fukushima; Enzo Sabatelli;</t>
  </si>
  <si>
    <t>Identificar material produzido ou não por IA é algo bastante importante. Mas o projeto proposto apresenta várias lacunas aqui. A base de dados que apontam https://www.kaggle.com/datasets/pratyushpuri/ai-vs-human-content-detection-1000-record-in-2025/data é sintética (sabem o que isso significa) e limita enormemente o trabalho. Além disso não é uma fonte primária, e a coleta de dados proposta não deixa claro o que será feito com esses dados... combinados com a base sintética??? Não vejo sentido gerar dados a partir da base coletada com uma IA. Também não fica claro o volume da coleta de dados. Na parte de métodos há uma falta de entendimento dos métodos ao separar a classificação e incluir ao final o fine-tuning (inclusive apontando um modelo não aberto). Em princípio, esta é uma proposta que não podem seguir sem muitos ajustes.</t>
  </si>
  <si>
    <t>O objetivo do projeto é desenvolver um modelo de aprendizado de máquina capaz de distinguir entre textos escritos por humanos e textos gerados por Inteligência Artificial (IA) O projeto busca ajudar em contextos de verificação de plágio/autoria e moderação de conteúdo.</t>
  </si>
  <si>
    <t>Será montado o dataset utilizando fontes como videos de youtube antigos, textos de redação, no geral materiais escritos onde tenhamos certeza que é texto humano e pedir para o chatgpt ou outras ferramentas para gerar textos parecidos sobre o mesmo tema.</t>
  </si>
  <si>
    <t>1. Pré-processamento de Dados: Limpeza dos textos, remoção de stopwords, tokenização e vetorização utilizando técnicas como TF-IDF ou embeddings de palavras.
2. Treinamento de Modelos: classificar os textos em duas categorias: IA ou humano.
3. Avaliação de Desempenho: Medição da acurácia, precisão, recall e F1-score para avaliar a eficácia do modelo.
4. Ajuste Fino (Fine-Tuning): Aplicação de técnicas de ajuste fino em modelos pré-treinados, como BERT ou GPT, para melhorar a performance na tarefa específica de classificação.</t>
  </si>
  <si>
    <t>https://www.youtube.com/watch?v=BH77a_4SC9k e https://www.kaggle.com/datasets/pratyushpuri/ai-vs-human-content-detection-1000-record-in-2025/data</t>
  </si>
  <si>
    <t>João Pedro Soares dos Santos;Nathan Zanoni da Hora;Gabriel Zendron Allievi;João Paulo de Souza Rodrigues</t>
  </si>
  <si>
    <t>Excelente, embora um tema pouco original, mas é efetivo. Fizeram, ao menos pelo que é descrito, uma pesquisa de modelos e métricas a serem empregados. Ótimo.</t>
  </si>
  <si>
    <t xml:space="preserve">O objetivo do projeto é desenvolver um modelo de classificação de gêneros de filmes a partir de suas sinopses. O sistema deverá receber como entrada o texto da sinopse e prever os gêneros mais adequados (por exemplo: drama, ação, comédia, romance etc.), permitindo múltiplos rótulos por filme. A proposta busca aplicar ajuste fino de modelos de linguagem abertos (LLMs) para adaptar o modelo ao domínio específico de sinopses cinematográficas, gerando uma solução aberta, reproduzível e aplicável a diferentes catálogos de filmes. </t>
  </si>
  <si>
    <t xml:space="preserve">Os dados serão coletados diretamente da API pública do The Movie Database (TMDb), que fornece informações de filmes, incluindo título, sinopse e gêneros associados. 
API: https://developer.themoviedb.org/reference/intro/getting-started </t>
  </si>
  <si>
    <t xml:space="preserve">A metodologia seguirá um pipeline End2End, que inicia com a coleta e preparação dos dados, por meio da extração das informações via API TMDb e criação de um dataset anotado no formato JSONL relacionando sinopse e gêneros. Na etapa de modelagem, serão utilizados modelos de linguagem abertos, como Mistral-7B-Instruct ou LLaMA 3-8B Instruct, aplicando técnicas de fine-tuning leve (LoRA/QLoRA) para adaptar o modelo ao contexto de classificação de filmes. A geração será estruturada de modo a restringir as respostas à lista de gêneros válidos. Para a avaliação, serão utilizadas métricas de classificação multi-rótulo, como Precision, Recall e F1-score (micro e macro), além da comparação entre abordagens de prompt engineering e modelos ajustados.  </t>
  </si>
  <si>
    <t xml:space="preserve">The Movie Database (TMDb) API: https://developer.themoviedb.org/ 
Hugging Face – Transformers, PEFT e TRL: https://huggingface.co/docs 
Dettmers, T., et al. (2023). QLoRA: Efficient Finetuning of Quantized LLMs. arXiv:2305.14314. 
Mistral AI – Mistral 7B: https://mistral.ai/news/announcing-mistral-7b/ 
Open Source LLM Fine-tuning Guide (Hugging Face): https://huggingface.co/blog/peft </t>
  </si>
  <si>
    <t>Antonio Macedo Ferrite, Maria Fernanda Pinho Garcia</t>
  </si>
  <si>
    <t xml:space="preserve">Saúde e IA, ótimo. Mas o projeto não deixa claro alguns pontos: que doenças respiratórias serão endereçadas? E os dados sobre medicamentos? Não há nada sobre isso na proposta, e não sei se têm esses dados na base do SUS. Quanto aos modelos, o enunciado pede a exploração de mais de um modelo que possam ser comparados. </t>
  </si>
  <si>
    <t>O projeto tem por objetivo identificar quais são os medicamentos mais eficazes para o tratamento de diferentes doenças respiratórias.
Esse foi pensado de modo que o projeto possa ser útil para auxiliar na identificação das melhores alternativas de tratamento diante dos sintomas, diagnóstico e evolução do caso de cada paciente; assim como uma melhor gestão da utilização de cada medicamento por parte dos profissionais de saúde.</t>
  </si>
  <si>
    <t xml:space="preserve">Serão utilizados dados do OpenDataSus, que disponibiliza dados da saúde pública, coletados via API.
Esses consistem em dados de diversos pacientes que deram entrada em hospitais da rede pública entre os anos de 2019 e 2025 - considerando quais sintomas apresentavam, quais foram os testes de identificação de patógeno realizados e os resultados para cada um, se esses pacientes deram entrada na UTI, e evolução de seus quadros. </t>
  </si>
  <si>
    <t xml:space="preserve">A abordagem inicialmente utilizada será a do algoritmo de Machine Learning Random Forest. 
A escolha desse se deu devido a sua robustez e capacidade de lidar com alto número de dados, menor sensibilidade a outliers e ruídos dos dados, boa acurácia mesmo com a utilização de diversas variáveis, e também utilização geral desse algoritmo para problemas de classificação e regressão. </t>
  </si>
  <si>
    <t xml:space="preserve">SRAG 2021 a 2024 - Banco de Dados de Síndrome Respiratória Aguda Grave - incluindo dados da COVID-19 - OPENDATASUS. Disponível em: &lt;https://opendatasus.saude.gov.br/dataset/srag-2021-a-2024&gt;. 
PAN, I. et al. Machine Learning for Social Services: A Study of Prenatal Case Management in Illinois. American Journal of Public Health, v. 107, n. 6, p. 938–944, jun. 2017. Disponível em: &lt;https://pubmed.ncbi.nlm.nih.gov/28426306/&gt;
Yiu, Tony. “Understanding Random Forest | towards Data Science.” Towards Data Science, 12 June 2019, towardsdatascience.com/understanding-random-forest-58381e0602d2/. Disponível em: &lt;https://towardsdatascience.com/understanding-random-forest-58381e0602d2/&gt;
Brownlee, Jason. “How to Develop a Random Forest Ensemble in Python.” Machine Learning Mastery, 19 Apr. 2020, machinelearningmastery.com/random-forest-ensemble-in-python/. Disponível em: &lt;https://machinelearningmastery.com/random-forest-ensemble-in-python/&gt;
scikit-learn. “1.11. Ensemble Methods — Scikit-Learn 0.22.1 Documentation.” Scikit-Learn.org, 2012, scikit-learn.org/stable/modules/ensemble.html. Disponível em:
&lt;https://scikit-learn.org/stable/modules/ensemble.html&gt;
PAIXÃO, G. M. DE M. et al. Machine Learning na Medicina: Revisão e Aplicabilidade. Arquivos Brasileiros de Cardiologia, v. 118, n. 1, p. 95–102, jan. 2022. Disponível em:
&lt;https://www.scielo.br/j/abc/a/WMgVngCLbYfJrkmC65VFCkp/?format=html&amp;lang=pt#:~:text=T%C3%A9cnicas%20de%20machine%20learning,(SVM)%2C%20entre%20outros&gt;.
LIMA, M. D. Principais algoritmos de Machine Learning para você conhecer em 2022. Disponível em: &lt;https://www.insightlab.ufc.br/principais-algoritmos-de-machine-learning-para-voce-conhecer-em-2022/&gt;. 
FLORES, M. IA da Portal detecta COVID-19 com precisão - Portal Telemedicina. Disponível em: &lt;https://portaltelemedicina.com.br/portal-telemedicina-lanca-inteligencia-artificial-para-detectar-covid-19&gt;. 
CÉSAR, P. Random Forest: Resolvendo problemas de Classificação e Regressão - DataGeeks. Disponível em: &lt;https://www.datageeks.com.br/random-forest/#o-que-%C3%A9-random-forest&gt;. </t>
  </si>
  <si>
    <t>Gabriel Bianconi; Carlos Alberto Matias da Costa; Bruno Augusto Lopes Fevereiro</t>
  </si>
  <si>
    <t>Esse é um problema de regressão "mascarado" de classificação. Ok, podem seguir assim. Mas precisam ter uma atenção rigorsa e especial à validação do modelo para torná-lo suficiente para ir além de um exercício de classificação (é um projeto e não um exercício, e espero ser clara a diferença). Assim, definição da janela de atraso, variáveis externas, validação sobre várias janelas de predição (cross validation), são alguns pontos importantes de aparecer no projeto e que não estão aqui.</t>
  </si>
  <si>
    <t>Desenvolver uma solução com Tabular Classification que classifica a direção do preço de criptomoedas (alta ou baixa) para o dia seguinte. O projeto resultará em uma aplicação interativa onde o usuário insere o nome da criptomoeda desejada (ex: BTC, ETH) para obter uma previsão. O objetivo é criar uma ferramenta de apoio à decisão para investidores e entusiastas do mercado.</t>
  </si>
  <si>
    <t>Utilizaremos duas fontes de dados primários: a API do Yahoo Finance (via biblioteca yfinance) para obter os dados de mercado e a API do Blockchain.com para extrair dados on-chain. Essa integração permite um maior número de dados para usar no modelo, combinando indicadores técnicos de mercado com métricas fundamentais da saúde da rede da criptomoeda.</t>
  </si>
  <si>
    <t>A partir dos dados OHLCV, faremos a engenharia de features criando indicadores técnicos com a biblioteca pandas-ta. Compararemos modelos de classificação como Random Forest e XGBoost, utilizando o Scikit-learn para uma validação temporalmente correta. O melhor modelo será implementado em uma aplicação web com Streamlit para realizar as previsões sob demanda, servindo como uma implementação customizada da lógica encontrada em frameworks de trading como o Freqtrade.</t>
  </si>
  <si>
    <t>yfinance library (Yahoo Finance API): https://github.com/ranaroussi/yfinance
Blockchain.com API: https://www.blockchain.com/explorer/api
FreqTrade : https://www.freqtrade.io/en/stable/</t>
  </si>
  <si>
    <t>Pedro Mesquita, Enzo Pucci, André Goes, Caio Correia, Bruno Lopes</t>
  </si>
  <si>
    <t>A predição de resultados de jogos com bases nesses dados é, como vocês mesmo apontam, mais próximo de uma loteria. 50% - 60% é um resultado próximo do aleatório. Além disso (não fica muito claro) mas empregariam resultados de uma base não primária (do Kaggle) que, como falamos, não está dentro do escopo dos projetos. O uso da API e o enriquecimento dos dados pode ser alternativa para viabilizar o projeto. Mas acho difícil, e não há maiores detalhes sobre o enriquecimento dos dados. Acho difícil seguirem com essa proposta para terem um projeto interessante e correto.</t>
  </si>
  <si>
    <t>O projeto tem como objetivo prever os resultados de partidas da UEFA Champions League utilizando modelos de machine learning, com foco no algoritmo XGBoost. A estratégia é realizar previsões partida a partida e, a partir dessas probabilidades, simular o torneio em sua totalidade, identificando quais equipes têm maior chance de avançar em cada fase e qual teria mais chances de conquistar o título. Assim, além de fornecer previsões individuais para cada jogo, o modelo poderá estimar probabilidades globais de título por time. O intuito é demonstrar como a ciência de dados pode ser aplicada em competições esportivas de alta imprevisibilidade, como o futebol, oferecendo insights probabilísticos e comparando-os com as percepções humanas ou com as odds de mercado.</t>
  </si>
  <si>
    <t>Para treinar e validar o modelo, serão utilizados dados históricos da UEFA Champions League, incluindo placares, estatísticas de desempenho dos times (posse de bola, finalizações, gols marcados e sofridos, resultados recentes) e possivelmente informações de mercado (odds das casas de apostas). As principais fontes consideradas são: datasets do Kaggle, que oferecem temporadas passadas em CSV; a API Football-Data.org, gratuita e simples de usar; e a API-Football, que fornece dados detalhados e em tempo real, ainda que com limites na versão gratuita. Complementarmente, dados de sites como SofaScore (estatísticas de jogos) ou Understat (expected goals em ligas nacionais) podem enriquecer as variáveis. O fluxo inicial do projeto será: (1) usar dados históricos estáticos para treinamento; (2) integrar APIs para atualização contínua e previsões em tempo real durante o torneio.</t>
  </si>
  <si>
    <t>O problema será formulado como classificação multiclasse: vitória do mandante, empate ou vitória do visitante. O algoritmo escolhido é o XGBoost, devido à sua eficácia comprovada em dados tabulares e esportivos. As features incluirão: estatísticas médias recentes de cada equipe (gols pró/contra, desempenho em casa/fora), forma dos últimos jogos, valor de elenco ou rankings de força, além de variáveis contextuais como local do jogo. O modelo será treinado em temporadas passadas e validado em partidas não vistas para medir sua acurácia. Trabalhos anteriores apontam que modelos desse tipo atingem entre 55% e 60% de acerto, o que já supera o palpite aleatório.</t>
  </si>
  <si>
    <t>Kaggle Datasets: UEFA Champions League Historical Dataset (várias temporadas).
Football-Data.org: API gratuita para ligas e copas (inclui Champions League).
API-Football (API-Sports): API detalhada de futebol com plano gratuito.
Utikal, N. Predicting Football Results using Archetype Analysis and XGBoost. Medium, 2020.
Carreira, A. Previsão dos resultados de jogos de futebol. Politécnico de Coimbra, 2021.
Ormit Talent Blog (2022): Data trainees predict Champions League winner via ML.
Kartik, B. (2024): Probability Based Model for Predicting the 2023 UCL. Medium.
Bunker, R., &amp; Thabtah, F. (2017): A machine learning framework for sport result prediction.</t>
  </si>
  <si>
    <t>Larissa Navarro Pizarro 
RA:19.02028-7
Lucas Miguel de Matos Negri  
RA: 19.00386-2
Matheus Igino Machado          
RA: 20.01629-8
Vinicius Urias da Cruz            
RA: 20.00601-2</t>
  </si>
  <si>
    <t>Rever. O projeto emprega uma base não primária, e fora a proposta dos projetos. Na parte de métodos não há nenhuma clareza. Saberiam dizer o que é TF-IDF? Qual a relação com análise de sentimentos? E o fine-tunning, como seria aplicado? Pois não parece ter sentido aqui. Enfim, uma lista de métodos mas que não são coerentes com a proposta.</t>
  </si>
  <si>
    <t>O projeto tem como objetivo desenvolver um classificador automático de reviews de jogos digitais, capaz de identificar se a avaliação do usuário é positiva, negativa ou neutra. A solução poderá ser aplicada para auxiliar desenvolvedores, estúdios e plataformas de jogos a compreender melhor a percepção dos jogadores e priorizar melhorias em seus produtos.</t>
  </si>
  <si>
    <t>Fonte principal: Steam Reviews Dataset (dados públicos disponíveis no Kaggle). https://www.kaggle.com/datasets/andrewmvd/steam-reviews</t>
  </si>
  <si>
    <t xml:space="preserve">Pré-processamento dos textos
Limpeza (remoção de HTML, normalização de caracteres).
Tokenização e remoção de stopwords.
Modelos baseline (clássicos)
TF-IDF + Naive Bayes.
TF-IDF + Logistic Regression.
Modelos avançados (LLMs abertos)
Fine-tuning de modelos como BERTimbau (PT-BR) ou DistilBERT (EN).
Comparação com embeddings (Sentence-BERT + MLP).
Validação e avaliação
Divisão treino/teste (70/30).
Métricas: Acurácia, F1-Score, Precisão e Revocação.
Matriz de confusão para análise de erros.
</t>
  </si>
  <si>
    <t>Referências sobre Processamento de Linguagem Natural (PLN) e Pré-processamento
Manning, C. D., Raghavan, P., &amp; Schütze, H. (2008). Introduction to Information Retrieval. Cambridge University Press.
Referências sobre Métodos Clássicos (Naive Bayes, Regressão Logística, TF-IDF)
Joachims, T. (1998). Text categorization with Support Vector Machines: Learning with many relevant features. In European Conference on Machine Learning (pp. 137–142). Springer.</t>
  </si>
  <si>
    <t>Raphael Fernandes Raymundo, Nicole Martins Fragnan, Eduardo Lucas Felippa, Flavio Murata, Felipe Rodrigues Peixoto, Kaiven Yang Su</t>
  </si>
  <si>
    <t xml:space="preserve">É um projeto simples. A base do Airbnb é uma bases estática. Assim, precisam se esmerar nos métodos e na implementação, ou não passaria de um exercício. Portanto, reforcem no trabalho a análise da influência das variáveis e os insights, por exemplo empregando ferramenta como o SHAP e LIME, integrando-as às interface da aplicação. Não esqueçam também de comparar o resultado de diferentes modelos. </t>
  </si>
  <si>
    <t>O objetivo do projeto é desenvolver um modelo de Machine Learning para estimar a nota média (review_scores_rating) de imóveis novos no Airbnb que ainda não receberam avaliações.
A proposta é usar características do anfitrião, do imóvel, da localização e do engajamento como base para prever qual seria a reputação esperada do anúncio, permitindo:
Apoiar hóspedes a identificar opções promissoras mesmo sem histórico de reviews.
Oferecer feedback a novos anfitriões sobre os fatores que mais impactam a reputação de seus imóveis.
Gerar insights sobre a qualidade esperada de anúncios por bairro e tipo de hospedagem.</t>
  </si>
  <si>
    <t>Fonte: Inside Airbnb – Open Data.
https://insideairbnb.com/get-the-data
Dataset: listings.csv da cidade do Rio de Janeiro.
https://data.insideairbnb.com/brazil/rj/rio-de-janeiro/2025-06-24/data/listings.csv.gz
Variável alvo (target): review_scores_rating (nota contínua de 0 a 5).</t>
  </si>
  <si>
    <t xml:space="preserve">1. Pré-processamento dos dados:
- Tratamento de valores ausentes (\N).
- Normalização de variáveis numéricas (preço, capacidade, etc.).
- Codificação de variáveis categóricas (ex.: tipo de propriedade, bairro).
- Análise da influencia das variáveis para identificar os atributos mais determinantes para a qualidade prevista de um imóvel sem reviews.
2. Modelagem:
- Modelos de regressão supervisionada:
-- Random Forest Regressor.
-- XGBoost Regressor.
-- Regressão Linear (baseline). (para comparações)
- Ajuste de hiperparâmetros com validação cruzada.
- Excluir variáveis com pouca significância.
3. Avaliação:
- RMSE (Root Mean Squared Error).
- MAE (Mean Absolute Error).
- R² (Coeficiente de Determinação).
</t>
  </si>
  <si>
    <t xml:space="preserve">Inside Airbnb – Dados abertos: https://insideairbnb.com/get-the-data
MÜLLER, Andreas C.; GUIDO, Sarah. Introduction to machine learning with Python: a guide for data scientists. Sebastopol: O’Reilly Media, Inc., 2016. Disponível em: https://www.oreilly.com/library/view/introduction-to-machine/9781449369880/ch01.html
CHEN, Tianqi; GUESTRIN, Carlos. XGBoost: A Scalable Tree Boosting System. Disponível em: https://xgboost.readthedocs.io/en/stable.
</t>
  </si>
  <si>
    <t>P3</t>
  </si>
  <si>
    <t xml:space="preserve">Nome_1
</t>
  </si>
  <si>
    <t>Nome_2</t>
  </si>
  <si>
    <t>Nome_3* (máximo 1 grupo)</t>
  </si>
  <si>
    <t>Q1</t>
  </si>
  <si>
    <t xml:space="preserve">Q1. Que atributos não são significativos e qual o R2 ajustado para o modelo somente com coeficientes significativos? (mantenha o intercept independente de ser significativo ou não, não há pinguim de peso 0!)
Ex. Resposta:
Atributos: A, B 
R2=0.985
</t>
  </si>
  <si>
    <t>Q2</t>
  </si>
  <si>
    <t xml:space="preserve">Q2. Quais das interações bill_length_mm e bill_depth_mm OU bill_length_mm,bill_depth_mm e flipper_length_mm é significativa ao ser incluída no modelo? Informe o p-value encontrado para ela.
Ex. Resposta:
Interação:  bill_length_mm e...  
p-value=0.002
</t>
  </si>
  <si>
    <t>Q3</t>
  </si>
  <si>
    <t xml:space="preserve">Q3. Implemente o modelo de interação obtido com o scikit-learn. Qual o R2 e o coeficiente de bill_length_mm obtidos desse modelo?
Ex. Resposta:
R2=0.788 
coef bill_length_mm=120.787
</t>
  </si>
  <si>
    <t>Q4</t>
  </si>
  <si>
    <t xml:space="preserve">Q4. Como o modelo de interação obtido qual o peso estimado de um pinguim fêmea com medidas médias da espécie Chinstrap e o valor real?
Ex. Resposta:
predicted=3094.36 
real mean=3527.21
</t>
  </si>
  <si>
    <t>Q5</t>
  </si>
  <si>
    <t>Q5. Qual o RMSE dos dois modelos "ARIMA" empregados? Como base no summary, explique a razão de um dos modelos ser "melhor" (menor erro) que o outro.
Ex. Resposta:
ARIMA RMSE: 182.80 
ARI RMSE: 187.16
O modelo X apresenta menor erro pois podemos observar</t>
  </si>
  <si>
    <t>Q6</t>
  </si>
  <si>
    <t xml:space="preserve">Q6. Qual o RMSE do modelo de Regressão Linear empregando-se 2 lags?
Ex. Resposta:
RL RMSE: 182.80 
</t>
  </si>
  <si>
    <t>Q7</t>
  </si>
  <si>
    <t>Q7. Descreva como você faria para fazer uma predição do lod acumulado até 2050 empregando o modelo de regressão linear.
Ex. Resposta:
1. Definir um dataframe com datas de &lt;início&gt; até &lt;fim&gt;
2. Defnir os atributos...
3. Inicializar...
4. Prever...
5. Atri</t>
  </si>
  <si>
    <t>Nathan Zanoni da Hora</t>
  </si>
  <si>
    <t>island_Torgersen; island_Dream
R-squared:	0.875</t>
  </si>
  <si>
    <t xml:space="preserve">
p-value: 0.234</t>
  </si>
  <si>
    <t>R-squared para o scikit-learn: 0.87
Coeficiente para bill_length_mm: 23.94</t>
  </si>
  <si>
    <t>ARIMA RMSE(1,2,1): 91.24
ARI RMSE(1,2,0): 91.49</t>
  </si>
  <si>
    <t>RL RMSE:  71.25</t>
  </si>
  <si>
    <t>Passo 1: Comece com os últimos dois valores conhecidos da série temporal (lod_lag_1 e lod_lag_2).
Passo 2: Use o modelo de regressão linear treinado para prever o próximo valor (lod(ms)) com base nesses dois lags.
Passo 3: Para a próxima predição, use o valor que acabou de ser previsto como o novo lod_lag_1 e o valor anterior que era lod_lag_1 como o novo lod_lag_2.
Passo 4: Repita o Passo 2 e 3 iterativamente, usando os dois últimos valores previstos como lags, até atingir o ano de 2050.
Passo 5: Visualize a série temporal original e as predições para 2050 para ter uma representação gráfica dos resultados.
Observação: Como em qualquer modelo preditivo, há limitações e incertezas nas previsões de longo prazo, especialmente para 2050.</t>
  </si>
  <si>
    <t>https://colab.research.google.com/drive/1HktPMI6oPiEQQ5LCc_2qm96NIjW-gsxj?usp=sharing</t>
  </si>
  <si>
    <t>-</t>
  </si>
  <si>
    <t>Atributos: island_Dream, island_Torgersen
R2=0.8727</t>
  </si>
  <si>
    <t>Interação: bill_length_mm e bill_depth_mm
p-value=0.0059</t>
  </si>
  <si>
    <t>R2=0.8778
coef bill_length_mm=130.2737</t>
  </si>
  <si>
    <t>predicted=3552.77
real mean=3527.21</t>
  </si>
  <si>
    <t>ARIMA RMSE: 72.3704
ARI RMSE: 72.6860
Ambos os modelos apresentam um RMSE muito similar, indicando um desempenho quase idêntico. O modelo ARIMA(1,2,1) tem um erro ligeiramente menor, mas a diferença é mínima. Ao analisar o summary do modelo ARIMA(1,2,1), observamos que o termo de média móvel (ma.L1) possui um p-value de 0.529. Como este valor é muito maior que 0.05, o termo não é estatisticamente significativo. Isso significa que adicionar o componente de média móvel não trouxe uma melhoria relevante ao modelo, o que é refletido na pequena diferença entre os erros. O modelo mais simples, ARIMA(1,2,0), é praticamente tão bom quanto.</t>
  </si>
  <si>
    <t>RL RMSE: 71.2534</t>
  </si>
  <si>
    <t>Para fazer uma predição até 2050, seria necessário um processo de previsão iterativa (ou recursiva), pois a previsão de cada ano depende dos dois anos anteriores. O processo seria o seguinte:
1. Valores Iniciais: Pegar os dois últimos valores conhecidos da nossa série temporal ts, que são os valores para os anos de 2021 e 2022.
2. Prever o primeiro ano (2023): Usar o valor de 2022 como lag_1 e o valor de 2021 como lag_2 para alimentar o modelo e obter a previsão para 2023.
3. Prever o segundo ano (2024): Usar a previsão de 2023 como lag_1 e o valor real de 2022 como lag_2 para prever o valor de 2024.
4. Iterar para os anos seguintes: A partir de 2025, ambas as features de lag (lag_1 e lag_2) seriam valores previstos anteriormente. Para prever 2025, usaríamos as previsões de 2024 e 2023. Para prever 2026, usaríamos as previsões de 2025 e 2024, e assim por diante.
5. Loop até 2050: Esse processo seria repetido dentro de um loop, ano a ano, até que a previsão para 2050 fosse gerada.</t>
  </si>
  <si>
    <t>https://colab.research.google.com/drive/1mYxMOH1P_ZL4ZAjmjIhTBdk1JLhHmJHi?usp=sharing</t>
  </si>
  <si>
    <t>ARIMA RMSE: 72.3704
ARI RMSE: 72.6860
Ambos os modelos apresentam um RMSE muito similar, indicando um desempenho quase idêntico. O modelo ARIMA(1,2,1) tem um erro ligeiramente menor, mas a diferença é mínima. Ao analisar o summary do modelo ARIMA(1,2,1), observamos que o termo de média móvel (ma.L1) possui um p-value de 0.529. Como este valor é muito maior que 0.05, o termo não é estatisticamente significativo. Isso significa que adicionar o componente de média móvel não trouxe uma melhoria relevante ao modelo, o que é refletido na pequena diferença entre os erros. O modelo mais simples, ARIMA(1,2,0), é praticamente tão bom quanto.</t>
  </si>
  <si>
    <t>1) Definir os valores de entrada iniciais: Usar os dois últimos valores reais da série temporal (os dados de 2022 e 2021) como as primeiras entradas para lag_1 e lag_2.
2) Inicializar uma estrutura para os resultados: Criar uma lista ou DataFrame para armazenar os valores previstos, começando a partir do ano de 2023.
3) Prever o primeiro valor futuro: Usar o modelo treinado para prever o valor do ano de 2023, com base nos valores de 2022 e 2021.
4) Armazenar e atualizar: Adicionar o valor previsto de 2023 à estrutura de resultados. Em seguida, atualizar os valores de entrada para a próxima previsão: o valor de 2023 se torna o novo lag_1 e o valor de 2022 se torna o novo lag_2.
5) Repetir o processo em um loop: Repetir os passos 3 e 4 para cada ano subsequente (2024, 2025, ...), sempre usando os dois últimos valores previstos como entrada para prever o próximo.
6) Finalizar ao atingir o alvo: Continuar o loop até que o valor para o ano de 2050 tenha sido previsto e armazenado.</t>
  </si>
  <si>
    <t>https://colab.research.google.com/drive/1Q5MEvsff_oI23MnDW1bSblvLlgJBmNG0?usp=sharing</t>
  </si>
  <si>
    <t>Pedro mesquita</t>
  </si>
  <si>
    <t>Bruno Lopes</t>
  </si>
  <si>
    <t>Gaspar Mauá</t>
  </si>
  <si>
    <t>Atributos: island_Dream[T.True], island_Torgersen[T.True]
R2=0.875</t>
  </si>
  <si>
    <t>Interação: bill_length_mm:bill_depth_mm
p-value=0.006</t>
  </si>
  <si>
    <t>R2=0.876
coef bill_length_mm: 64.853</t>
  </si>
  <si>
    <t xml:space="preserve">predicted=3550.59 
real mean=3527.21 </t>
  </si>
  <si>
    <t>ARIMA RMSE: 72.37
ARI RMSE: 72.69
O modelo ARIMA(1,2,1) apresenta menor erro pois podemos observar que o ARIMA(1,2,1) inclui um termo MA(1) significativo que reduz a variância dos resíduos, resultando em RMSE menor que o ARIMA(1,2,0).</t>
  </si>
  <si>
    <t>RL RMSE: 71.25</t>
  </si>
  <si>
    <t>Eu criaria lag1=LOD(t−1) e lag2=LOD(t−2), removeria NaN e treinaria um LinearRegression com X=[lag1,lag2] e y=LOD. Depois, geraria as datas futuras até 2050 e começaria com os dois últimos LOD observados, montaria [lag1,lag2], preveria ŷ, registraria, atualizaria os lags (lag2←lag1, lag1←ŷ) e repetiria até 2050. Por fim, concatenaria histórico e previsões para analisar e plotar.</t>
  </si>
  <si>
    <t>https://colab.research.google.com/drive/1ysEbShEekbbh1FShkE72HPKod_Q7bDLC?usp=sharing</t>
  </si>
  <si>
    <t>Gaspar Maua</t>
  </si>
  <si>
    <t>R2=0.876
coef bill_length_mm=64.853</t>
  </si>
  <si>
    <t>predicted=3550.59
real mean=3527.21</t>
  </si>
  <si>
    <t>ARIMA RMSE: 72.37
ARI RMSE: 72.68
O modelo ARIMA(1,2,1) apresenta menor erro pois podemos observar que o ARIMA(1,2,1) inclui um termo MA(1) significativo que reduz a variância dos resíduos, resultando em RMSE menor que o ARIMA(1,2,0).</t>
  </si>
  <si>
    <t>RL RMSE 71.25</t>
  </si>
  <si>
    <t>Eu crio as variáveis lag1 = LOD do ano anterior e lag2 = LOD de dois anos atrás, tiro os valores que faltam e treino um modelo de regressão linear usando esses dois lags para prever o LOD do ano atual. Para prever até 2050, gero as datas futuras e faço previsões passo a passo: começo com os dois últimos valores reais de LOD, monto [lag1, lag2], calculo a previsão, salvo o resultado, atualizo os lags (lag2 vira lag1, lag1 vira a previsão) e repito até 2050. Por fim, junto os dados reais com as previsões para analisar e fazer o gráfico.</t>
  </si>
  <si>
    <t>https://colab.research.google.com/drive/1pNQrOK1YoIwLRd26rsTYd-sYtRRK4tT5?usp=sharing</t>
  </si>
  <si>
    <t>21.01219-9@maua.br</t>
  </si>
  <si>
    <t>.</t>
  </si>
  <si>
    <t>Atributos: bill_length_mm, bill_depth_mm, flipper_length_mm, species_Chinstrap, species_Gentoo, sex_Male
R2=0.872</t>
  </si>
  <si>
    <t>Interação: bill_length_mm e bill_depth_mm
p-value = 0.006</t>
  </si>
  <si>
    <t>R2=0.878
Coef bill_length_mm=130.274</t>
  </si>
  <si>
    <t>predicted=3422.845
real mean=3527.206</t>
  </si>
  <si>
    <t>ARIMA RMSE: 72.37
ARI RMSE: 72.69</t>
  </si>
  <si>
    <t>1. Definir o dataframe com todos os dados disponíveis até 2022.
2. Definir como atributos os dois últimos valores observados da série acumulada (2021 e 2022).
3. Inicializar o modelo de regressão linear treinado com os dados históricos.
4. Prever o valor de 2023 a partir dos valores de 2021 e 2022.
5. Atribuir o valor previsto de 2023 como novo lag1 e o valor de 2022 como lag2.
6. Repetir os passos 4 e 5, ano a ano, até chegar em 2050.</t>
  </si>
  <si>
    <t>https://colab.research.google.com/drive/1VhLB0lOMlzAUjsE7Z0IdIAUV4PjjSkTa?usp=sharing</t>
  </si>
  <si>
    <t xml:space="preserve">Igor Improta </t>
  </si>
  <si>
    <t>Vinicius Berti</t>
  </si>
  <si>
    <t>Atributos: island_Dream, island_Torgersen
R2=0.873</t>
  </si>
  <si>
    <t>Interação: bill_length_mm e bill_depth_mm
p-value=0.005</t>
  </si>
  <si>
    <t>R2=0.878
coef bill_length_mm=131.960</t>
  </si>
  <si>
    <t>predicted=3435.81 
real mean=3527.21</t>
  </si>
  <si>
    <t>ARIMA RMSE: 72.37
ARI RMSE: 72.68
O modelo ARIMA(1,2,1) apresentou o menor erro porque a parte de médias móveis (MA) conseguiu capturar melhor os padrões que sobraram nos resíduos. Isso reduziu a autocorrelação e deixou o ajuste do modelo mais eficiente.</t>
  </si>
  <si>
    <t>1. Definir um dataframe com datas de 2023 até 2050
2. Definir os atributos lag_1 e lag_2 inicializados com os dois últimos valores da série histórica
3. Inicializar as variáveis com os valores de 2021 e 2022 como lag_2 e lag_1 respectivamente
4. Prever o próximo valor usando a fórmula: lod(t) = intercept + coef1*lag_1 + coef2*lag_2
5. Atribuir o valor predito à série e atualizar os lags: lag_2 = lag_1, lag_1 = valor_predito
6. Repetir os passos 4 e 5 para cada ano até 2050</t>
  </si>
  <si>
    <t>https://colab.research.google.com/drive/1_UrrUBPeGW07H9fjcBsIZa7Oxr0wdVzy?usp=sharing</t>
  </si>
  <si>
    <t>Não se aplica</t>
  </si>
  <si>
    <t>predicted=3435.81
real mean=3527.21</t>
  </si>
  <si>
    <t>Enzo Leonardo Sabatelli de Moura</t>
  </si>
  <si>
    <t>Atributos: island_Dream, island_Torgersen
R2=0.875</t>
  </si>
  <si>
    <t>Interação: bill_length_mm e bill_depth_mm
p-value=0.06</t>
  </si>
  <si>
    <t>R2-0.878
coef bill_length_mm=120.668</t>
  </si>
  <si>
    <t>ARIMA RMSE: 91.25 
ARI RMSE: 91.49</t>
  </si>
  <si>
    <t>1 - Criar um período de datas para a previsão até 2050
2 - Obter os últimos valores de LOD conhecidos
3 - Iniciar lista para guardar as previsões
4 - Calcular o primeiro LOD previsto
5 - Usar a previsão como dado para o próximo cálculo
6 - Repetir a previsão para cada ano futuro até 2050
7 - Combinar dados originais e previstos</t>
  </si>
  <si>
    <t>https://colab.research.google.com/drive/1p45jLwF3NHjB80Ku-rgDKvDJPaTwgiUP?usp=sharing</t>
  </si>
  <si>
    <t>q</t>
  </si>
  <si>
    <t>Atributos: island_Dream, island_Torgersen, flipper_length_mm
R2=0.874</t>
  </si>
  <si>
    <t>Interação: bill_length_mm e bill_depth_mm
p-value=0.000</t>
  </si>
  <si>
    <t>R2=0.797
coef bill_length_mm=350.601</t>
  </si>
  <si>
    <t>predicted=3804.77
real mean=3527.20</t>
  </si>
  <si>
    <t>RMSE ARIMA(1,2,1): 91.25
RMSE ARIMA(1,2,0): 91.49
O modelo ARIMA(1,2,1) apresenta menor erro (RMSE = 91.25) em relação ao ARIMA(1,2,0) (RMSE = 91.49). Isso indica que o ARIMA(1,2,1) consegue ajustar melhor a série temporal e é considerado melhor para este conjunto de dados.</t>
  </si>
  <si>
    <t>1. Definir um dataframe com datas de início até 2050.
2. Definir os atributos de entrada (lags), usando os valores mais recentes da série.
3. Inicializar o modelo de regressão linear já treinado.
4. Prever o próximo valor usando os lags como entrada.
5. Atualizar os lags com o novo valor previsto.
6. Atribuir o valor previsto à respectiva data no dataframe.
7. Repetir os passos 4 a 6 até preencher todas as datas até 2050.</t>
  </si>
  <si>
    <t>https://colab.research.google.com/drive/1RpixSmzkj7a-fYwmhGEQB2UycOECWjD9?usp=sharing</t>
  </si>
  <si>
    <t>Não aplica</t>
  </si>
  <si>
    <t>Interação: bill_length_mm e bill_depth_mm
p-value=0.006</t>
  </si>
  <si>
    <t>R2=0.878
coef bill_length_mm=120.668</t>
  </si>
  <si>
    <t>ARIMA RMSE: 91.25
ARI RMSE: 91.49</t>
  </si>
  <si>
    <t>nao aplica</t>
  </si>
  <si>
    <t>Atributos: island_Torgersen, island_Dream
R2=0.873</t>
  </si>
  <si>
    <t xml:space="preserve">IInteração:  bill_length_mm e bill_depth_mm 
p-value=0.017
</t>
  </si>
  <si>
    <t>R2=0.878
coef bill_length_mm=130.274</t>
  </si>
  <si>
    <t>predicted=3422.84
real mean=3527.20</t>
  </si>
  <si>
    <t>ARIMA RMSE: 91.25
ARI RMSE:  91.49
O segundo modelo (ARI) apresenta maior erro uma vez que, mesmo a componente de média móvel não influenciando significativamente para o modelo, ela ainda na teoria faz parte do modelo, e teoricamente influencia positivamente para a redução do erro. Todavia, vale ressaltar que essa melhoria é mínima.</t>
  </si>
  <si>
    <t>1. Definir um dataframe com datas até o ano de 2050;
2. Prever para um primeiro valor $ y_1 $ com os 2 últimos dados do *dataset*;
3. Atribuir este valor na próxima linha de *lod(ms)*, duas linhas à frente de *lod_1* e três linhas à frente de *lod_2*;
4.Calcular o próximo valor $ y_2 $ com $ y_1 $ e o último valor do *dataset*;
5. Atribuir este valor na próxima linha de *lod(ms)*, duas linhas à frente de *lod_1* e três linhas à frente de *lod_2*;
6. Calcular os próximos valores como: $ f: y_{n-1}, y_{n-2} \rightarrow y_n $;
7. Voltar para o passo 5 e finalizar repetição até o ano 2050.</t>
  </si>
  <si>
    <t>https://colab.research.google.com/drive/1qpF670K-GjHkfG6myde8IQQlc_SvrNVY?usp=sharing</t>
  </si>
  <si>
    <t>Interação: bill_length_mm e bill_depth_mm
p-value=0.00591949</t>
  </si>
  <si>
    <t>predicted=3419.01
real mean=3527.21</t>
  </si>
  <si>
    <t>https://colab.research.google.com/drive/1zgmgMTVRXh9JFrBV_NoWZZrNKCvU6MPt?usp=sharing</t>
  </si>
  <si>
    <t>Interação:  bill_length_mm e bill_depth_mm 
p-value=0.017</t>
  </si>
  <si>
    <t>ARIMA RMSE: 91.25
ARI RMSE:  91.49
O segundo modelo (ARI) apresenta maior erro uma vez que, mesmo a componente de média movel não influenciando significativamente para o modelo, ela ainda na teoria faz parte do modelo, e teoricamente influencia positivamente para a redução do erro. Todavia, vale ressaltar que essa melhoria é mínima.</t>
  </si>
  <si>
    <t>1. Definir um dataframe com datas até o ano de 2050;
2. Prever para um primeiro valor $ y_1 $ com os 2 últimos dados do *dataset*;
3. Atribuir este valor na próxima linha de *lod(ms)*, duas linhas à frente de *lod_1* e três linhas à frente de *lod_2*;
4. Calcular o próximo valor $ y_2 $ com $ y_1 $ e o último valor do *dataset*;
5. Atribuir este valor na próxima linha de *lod(ms)*, duas linhas à frente de *lod_1* e três linhas à frente de *lod_2*;
6. Calcular os próximos valores como: $ f: y_{n-1}, y_{n-2} \rightarrow y_n $;
7. Voltar para o passo 5 e finalizar repetição até o ano 2050.</t>
  </si>
  <si>
    <t>19.00386-2@maua.br</t>
  </si>
  <si>
    <t>Larrisa Navarro Pizarro</t>
  </si>
  <si>
    <t xml:space="preserve">Lucas Miguel de Matos Negri </t>
  </si>
  <si>
    <t>Atributos: const, island_Dream, island_Torgersen
        R2=0.873</t>
  </si>
  <si>
    <t>Interação: bill_len e bill_dep
      p-value = 0.018</t>
  </si>
  <si>
    <t xml:space="preserve"> R2 = 0.903
       coef bill_length_mm = 110.103</t>
  </si>
  <si>
    <t xml:space="preserve">predicted=4044.873 
real mean=3938.971 </t>
  </si>
  <si>
    <t>ARIMA(1,2,1) RMSE: 91.25
ARIMA(1,2,0) RMSE: 91.49
O modelo ARIMA(1,2,1) apresenta menor erro pois consegue capturar melhor as variações da série, mesmo que a diferença seja pequena em relação ao ARIMA(1,2,0).</t>
  </si>
  <si>
    <t xml:space="preserve">
RL RMSE: 71.25</t>
  </si>
  <si>
    <t xml:space="preserve">
1.Definir um dataframe com as datas de 2023 até 2050.
2.Criar os atributos de lags (lag_1 e lag_2) usando os últimos valores conhecidos da série acumulada.
3.Inicializar o modelo de regressão linear já treinado com os lags históricos.
4.Prever o próximo valor do LOD acumulado usando os dois últimos valores disponíveis como entrada.
5.Atribuir o valor previsto como novo ponto da série e atualizar os lags.
6.Repetir os passos 4 e 5 até chegar ao ano 2050.</t>
  </si>
  <si>
    <t>https://colab.research.google.com/drive/1aDX4U7cy8rrMhM5xZ748NDIOnQ0ibGdH?usp=sharing</t>
  </si>
  <si>
    <t>19.02028-7@maua.br</t>
  </si>
  <si>
    <t xml:space="preserve">Bruno Augusto Lopes Fevereiro </t>
  </si>
  <si>
    <t>Atributos: const, island_Dream, island_Torgersen
R2=0.873</t>
  </si>
  <si>
    <t>Interação: bill_len e bill_dep
p-value = 0.018</t>
  </si>
  <si>
    <t>R2 = 0.903
coef bill_length_mm = 110.103</t>
  </si>
  <si>
    <t>Predicted=4044.873
real mean=3938.971</t>
  </si>
  <si>
    <t>ARIMA(1,2,1) RMSE: 91.25
ARIMA(1,2,0) RMSE: 91.49</t>
  </si>
  <si>
    <t xml:space="preserve">
RL RMSE: 71.25</t>
  </si>
  <si>
    <t>https://colab.research.google.com/drive/1aDX4U7cy8rrMhM5xZ748NDIOnQ0ibGdH?usp=sharing#scrollTo=uefRmb-rQD8A</t>
  </si>
  <si>
    <t>br.fevereiro@icloud.com</t>
  </si>
  <si>
    <t>Q4)Predicted=4044.873
real mean=3938.971</t>
  </si>
  <si>
    <t>1.Definir um dataframe com as datas de 2023 até 2050.
2.Criar os atributos de lags (lag_1 e lag_2) usando os últimos valores conhecidos da série acumulada.
3.Inicializar o modelo de regressão linear já treinado com os lags históricos.
4.Prever o próximo valor do LOD acumulado usando os dois últimos valores disponíveis como entrada.
5.Atribuir o valor previsto como novo ponto da série e atualizar os lags.
6.Repetir os passos 4 e 5 até chegar ao ano 2050.</t>
  </si>
  <si>
    <t>predicted=3778.63
real mean=3527.21</t>
  </si>
  <si>
    <t>ARIMA RMSE: 72.37
ARI RMSE: 72.69
O modelo ARI((1, 2)) apresenta menor erro pois possui menor AIC (676.34 vs 677.79).</t>
  </si>
  <si>
    <t>1. Definir um dataframe com datas de início até 2050, representando o período que queremos prever.
2. Definir os atributos (variáveis independentes) usados no modelo de regressão linear, como ano ou índice temporal.
3. Inicializar o modelo de regressão linear já treinado com os dados históricos.
4. Prever os valores de load acumulado para cada data futura usando o modelo.
5. Atribuir as previsões como uma nova coluna no dataframe, associando cada previsão à respectiva data.
6. Repetir os passos de previsão e atribuição sempre que houver novos períodos ou atualização dos dados históricos.</t>
  </si>
  <si>
    <t>https://colab.research.google.com/drive/1RCPp_zkcYOuLXMWTHIEqg0EMcs7nqriQ?usp=sharing</t>
  </si>
  <si>
    <t>https://colab.research.google.com/drive/1vX2rySdm95yb_Z0Yd6gXRB58wjqZKjm5?usp=sharing</t>
  </si>
  <si>
    <t>Interação:  bill_length_mm e bill_depth_mm  
p-value=0.005</t>
  </si>
  <si>
    <t xml:space="preserve">
predicted=3778.63
real mean=3527.21</t>
  </si>
  <si>
    <t>ARIMA RMSE: 72.37 
ARI RMSE: 72.68</t>
  </si>
  <si>
    <t xml:space="preserve">RL RMSE: 71.25 </t>
  </si>
  <si>
    <t>1. Usar os dois últimos valores observados como lag1 e lag2. 
2. Fazer a previsão de 1 passo à frente com o modelo de regressão. 
3. Atualizar os lags (shiftando os valores) e repetir o processo até 2050 (previsão recursiva).</t>
  </si>
  <si>
    <t>https://colab.research.google.com/drive/1XVhdKWbCY9FKT4S_wx5kxR1cXYCrBfsJ?usp=sharing</t>
  </si>
  <si>
    <t>ARIMA RMSE: 72.37
ARI: RMSE: 72.68</t>
  </si>
  <si>
    <t>1. Usar os dois últimos valores observados como lag1 e lag2.
2. Fazer a previsão de 1 passo à frente com o modelo de regressão.
3. Atualizar os lags (shiftando os valores) e repetir o processo até 2050 (previsão recursiva).</t>
  </si>
  <si>
    <t>https://colab.research.google.com/drive/16k5vAhgLQxGXSbFjZCc5grxG6vtZcmP7?usp=sharing</t>
  </si>
  <si>
    <t>Atributos: Intercept, island_Torgersen, island_Dream 
R2=0.875</t>
  </si>
  <si>
    <t>Interação: bill_length_mm e bill_depth_mm 
p-value=0.006</t>
  </si>
  <si>
    <t>R2=0.878 
coef bill_length_mm=130.274</t>
  </si>
  <si>
    <t>predicted=3980.99
real mean=3938.97</t>
  </si>
  <si>
    <t>1. Definir um dataframe com 2 colunas [ ano, lod_acumulado]
2. Definir os atributos alvo ( x=ano, y=lod_acumulado) 
3. Inicializar e treinar o modelo de regresão linear 
4. Prever apenas o proximo ano não previsto
5. Atribuir a previsão no df
6. Repetir os passos 4 e 5 até chegar no ano 2050 
Assim o modelo vai ficar interando com cada ano novo de previsão usando todos os dados mais os dados dos anos previstos previamente.</t>
  </si>
  <si>
    <t>https://colab.research.google.com/drive/130mqydI06WpjVb8PPMJJWKYdDx--XNCY#scrollTo=xXfV9gT4gsmO</t>
  </si>
  <si>
    <t>1.⁠ ⁠Definir um dataframe com 2 colunas [ano, lod_acumulado]
2.⁠ ⁠Definir os atributos alvo (x=ano, y=lod_acumulado) 
3.⁠ ⁠Inicializar e treinar o modelo de regresão linear 
4.⁠ ⁠Prever apenas o proximo ano não previsto
5.⁠ ⁠Atribuir a previsão no df
6.⁠ ⁠Repetir os passos 4 e 5 até chegar no ano 2050 
Assim o modelo vai ficar iterando com cada ano novo de previsão usando todos os dados mais os dados dos anos previstos previamente.</t>
  </si>
  <si>
    <t>https://colab.research.google.com/drive/130mqydI06WpjVb8PPMJJWKYdDx--XNCY?usp=sharing</t>
  </si>
  <si>
    <t>Joao Pedro Soares dos Santos</t>
  </si>
  <si>
    <t>Atributos: island_Dream[T.True],island_Torgersen[T.True]
R2=0.872</t>
  </si>
  <si>
    <t>predicted=4050.44
real mean=3938.97</t>
  </si>
  <si>
    <t>ARIMA RMSE: 72.37
ARI RMSE: 72.68
O modelo 1 apresenta menor erro pois esse modelo apresentar um parâmetro a mais em relação ao modelo 2, o que gera mais liberdade e flexibilidade no ajuste dos dados e redução no erro dentro da amostra.</t>
  </si>
  <si>
    <t>1. Definir o dataframe de treino
2. Definir os atributos e a variável alvo (lod(ms))
3. Inicializar e treinar o modelo de regressão linear
4. Criar um dataframe com data de inicio sendo o último ano do dataframe incial e a data final ser 2050
5. Previsão dos valores acumulados de LOD
6. Atribuição dos valores previstos ao dataframe final
7. Visualização dos dados</t>
  </si>
  <si>
    <t>https://colab.research.google.com/drive/1qZUX7vJcXPqoR60cQilJKfW6B3HLcYrj</t>
  </si>
  <si>
    <t>https://colab.research.google.com/drive/1InZ8hLJ6kvqnG6zfOWK0vpqFR4rLjA2O?usp=sharing</t>
  </si>
  <si>
    <t>Vitor Soller</t>
  </si>
  <si>
    <t>predicted=4047.16
real mean=3938.97</t>
  </si>
  <si>
    <t>ARIMA RMSE: 91.24
ARI RMSE: 91.49</t>
  </si>
  <si>
    <t>Partindo do pressuposto que já possuimos o ts:
1. Definir o dataframe com datas até 2050.
2. Prever o próximo valor futuro baseado nos dois últimos utilizando predict e valor max
3.  Inserir no dataframe
4. Inserir mais um shift
5. Repetir os passos até chegar em 2050</t>
  </si>
  <si>
    <t>https://colab.research.google.com/drive/1GeppQjgzeGREFbMsSYelv1i93quzZz7X?usp=sharing</t>
  </si>
  <si>
    <t>Enzo Pucci (21.02093-0)</t>
  </si>
  <si>
    <t>Caio Montes Correia (21.00931-7)</t>
  </si>
  <si>
    <t>Atributos: island_Dream, island_Torgersen
R2 = 0.873</t>
  </si>
  <si>
    <t>Interação: bill_length_mm e bill_depth_mm
p-values=0.005</t>
  </si>
  <si>
    <t>predicted=4062.35
real mean=3938.97</t>
  </si>
  <si>
    <t>ARIMA(1,2,1) RMSE: 91.24
ARI(1,2,0)       RMSE: 91.49
O modelo ARIMA(1,2,1) tem um RMSE ligeiramente menor ({{rmse_arima_11}}) do que o modelo ARIMA(1,2,0) ({{rmse_arima_10}}). Isso indica que o modelo com a componente de média móvel (ARIMA(1,2,1)) se ajustou um pouco melhor aos dados históricos.
Analisando os summaries dos modelos:
No modelo ARIMA(1,2,1), o p-value para o termo de média móvel (ma.L1) é de 0.529, o que é maior que 0.05. Isso sugere que o termo de média móvel não é estatisticamente significativo neste modelo.
No modelo ARIMA(1,2,0), o p-value para o termo autorregressivo (ar.L1) é de 0.000, o que é menor que 0.05. Isso indica que o termo autorregressivo é estatisticamente significativo neste modelo.</t>
  </si>
  <si>
    <t>1. Definir um dataframe com datas anuais do último valor observado até 2050.
2. Definir os atributos de entrada do modelo como os lags da série (lag1 e lag2).
3. Inicializar o modelo de regressão linear treinado com os dados históricos.
4. Prever o valor do próximo período usando os últimos dois valores conhecidos.
5. Atribuir a previsão obtida como o novo valor da série no respectivo ano.
6. Repetir os passos 4 e 5 de forma recursiva até atingir o ano de 2050.</t>
  </si>
  <si>
    <t>https://colab.research.google.com/drive/1Gzz00aZOW0GcfcchwcDWGEqWt3uy2cmp?usp=sharing#scrollTo=FiLaXmST48ql</t>
  </si>
  <si>
    <t>ARIMA RMSE: 91.24
ARI RMSE: 91.49</t>
  </si>
  <si>
    <t>1. Definir um dataframe com datas de 2023 até 2050
2. Inicializar os lags
3. Prever o primeiro valor futuro com os lags iniciais
4. Atribuir o valor previsto e atualizar os lags
5. Repetir os passos 3 e 4 até 2050</t>
  </si>
  <si>
    <t>Atributos: island_Dream , island_Torgersen 
R2=0.872</t>
  </si>
  <si>
    <t>Interação: bill_length_mm e bill_depth_mm
p-value=0.005919494133955219</t>
  </si>
  <si>
    <t>R2=0.8778468496998637 
coef bill_length_mm=130.27370728150586</t>
  </si>
  <si>
    <t>predicted=4050.44 
real mean=3938.97</t>
  </si>
  <si>
    <t>ARIMA RMSE: 72.370
ARI RMSE: 72.686
O modelo ARIMA apresenta menor erro, porém podemos observar que não é uma diferença significativa, até mesmo pois o coeficiente de média móvel MA não é significativo (p-value 0.529)</t>
  </si>
  <si>
    <t>1 Cria se um dataframe com todas as datas como indice, desde 2023 até 2050
2 então, acha-se os últimos dois valores (2021 e 2022), e define-os como lag1 e lag2
3 predizer o valor de Y para 2023 utilizando os valores de lag1 e lag2
4 atribuir o valor calculado ao dataframe e atualizar os valores de lag1 e lag2
5 repetir até o ano 2050</t>
  </si>
  <si>
    <t>https://colab.research.google.com/drive/1c_aSbpyINRE4a2ATJRxYoAp4hFD-IVoX?usp=sharing</t>
  </si>
  <si>
    <t>Atributs: island_Dream, island_Torgersen
R2=0.873</t>
  </si>
  <si>
    <t>Interação: bill_length_mm * bill_depth_mm
p-value=0.0059</t>
  </si>
  <si>
    <t>R2=0.877
coef bill_length_mm=130.273</t>
  </si>
  <si>
    <t>Eduardo Felippa</t>
  </si>
  <si>
    <t>Atributos: island_Dream, island_Torgersen
R2=0.878</t>
  </si>
  <si>
    <t>interação: bill_length_mm e bill_depth_mm
p-value=0.005</t>
  </si>
  <si>
    <t>Coeficiente=18.189
R2=0.875</t>
  </si>
  <si>
    <t>predicted=-1020988.23
real mean=3938.97</t>
  </si>
  <si>
    <t>Eu faria um método iterativo. Seria um loop que calcula o valor previsto para o dia seguinte. Então, na próxima iteração, esse valor previsto é usado como entrada para calcular o próximo dia (seguinte ao previsto). Isso se repetiria até obter todas previsões até 2050.</t>
  </si>
  <si>
    <t>https://colab.research.google.com/drive/1C5Ob3N1eMzU34TAs6HhAhbHYO_0c-Yrs?usp=sharing</t>
  </si>
  <si>
    <t>R²: 0.904
coef bill_length_mm: 107.208</t>
  </si>
  <si>
    <t>Predicted=4056.44
Real mean=3938.97</t>
  </si>
  <si>
    <t>RMSE ARIMA(1,2,1): 72.37
RMSE ARIMA(1,2,0): 72.69
O RMSE do modelo ARIMA(1,2,1) foi menor do que o do ARIMA(1,2,0). Podemos dizer que isso indica melhor ajuste. Pelo summary, nota-se que a inclusão do termo MA(1) foi significativa. Isso captura não só a dependência dos erros passados como também melhora a modelagem da série. Assim, o ARIMA(1,2,1) é preferível, pois apresenta menor erro e resíduos mais próximos de ruído branco.</t>
  </si>
  <si>
    <t>1. Definir um dataframe com datas de 2021 até 2050.
2. Definir os atributos de entrada do modelo (lags: LOD(t-1) e LOD(t-2)).
3. Inicializar os valores de LOD(t-1) e LOD(t-2) com os dois últimos valores observados da série histórica (2019 e 2020).
4. Prever o próximo valor LOD(t) usando o modelo de regressão linear.
5. Atribuir esse valor previsto ao dataframe na data correspondente.
6. Atualizar os atributos (LOD(t-1) e LOD(t-2)) para usar o valor previsto na próxima iteração.
7. Repetir os passos de previsão e atribuição até alcançar o ano de 2050.</t>
  </si>
  <si>
    <t>https://colab.research.google.com/drive/1KN_NHcmx-QrZzaXCJNcsmAA2u6G9FCZj?usp=sharing</t>
  </si>
  <si>
    <t>21.00334-3@maua.br</t>
  </si>
  <si>
    <t>Atributos: island_Dream, island_Torgersen
R² ajustado = 0.873</t>
  </si>
  <si>
    <t>Interação: bill_length_mm e bill_depth_mm
p-value = 0.005</t>
  </si>
  <si>
    <t>R2 = 0.904
coef bill_length_mm= 107.208</t>
  </si>
  <si>
    <t>Predicted = 4056.44
Real mean = 3938.97</t>
  </si>
  <si>
    <t>ARIMA(1,2,1) RMSE = 72.37
ARIMA(1,2,0) RMSE = 72.69
O RMSE do modelo ARIMA(1,2,1) foi menor do que o do ARIMA(1,2,0). Podemos dizer que isso indica melhor ajuste. Pelo summary, nota-se que a inclusão do termo MA(1) foi significativa. Isso captura não só a dependência dos erros passados como também melhora a modelagem da série. Assim, o ARIMA(1,2,1) é preferível, pois apresenta menor erro e resíduos mais próximos de ruído branco.</t>
  </si>
  <si>
    <t>RL RMSE = 71.25</t>
  </si>
  <si>
    <t>1. Definir um dataframe com datas de 2021 até 2050.
2. Definir os atributos de entrada do modelo (lags: LOD(t-1) e LOD(t-2)).
3. Inicializar os valores de LOD(t-1) e LOD(t-2) com os dois últimos valores observados da série histórica (2019 e 2020).
4. Prever o próximo valor LOD(t) usando o modelo de regressão linear.
5. Atribuir esse valor previsto ao dataframe na data correspondente.
6. Atualizar os atributos (LOD(t-1) e LOD(t-2)) para usar o valor previsto na próxima iteração.
7. Repetir os passos de previsão e atribuição até alcançar o ano de 2050.</t>
  </si>
  <si>
    <t>Atributos: island_Dream, island_Torgersen
R2 = 0.873</t>
  </si>
  <si>
    <t xml:space="preserve">ARIMA(1,2,1) RMSE: 91.24
ARI(1,2,0)       RMSE: 91.49
O modelo ARIMA(1,2,1) tem um RMSE ligeiramente menor ({{rmse_arima_11}}) do que o modelo ARIMA(1,2,0) ({{rmse_arima_10}}). Isso indica que o modelo com a componente de média móvel (ARIMA(1,2,1)) se ajustou um pouco melhor aos dados históricos.
Analisando os summaries dos modelos:
No modelo ARIMA(1,2,1), o p-value para o termo de média móvel (ma.L1) é de 0.529, o que é maior que 0.05. Isso sugere que o termo de média móvel não é estatisticamente significativo neste modelo.
No modelo ARIMA(1,2,0), o p-value para o termo autorregressivo (ar.L1) é de 0.000, o que é menor que 0.05. Isso indica que o termo autorregressivo é estatisticamente significativo neste modelo.
</t>
  </si>
  <si>
    <t>https://colab.research.google.com/drive/1Gzz00aZOW0GcfcchwcDWGEqWt3uy2cmp#scrollTo=FiLaXmST48ql</t>
  </si>
  <si>
    <t>cafmo2312@gmail.com</t>
  </si>
  <si>
    <t>Carlos Augusto Oliveira</t>
  </si>
  <si>
    <t>Atributos: flipper_length_mm, island_Dream, island_Torgersen
R2=0.875</t>
  </si>
  <si>
    <t>R2=0.90
coef bill_length_mm=60.52</t>
  </si>
  <si>
    <t>predicted=4059.42
real mean=3938.97</t>
  </si>
  <si>
    <t>ARIMA RMSE: 91.24
ARI RMSE: 91.48
O modelo ARIMA(1,2,0) é um pouco melhor que o ARIMA (1,2,1) olhando o AIC, BIC e simplicidade, pois no ARIMA(1,2,1) MA não é significativa, sendo assim o modelo mais complexo sem um ganho expressivo na previsão, enquanto o ARIMA(1,2,0) oferece um ajuste eficiente com um número menor de parâmetros.</t>
  </si>
  <si>
    <t xml:space="preserve">1. Definir um dataframe com datas de 2023 até 2050
2. Definir os atributos do modelo de regressão lag1 e lag2 com base nos dois valores anteriores de LOD, para serem usados como variáveis independentes no modelo.
3. Inicializar o modelo de regressão linear usando as variáveis de lag como entradas (X) e o LOD acumulado como a variável de saída (y).
4. Prever o LOD para os anos futuros com os últimos dois valores de LOD conhecidos e use o modelo de regressão linear para prever o LOD para o próximo ano. Atualizar os lags com os valores previstos.
5. Atribuir o valor previsto LOD para o ano corrente e atribuir o valor atual como o novo lag1, e o valor de lag1 anterior como o novo lag2.
6. Repetir os passos para os anos seguintes utilizando os valores previstos como lags para o cálculo das próximas previsões, até alcançar o ano de 2050
</t>
  </si>
  <si>
    <t>https://colab.research.google.com/drive/197_CUKNNSpeIpLGPxU1uE6mS7_GeJxNC?usp=sharing</t>
  </si>
  <si>
    <t>Carlos Augusto Oliveira Becker</t>
  </si>
  <si>
    <t>Definir um dataframe com datas de 2023 até 2050 Definir os atributos do modelo de regressão lag1 e lag2 com base nos dois valores anteriores de LOD, para serem usados como variáveis independentes no modelo. Inicializar o modelo de regressão linear usando as variáveis de lag como entradas (X) e o LOD acumulado como a variável de saída (y). Prever o LOD para os anos futuros com os últimos dois valores de LOD conhecidos e use o modelo de regressão linear para prever o LOD para o próximo ano. Atualizar os lags com os valores previstos. Atribuir o valor previsto LOD para o ano corrente e atribuir o valor atual como o novo lag1, e o valor de lag1 anterior como o novo lag2. Repetir os passos para os anos seguintes utilizando os valores previstos como lags para o cálculo das próximas previsões, até alcançar o ano de 2050</t>
  </si>
  <si>
    <t>A2 Projeto</t>
  </si>
  <si>
    <t xml:space="preserve">Exercício. Pré-Processamento, Conjunto de Treinamento e Teste 
Qual o valor de X_train.mean( ) após a preparação dos dados? 
</t>
  </si>
  <si>
    <t xml:space="preserve">Exercício. Treine modelos Knn
Qual a acuracidade obtida dos modelos? 
</t>
  </si>
  <si>
    <t xml:space="preserve">Exercício. Treine modelos Knn
No melhor modelo Knn (maior acuracidade) qual classe teve mais FN (Falsos Negativos)?  
</t>
  </si>
  <si>
    <t xml:space="preserve">Exercício. Treine modelos de Árvore de Decisão
Qual a acuracidade obtida dos modelos? 
</t>
  </si>
  <si>
    <t xml:space="preserve">Exercício. Treine modelos de Árvore de Decisão
Considerando o último modelo de Árvore de Decisão. O ajuste do modelo é maior nos dados de treinamento? 
</t>
  </si>
  <si>
    <t xml:space="preserve">Exercício. Prevendo novos Casos
Qual o melhor modelo obtido?
</t>
  </si>
  <si>
    <t xml:space="preserve">Exercício. Prevendo novos Casos
Quais os valores previstos dos 5 primeiros novos casos? 
</t>
  </si>
  <si>
    <t xml:space="preserve">Exercício. Prevendo novos Casos
Nos novos casos foram previstos quantos casos malignos e benignos? </t>
  </si>
  <si>
    <t>0.961 e 0.968</t>
  </si>
  <si>
    <t>M</t>
  </si>
  <si>
    <t>0.942 e 0.974</t>
  </si>
  <si>
    <t>Sim, 0.980</t>
  </si>
  <si>
    <t>DecisionTreeClassifier(criterion='entropy', max_depth=4, random_state=42)</t>
  </si>
  <si>
    <t>['B' 'M' 'B' 'B' 'B'...]</t>
  </si>
  <si>
    <t>10, 17</t>
  </si>
  <si>
    <t>https://colab.research.google.com/drive/1bPEVTDBb98EqctduSntrx_yhrxgjc-ic?usp=sharing</t>
  </si>
  <si>
    <t>KNeighborsClassifier()</t>
  </si>
  <si>
    <t>https://colab.research.google.com/drive/16Zjg4B6XwaHBTF9jXbvFoz3z90Z6zGYc?usp=sharing</t>
  </si>
  <si>
    <t>https://colab.research.google.com/drive/1JeN0XxIxwdBa-YlEb-1N1r3zVNVHv2Ps?usp=sharing</t>
  </si>
  <si>
    <t>https://colab.research.google.com/drive/11H86jJ66kC83-glZkhJr0OYlGcer3--d?usp=sharing</t>
  </si>
  <si>
    <t>Nathan Zanoni da Hora; Eduardo Lucas Felippa</t>
  </si>
  <si>
    <t>https://colab.research.google.com/drive/1d0l5xxtOTqAapZdNudgUXNWNAwhzdLI6?usp=sharing</t>
  </si>
  <si>
    <t>Eduardo Lucas Felippa; Nathan Zanoni da Hora</t>
  </si>
  <si>
    <t>B</t>
  </si>
  <si>
    <t>https://colab.research.google.com/drive/1PujHmkWxKVuAsDMsldza_aStqK9yfPcz?usp=sharing</t>
  </si>
  <si>
    <t>https://colab.research.google.com/drive/1d1fCqOXDo_Vf4SzuM_TSLShMSWBtT572?usp=sharing</t>
  </si>
  <si>
    <t>https://colab.research.google.com/drive/1_0YPCEQvoCXHKrY1UijYwK01TJqfO0WL?usp=sharing</t>
  </si>
  <si>
    <t>https://colab.research.google.com/drive/1TTpUFx7F14_vbgmaZNwTsRdyBcsRnJqa?usp=sharing</t>
  </si>
  <si>
    <t>https://colab.research.google.com/drive/17bWVgJ0nFYyFrrCipxNVoamWHfG_hsCU?usp=sharing</t>
  </si>
  <si>
    <t>https://colab.research.google.com/drive/1B5iBml7TVd2HJdayxkPqd4UWN1qe2o-L?usp=sharing</t>
  </si>
  <si>
    <t>João Pedro Soares dos Santos</t>
  </si>
  <si>
    <t>https://colab.research.google.com/drive/1_JLwTZhuXbuOIUywgCsJkDOc2kSPXwqi?usp=sharing</t>
  </si>
  <si>
    <t>https://colab.research.google.com/drive/1hPINtmyRfM-vbhq26hiWv6eOV6hFQkuw?usp=sharing</t>
  </si>
  <si>
    <t>https://colab.research.google.com/drive/1RYaA9gNv9Pf4xcZ1O5yM0EYuDatE4uf6?usp=sharing</t>
  </si>
  <si>
    <t>https://colab.research.google.com/drive/12B4pIuIcKc29liTLKjjVyHUI6lKxwv0d?usp=sharing</t>
  </si>
  <si>
    <t>https://colab.research.google.com/drive/1_NNT0tstN7FXzlwTMnD40BXQF8bIgHR9#scrollTo=21Gb73K6c4lm</t>
  </si>
  <si>
    <t>https://colab.research.google.com/drive/1x6dAPCcRSVTyDfhPwCgW5V3yROfLTRuW?usp=sharing</t>
  </si>
  <si>
    <t>https://colab.research.google.com/drive/1uhbQ6YH4g2Tjs47NnTTPU6hLbKWaqL0G?usp=sharing</t>
  </si>
  <si>
    <t>https://colab.research.google.com/drive/19rWGz7wwmmUJOx2Xrti-AJWEgpI9b7GB</t>
  </si>
  <si>
    <t>https://colab.research.google.com/drive/17yU0d3KAJx-Jh7ew_oYy9CPcOBROYjoi?usp=sharing#scrollTo=ZPuw6vud_Njz</t>
  </si>
  <si>
    <t xml:space="preserve">Felipe Rodrigues Peixoto da Silva </t>
  </si>
  <si>
    <t>https://colab.research.google.com/drive/17yU0d3KAJx-Jh7ew_oYy9CPcOBROYjoi?usp=sharing</t>
  </si>
  <si>
    <t>https://colab.research.google.com/drive/1XT9KYQKaBNkSmDTMnFxjZbEJdl_bk6dz?usp=sharing</t>
  </si>
  <si>
    <t>https://colab.research.google.com/drive/1aZ6VYQG6j2479rlQzkX00cTw2BJjDUBg?usp=sharing</t>
  </si>
  <si>
    <t>vgsoller@gmail.com</t>
  </si>
  <si>
    <t>https://colab.research.google.com/drive/1oLLwXtTLVT7qNdeMXdlgRYFIBJJ8m7uu?usp=sharing</t>
  </si>
  <si>
    <t>https://colab.research.google.com/drive/1lJYNYc72WzXohGeRXO88DZ98Y9u3a2G-?usp=sharing</t>
  </si>
  <si>
    <t>https://colab.research.google.com/drive/1VwjmWCqizq19KEWwWj-vVTYbz8dFdKJ2?usp=sharing</t>
  </si>
  <si>
    <t>https://colab.research.google.com/drive/1MM2vtzkeV4nPdev5MjlGE9OBDQU1a28-?usp=sharing</t>
  </si>
  <si>
    <t>https://github.com/ViniciusBerti/20241_maua_ecm252_intro_git/blob/main/C%C3%B3pia_de_IMT_ex_knn_dt.ipynb</t>
  </si>
  <si>
    <t>https://colab.research.google.com/drive/1VZGsVErcV1H9xSMGpLVe7FB2tBR7_I0-?usp=sharing</t>
  </si>
  <si>
    <t>https://colab.research.google.com/drive/1tgzAN6wNrTUTxC5AKe3BQ9dtXhDhcjB1?usp=sharing#scrollTo=1TzJ-0fTROy3</t>
  </si>
  <si>
    <t>https://colab.research.google.com/drive/1tgzAN6wNrTUTxC5AKe3BQ9dtXhDhcjB1?usp=sharing</t>
  </si>
  <si>
    <t>0.971 e 0.978</t>
  </si>
  <si>
    <t>KNeighborsClassifier(n_neighbors=9)</t>
  </si>
  <si>
    <t>https://colab.research.google.com/drive/1OxRGus4BAVGhBsyD3RIQQna3mLziqY-q?usp=sharing</t>
  </si>
  <si>
    <t>André Lucas Gois Soares</t>
  </si>
  <si>
    <t>https://colab.research.google.com/drive/1mP0y-2im04PRaDTHG2eqcVaKzVEc-qKv?usp=sharing</t>
  </si>
  <si>
    <t>https://colab.research.google.com/drive/1d4HFX-wi8ebIwcBbYizdkham09MTGuFw?usp=sharing</t>
  </si>
  <si>
    <t>A3 Knn Dtree</t>
  </si>
  <si>
    <t>A1 Regressao</t>
  </si>
  <si>
    <t>Atividades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</si>
</sst>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m/d/yyyy\ h:mm:ss"/>
    <numFmt numFmtId="166" formatCode="0.0"/>
  </numFmts>
  <fonts count="18" x14ac:knownFonts="1">
    <font>
      <sz val="10"/>
      <color rgb="FF000000"/>
      <name val="Arial"/>
      <scheme val="minor"/>
    </font>
    <font>
      <sz val="10"/>
      <color theme="1"/>
      <name val="Arial"/>
      <scheme val="minor"/>
    </font>
    <font>
      <u/>
      <sz val="10"/>
      <color rgb="FF0000FF"/>
      <name val="Roboto"/>
    </font>
    <font>
      <u/>
      <sz val="10"/>
      <color rgb="FF0000FF"/>
      <name val="Roboto"/>
    </font>
    <font>
      <u/>
      <sz val="10"/>
      <color rgb="FF0000FF"/>
      <name val="Roboto"/>
    </font>
    <font>
      <u/>
      <sz val="10"/>
      <color theme="10"/>
      <name val="Arial"/>
      <scheme val="minor"/>
    </font>
    <font>
      <sz val="8"/>
      <name val="Arial"/>
      <scheme val="minor"/>
    </font>
    <font>
      <sz val="10"/>
      <color rgb="FFFF0000"/>
      <name val="Arial"/>
      <family val="2"/>
      <scheme val="minor"/>
    </font>
    <font>
      <sz val="10"/>
      <color theme="1"/>
      <name val="Arial"/>
      <family val="2"/>
      <scheme val="minor"/>
    </font>
    <font>
      <sz val="11"/>
      <color rgb="FF000000"/>
      <name val="Courier New"/>
      <family val="3"/>
    </font>
    <font>
      <sz val="11"/>
      <color rgb="FFA31515"/>
      <name val="Courier New"/>
      <family val="3"/>
    </font>
    <font>
      <b/>
      <sz val="10"/>
      <color rgb="FFFF0000"/>
      <name val="Arial"/>
      <family val="2"/>
      <scheme val="minor"/>
    </font>
    <font>
      <sz val="10"/>
      <name val="Arial"/>
      <family val="2"/>
      <scheme val="minor"/>
    </font>
    <font>
      <u/>
      <sz val="10"/>
      <name val="Arial"/>
      <family val="2"/>
      <scheme val="minor"/>
    </font>
    <font>
      <b/>
      <sz val="10"/>
      <color theme="1"/>
      <name val="Arial"/>
      <family val="2"/>
      <scheme val="minor"/>
    </font>
    <font>
      <b/>
      <sz val="10"/>
      <color rgb="FF000000"/>
      <name val="Arial"/>
      <family val="2"/>
      <scheme val="minor"/>
    </font>
    <font>
      <b/>
      <sz val="10"/>
      <color theme="0" tint="-0.34998626667073579"/>
      <name val="Arial"/>
      <family val="2"/>
      <scheme val="minor"/>
    </font>
    <font>
      <sz val="10"/>
      <color theme="0" tint="-0.34998626667073579"/>
      <name val="Arial"/>
      <family val="2"/>
      <scheme val="minor"/>
    </font>
  </fonts>
  <fills count="4">
    <fill>
      <patternFill patternType="none"/>
    </fill>
    <fill>
      <patternFill patternType="gray125"/>
    </fill>
    <fill>
      <patternFill patternType="solid">
        <fgColor rgb="FFFFC000"/>
        <bgColor indexed="64"/>
      </patternFill>
    </fill>
    <fill>
      <patternFill patternType="solid">
        <fgColor theme="7" tint="0.59999389629810485"/>
        <bgColor indexed="64"/>
      </patternFill>
    </fill>
  </fills>
  <borders count="19">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FFFFFF"/>
      </left>
      <right style="thin">
        <color rgb="FFFFFFFF"/>
      </right>
      <top/>
      <bottom style="thin">
        <color rgb="FFFFFFFF"/>
      </bottom>
      <diagonal/>
    </border>
    <border>
      <left style="thin">
        <color rgb="FFFFFFFF"/>
      </left>
      <right style="thin">
        <color rgb="FFFFFFFF"/>
      </right>
      <top style="thin">
        <color rgb="FF442F65"/>
      </top>
      <bottom style="thin">
        <color rgb="FFFFFFFF"/>
      </bottom>
      <diagonal/>
    </border>
    <border>
      <left style="thin">
        <color rgb="FFFFFFFF"/>
      </left>
      <right style="thin">
        <color rgb="FFFFFFFF"/>
      </right>
      <top style="thin">
        <color rgb="FFFFFFFF"/>
      </top>
      <bottom style="thin">
        <color indexed="64"/>
      </bottom>
      <diagonal/>
    </border>
  </borders>
  <cellStyleXfs count="2">
    <xf numFmtId="0" fontId="0" fillId="0" borderId="0"/>
    <xf numFmtId="0" fontId="5" fillId="0" borderId="0" applyNumberFormat="0" applyFill="0" applyBorder="0" applyAlignment="0" applyProtection="0"/>
  </cellStyleXfs>
  <cellXfs count="106">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164" fontId="1" fillId="0" borderId="4" xfId="0" applyNumberFormat="1" applyFont="1" applyBorder="1" applyAlignment="1">
      <alignment vertical="center"/>
    </xf>
    <xf numFmtId="0" fontId="1" fillId="0" borderId="5" xfId="0" applyFont="1" applyBorder="1" applyAlignment="1">
      <alignment vertical="center"/>
    </xf>
    <xf numFmtId="3" fontId="1" fillId="0" borderId="5" xfId="0" applyNumberFormat="1" applyFont="1" applyBorder="1" applyAlignment="1">
      <alignment vertical="center"/>
    </xf>
    <xf numFmtId="0" fontId="2" fillId="0" borderId="6" xfId="0" applyFont="1" applyBorder="1" applyAlignment="1">
      <alignment vertical="center"/>
    </xf>
    <xf numFmtId="164" fontId="1" fillId="0" borderId="7" xfId="0" applyNumberFormat="1" applyFont="1" applyBorder="1" applyAlignment="1">
      <alignment vertical="center"/>
    </xf>
    <xf numFmtId="0" fontId="1" fillId="0" borderId="8" xfId="0" applyFont="1" applyBorder="1" applyAlignment="1">
      <alignment vertical="center"/>
    </xf>
    <xf numFmtId="3" fontId="1" fillId="0" borderId="8" xfId="0" applyNumberFormat="1" applyFont="1" applyBorder="1" applyAlignment="1">
      <alignment vertical="center"/>
    </xf>
    <xf numFmtId="0" fontId="3" fillId="0" borderId="9" xfId="0" applyFont="1" applyBorder="1" applyAlignment="1">
      <alignment vertical="center"/>
    </xf>
    <xf numFmtId="164" fontId="1" fillId="0" borderId="10" xfId="0" applyNumberFormat="1" applyFont="1" applyBorder="1" applyAlignment="1">
      <alignment vertical="center"/>
    </xf>
    <xf numFmtId="0" fontId="1" fillId="0" borderId="11" xfId="0" applyFont="1" applyBorder="1" applyAlignment="1">
      <alignment vertical="center"/>
    </xf>
    <xf numFmtId="3" fontId="1" fillId="0" borderId="11" xfId="0" applyNumberFormat="1" applyFont="1" applyBorder="1" applyAlignment="1">
      <alignment vertical="center"/>
    </xf>
    <xf numFmtId="0" fontId="4" fillId="0" borderId="12" xfId="0" applyFont="1" applyBorder="1" applyAlignment="1">
      <alignment vertical="center"/>
    </xf>
    <xf numFmtId="0" fontId="2" fillId="0" borderId="9" xfId="0" applyFont="1" applyBorder="1" applyAlignment="1">
      <alignment vertical="center"/>
    </xf>
    <xf numFmtId="0" fontId="5" fillId="0" borderId="9" xfId="1" applyBorder="1"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2" fontId="1" fillId="0" borderId="2" xfId="0" applyNumberFormat="1" applyFont="1" applyBorder="1" applyAlignment="1">
      <alignment horizontal="left" vertical="center"/>
    </xf>
    <xf numFmtId="2" fontId="1" fillId="0" borderId="2" xfId="0" applyNumberFormat="1" applyFont="1" applyBorder="1" applyAlignment="1">
      <alignment horizontal="center" vertical="center"/>
    </xf>
    <xf numFmtId="166" fontId="1" fillId="0" borderId="5" xfId="0" applyNumberFormat="1" applyFont="1" applyBorder="1" applyAlignment="1">
      <alignment horizontal="center" vertical="center"/>
    </xf>
    <xf numFmtId="166" fontId="1" fillId="0" borderId="2" xfId="0" applyNumberFormat="1" applyFont="1" applyBorder="1" applyAlignment="1">
      <alignment horizontal="center" vertical="center"/>
    </xf>
    <xf numFmtId="166" fontId="7" fillId="0" borderId="5" xfId="0" applyNumberFormat="1" applyFont="1" applyBorder="1" applyAlignment="1">
      <alignment horizontal="center" vertical="center"/>
    </xf>
    <xf numFmtId="166" fontId="0" fillId="0" borderId="0" xfId="0" applyNumberFormat="1"/>
    <xf numFmtId="0" fontId="8" fillId="0" borderId="5" xfId="0" applyFont="1" applyBorder="1" applyAlignment="1">
      <alignment vertical="center"/>
    </xf>
    <xf numFmtId="0" fontId="8" fillId="0" borderId="2" xfId="0" applyFont="1" applyBorder="1" applyAlignment="1">
      <alignment horizontal="left" vertical="center" wrapText="1"/>
    </xf>
    <xf numFmtId="0" fontId="7" fillId="0" borderId="5" xfId="0" applyFont="1" applyBorder="1" applyAlignment="1">
      <alignment vertical="center"/>
    </xf>
    <xf numFmtId="166" fontId="8" fillId="0" borderId="2" xfId="0" applyNumberFormat="1" applyFont="1" applyBorder="1" applyAlignment="1">
      <alignment horizontal="center" vertical="center"/>
    </xf>
    <xf numFmtId="0" fontId="7" fillId="0" borderId="8" xfId="0" applyFont="1" applyBorder="1" applyAlignment="1">
      <alignment vertical="center"/>
    </xf>
    <xf numFmtId="166" fontId="7" fillId="0" borderId="5" xfId="0" applyNumberFormat="1" applyFont="1" applyBorder="1" applyAlignment="1">
      <alignment horizontal="left" vertical="center"/>
    </xf>
    <xf numFmtId="0" fontId="5" fillId="0" borderId="6" xfId="1" applyBorder="1" applyAlignment="1">
      <alignment vertical="center"/>
    </xf>
    <xf numFmtId="0" fontId="8" fillId="0" borderId="8" xfId="0" applyFont="1" applyBorder="1" applyAlignment="1">
      <alignment vertical="center" wrapText="1"/>
    </xf>
    <xf numFmtId="166" fontId="1" fillId="0" borderId="5" xfId="0" applyNumberFormat="1" applyFont="1" applyBorder="1" applyAlignment="1">
      <alignment horizontal="left" vertical="center"/>
    </xf>
    <xf numFmtId="166" fontId="8" fillId="0" borderId="5" xfId="0" applyNumberFormat="1" applyFont="1" applyBorder="1" applyAlignment="1">
      <alignment horizontal="left" vertical="center"/>
    </xf>
    <xf numFmtId="166" fontId="11" fillId="0" borderId="5" xfId="0" applyNumberFormat="1" applyFont="1" applyBorder="1" applyAlignment="1">
      <alignment horizontal="left" vertical="center"/>
    </xf>
    <xf numFmtId="0" fontId="2" fillId="0" borderId="12" xfId="0" applyFont="1" applyBorder="1" applyAlignment="1">
      <alignment vertical="center"/>
    </xf>
    <xf numFmtId="0" fontId="8" fillId="0" borderId="1" xfId="0" applyFont="1" applyBorder="1" applyAlignment="1">
      <alignment horizontal="left" vertical="center"/>
    </xf>
    <xf numFmtId="0" fontId="8" fillId="0" borderId="2" xfId="0" applyFont="1" applyBorder="1" applyAlignment="1">
      <alignment horizontal="left" vertical="center"/>
    </xf>
    <xf numFmtId="2" fontId="8" fillId="0" borderId="2" xfId="0" applyNumberFormat="1" applyFont="1" applyBorder="1" applyAlignment="1">
      <alignment horizontal="center" vertical="center"/>
    </xf>
    <xf numFmtId="2" fontId="8" fillId="0" borderId="2" xfId="0" applyNumberFormat="1" applyFont="1" applyBorder="1" applyAlignment="1">
      <alignment horizontal="left" vertical="center"/>
    </xf>
    <xf numFmtId="0" fontId="8" fillId="0" borderId="3" xfId="0" applyFont="1" applyBorder="1" applyAlignment="1">
      <alignment horizontal="left" vertical="center" wrapText="1"/>
    </xf>
    <xf numFmtId="164" fontId="8" fillId="0" borderId="4" xfId="0" applyNumberFormat="1" applyFont="1" applyBorder="1" applyAlignment="1">
      <alignment vertical="center"/>
    </xf>
    <xf numFmtId="166" fontId="8" fillId="0" borderId="5" xfId="0" applyNumberFormat="1" applyFont="1" applyBorder="1" applyAlignment="1">
      <alignment horizontal="center" vertical="center"/>
    </xf>
    <xf numFmtId="164" fontId="8" fillId="0" borderId="7" xfId="0" applyNumberFormat="1" applyFont="1" applyBorder="1" applyAlignment="1">
      <alignment vertical="center"/>
    </xf>
    <xf numFmtId="0" fontId="8" fillId="0" borderId="8" xfId="0" applyFont="1" applyBorder="1" applyAlignment="1">
      <alignment vertical="center"/>
    </xf>
    <xf numFmtId="3" fontId="8" fillId="0" borderId="8" xfId="0" applyNumberFormat="1" applyFont="1" applyBorder="1" applyAlignment="1">
      <alignment vertical="center"/>
    </xf>
    <xf numFmtId="0" fontId="8" fillId="0" borderId="8" xfId="0" quotePrefix="1" applyFont="1" applyBorder="1" applyAlignment="1">
      <alignment vertical="center"/>
    </xf>
    <xf numFmtId="166" fontId="8" fillId="0" borderId="5" xfId="0" quotePrefix="1" applyNumberFormat="1" applyFont="1" applyBorder="1" applyAlignment="1">
      <alignment horizontal="center" vertical="center"/>
    </xf>
    <xf numFmtId="0" fontId="7" fillId="0" borderId="8" xfId="0" applyFont="1" applyBorder="1" applyAlignment="1">
      <alignment vertical="center" wrapText="1"/>
    </xf>
    <xf numFmtId="164" fontId="8" fillId="0" borderId="13" xfId="0" applyNumberFormat="1" applyFont="1" applyBorder="1" applyAlignment="1">
      <alignment vertical="center"/>
    </xf>
    <xf numFmtId="0" fontId="8" fillId="0" borderId="14" xfId="0" applyFont="1" applyBorder="1" applyAlignment="1">
      <alignment vertical="center"/>
    </xf>
    <xf numFmtId="0" fontId="2" fillId="0" borderId="15" xfId="0" applyFont="1" applyBorder="1" applyAlignment="1">
      <alignment vertical="center"/>
    </xf>
    <xf numFmtId="164" fontId="12" fillId="0" borderId="7" xfId="0" applyNumberFormat="1" applyFont="1" applyBorder="1" applyAlignment="1">
      <alignment vertical="center"/>
    </xf>
    <xf numFmtId="0" fontId="12" fillId="0" borderId="8" xfId="0" applyFont="1" applyBorder="1" applyAlignment="1">
      <alignment vertical="center"/>
    </xf>
    <xf numFmtId="166" fontId="12" fillId="0" borderId="5" xfId="0" applyNumberFormat="1" applyFont="1" applyBorder="1" applyAlignment="1">
      <alignment horizontal="center" vertical="center"/>
    </xf>
    <xf numFmtId="166" fontId="12" fillId="0" borderId="5" xfId="0" applyNumberFormat="1" applyFont="1" applyBorder="1" applyAlignment="1">
      <alignment horizontal="left" vertical="center"/>
    </xf>
    <xf numFmtId="0" fontId="13" fillId="0" borderId="9" xfId="1" applyFont="1" applyBorder="1" applyAlignment="1">
      <alignment vertical="center"/>
    </xf>
    <xf numFmtId="0" fontId="12" fillId="0" borderId="0" xfId="0" applyFont="1"/>
    <xf numFmtId="0" fontId="14" fillId="0" borderId="2" xfId="0" applyFont="1" applyBorder="1" applyAlignment="1">
      <alignment horizontal="left" vertical="center"/>
    </xf>
    <xf numFmtId="166" fontId="14" fillId="0" borderId="2" xfId="0" applyNumberFormat="1" applyFont="1" applyBorder="1" applyAlignment="1">
      <alignment horizontal="center" vertical="center"/>
    </xf>
    <xf numFmtId="0" fontId="14" fillId="0" borderId="5" xfId="0" applyFont="1" applyBorder="1" applyAlignment="1">
      <alignment vertical="center"/>
    </xf>
    <xf numFmtId="166" fontId="14" fillId="0" borderId="5" xfId="0" applyNumberFormat="1" applyFont="1" applyBorder="1" applyAlignment="1">
      <alignment horizontal="center" vertical="center"/>
    </xf>
    <xf numFmtId="0" fontId="14" fillId="0" borderId="2" xfId="0" applyFont="1" applyBorder="1" applyAlignment="1">
      <alignment horizontal="left" vertical="center" wrapText="1"/>
    </xf>
    <xf numFmtId="0" fontId="8" fillId="0" borderId="3" xfId="0" applyFont="1" applyBorder="1" applyAlignment="1">
      <alignment horizontal="left" vertical="center"/>
    </xf>
    <xf numFmtId="0" fontId="8" fillId="0" borderId="5" xfId="0" applyFont="1" applyBorder="1" applyAlignment="1">
      <alignment vertical="center" wrapText="1"/>
    </xf>
    <xf numFmtId="166" fontId="8" fillId="0" borderId="5" xfId="0" applyNumberFormat="1" applyFont="1" applyBorder="1" applyAlignment="1">
      <alignment horizontal="center" vertical="center" wrapText="1"/>
    </xf>
    <xf numFmtId="0" fontId="8" fillId="0" borderId="6" xfId="0" applyFont="1" applyBorder="1" applyAlignment="1">
      <alignment vertical="center"/>
    </xf>
    <xf numFmtId="166" fontId="8" fillId="0" borderId="8" xfId="0" applyNumberFormat="1" applyFont="1" applyBorder="1" applyAlignment="1">
      <alignment horizontal="center" vertical="center"/>
    </xf>
    <xf numFmtId="0" fontId="8" fillId="0" borderId="9" xfId="0" applyFont="1" applyBorder="1" applyAlignment="1">
      <alignment vertical="center"/>
    </xf>
    <xf numFmtId="164" fontId="8" fillId="0" borderId="10" xfId="0" applyNumberFormat="1" applyFont="1" applyBorder="1" applyAlignment="1">
      <alignment vertical="center"/>
    </xf>
    <xf numFmtId="0" fontId="8" fillId="0" borderId="11" xfId="0" applyFont="1" applyBorder="1" applyAlignment="1">
      <alignment vertical="center"/>
    </xf>
    <xf numFmtId="0" fontId="8" fillId="0" borderId="11" xfId="0" applyFont="1" applyBorder="1" applyAlignment="1">
      <alignment vertical="center" wrapText="1"/>
    </xf>
    <xf numFmtId="166" fontId="8" fillId="0" borderId="11" xfId="0" applyNumberFormat="1" applyFont="1" applyBorder="1" applyAlignment="1">
      <alignment horizontal="center" vertical="center"/>
    </xf>
    <xf numFmtId="0" fontId="8" fillId="0" borderId="12" xfId="0" applyFont="1" applyBorder="1" applyAlignment="1">
      <alignment vertical="center"/>
    </xf>
    <xf numFmtId="0" fontId="0" fillId="0" borderId="0" xfId="0" applyAlignment="1">
      <alignment wrapText="1"/>
    </xf>
    <xf numFmtId="166" fontId="0" fillId="0" borderId="0" xfId="0" applyNumberFormat="1" applyAlignment="1">
      <alignment horizontal="center"/>
    </xf>
    <xf numFmtId="164" fontId="8" fillId="2" borderId="4" xfId="0" applyNumberFormat="1" applyFont="1" applyFill="1" applyBorder="1" applyAlignment="1">
      <alignment vertical="center"/>
    </xf>
    <xf numFmtId="0" fontId="8" fillId="2" borderId="5" xfId="0" applyFont="1" applyFill="1" applyBorder="1" applyAlignment="1">
      <alignment vertical="center"/>
    </xf>
    <xf numFmtId="164" fontId="8" fillId="2" borderId="7" xfId="0" applyNumberFormat="1" applyFont="1" applyFill="1" applyBorder="1" applyAlignment="1">
      <alignment vertical="center"/>
    </xf>
    <xf numFmtId="0" fontId="8" fillId="2" borderId="8" xfId="0" applyFont="1" applyFill="1" applyBorder="1" applyAlignment="1">
      <alignment vertical="center"/>
    </xf>
    <xf numFmtId="164" fontId="8" fillId="3" borderId="7" xfId="0" applyNumberFormat="1" applyFont="1" applyFill="1" applyBorder="1" applyAlignment="1">
      <alignment vertical="center"/>
    </xf>
    <xf numFmtId="0" fontId="8" fillId="3" borderId="8" xfId="0" applyFont="1" applyFill="1" applyBorder="1" applyAlignment="1">
      <alignment vertical="center"/>
    </xf>
    <xf numFmtId="164" fontId="8" fillId="3" borderId="4" xfId="0" applyNumberFormat="1" applyFont="1" applyFill="1" applyBorder="1" applyAlignment="1">
      <alignment vertical="center"/>
    </xf>
    <xf numFmtId="0" fontId="8" fillId="3" borderId="5" xfId="0" applyFont="1" applyFill="1" applyBorder="1" applyAlignment="1">
      <alignment vertical="center"/>
    </xf>
    <xf numFmtId="164" fontId="8" fillId="3" borderId="10" xfId="0" applyNumberFormat="1" applyFont="1" applyFill="1" applyBorder="1" applyAlignment="1">
      <alignment vertical="center"/>
    </xf>
    <xf numFmtId="0" fontId="8" fillId="3" borderId="11" xfId="0" applyFont="1" applyFill="1" applyBorder="1" applyAlignment="1">
      <alignment vertical="center"/>
    </xf>
    <xf numFmtId="2" fontId="0" fillId="0" borderId="0" xfId="0" applyNumberFormat="1" applyAlignment="1">
      <alignment horizontal="center"/>
    </xf>
    <xf numFmtId="3" fontId="8" fillId="0" borderId="5" xfId="0" applyNumberFormat="1" applyFont="1" applyBorder="1" applyAlignment="1">
      <alignment vertical="center"/>
    </xf>
    <xf numFmtId="3" fontId="7" fillId="0" borderId="8" xfId="0" applyNumberFormat="1" applyFont="1" applyBorder="1" applyAlignment="1">
      <alignment vertical="center"/>
    </xf>
    <xf numFmtId="3" fontId="7" fillId="0" borderId="5" xfId="0" applyNumberFormat="1" applyFont="1" applyBorder="1" applyAlignment="1">
      <alignment vertical="center"/>
    </xf>
    <xf numFmtId="3" fontId="8" fillId="0" borderId="11" xfId="0" applyNumberFormat="1" applyFont="1" applyBorder="1" applyAlignment="1">
      <alignment vertical="center"/>
    </xf>
    <xf numFmtId="166" fontId="15" fillId="0" borderId="0" xfId="0" applyNumberFormat="1" applyFont="1" applyAlignment="1">
      <alignment horizontal="center"/>
    </xf>
    <xf numFmtId="166" fontId="16" fillId="0" borderId="5" xfId="0" applyNumberFormat="1" applyFont="1" applyBorder="1" applyAlignment="1">
      <alignment horizontal="center" vertical="center"/>
    </xf>
    <xf numFmtId="166" fontId="16" fillId="0" borderId="8" xfId="0" applyNumberFormat="1" applyFont="1" applyBorder="1" applyAlignment="1">
      <alignment horizontal="center" vertical="center"/>
    </xf>
    <xf numFmtId="0" fontId="17" fillId="0" borderId="5" xfId="0" applyFont="1" applyBorder="1" applyAlignment="1">
      <alignment vertical="center"/>
    </xf>
    <xf numFmtId="0" fontId="14" fillId="0" borderId="16" xfId="0" applyFont="1" applyBorder="1" applyAlignment="1">
      <alignment vertical="center"/>
    </xf>
    <xf numFmtId="166" fontId="14" fillId="0" borderId="16" xfId="0" applyNumberFormat="1" applyFont="1" applyBorder="1" applyAlignment="1">
      <alignment horizontal="center" vertical="center"/>
    </xf>
    <xf numFmtId="166" fontId="16" fillId="0" borderId="16" xfId="0" applyNumberFormat="1" applyFont="1" applyBorder="1" applyAlignment="1">
      <alignment horizontal="center" vertical="center"/>
    </xf>
    <xf numFmtId="0" fontId="14" fillId="0" borderId="17" xfId="0" applyFont="1" applyBorder="1" applyAlignment="1">
      <alignment vertical="center"/>
    </xf>
    <xf numFmtId="166" fontId="14" fillId="0" borderId="17" xfId="0" applyNumberFormat="1" applyFont="1" applyBorder="1" applyAlignment="1">
      <alignment horizontal="center" vertical="center"/>
    </xf>
    <xf numFmtId="166" fontId="16" fillId="0" borderId="17" xfId="0" applyNumberFormat="1" applyFont="1" applyBorder="1" applyAlignment="1">
      <alignment horizontal="center" vertical="center"/>
    </xf>
    <xf numFmtId="0" fontId="14" fillId="0" borderId="18" xfId="0" applyFont="1" applyBorder="1" applyAlignment="1">
      <alignment vertical="center"/>
    </xf>
    <xf numFmtId="166" fontId="14" fillId="0" borderId="18" xfId="0" applyNumberFormat="1" applyFont="1" applyBorder="1" applyAlignment="1">
      <alignment horizontal="center" vertical="center"/>
    </xf>
    <xf numFmtId="166" fontId="16" fillId="0" borderId="18" xfId="0" applyNumberFormat="1" applyFont="1" applyBorder="1" applyAlignment="1">
      <alignment horizontal="center" vertical="center"/>
    </xf>
    <xf numFmtId="0" fontId="12" fillId="0" borderId="11" xfId="0" applyFont="1" applyBorder="1" applyAlignment="1">
      <alignment vertical="center"/>
    </xf>
  </cellXfs>
  <cellStyles count="2">
    <cellStyle name="Hyperlink" xfId="1" builtinId="8"/>
    <cellStyle name="Normal" xfId="0" builtinId="0"/>
  </cellStyles>
  <dxfs count="56">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2" formatCode="0.00"/>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scheme val="minor"/>
      </font>
      <alignment horizontal="general" vertical="center" textRotation="0" wrapText="1" indent="0" justifyLastLine="0" shrinkToFit="0" readingOrder="0"/>
      <border diagonalUp="0" diagonalDown="0" outline="0">
        <left style="thin">
          <color rgb="FFF8F9FA"/>
        </left>
        <right style="thin">
          <color rgb="FFF8F9FA"/>
        </right>
        <top style="thin">
          <color rgb="FFF8F9FA"/>
        </top>
        <bottom style="thin">
          <color rgb="FFF8F9FA"/>
        </bottom>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left"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left"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2" formatCode="0.00"/>
      <alignment horizontal="center"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left"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left"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border outline="0">
        <left style="thin">
          <color rgb="FFFFFFFF"/>
        </left>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border outline="0">
        <right style="thin">
          <color rgb="FFFFFFFF"/>
        </right>
      </border>
    </dxf>
    <dxf>
      <font>
        <b val="0"/>
        <i val="0"/>
        <strike val="0"/>
        <condense val="0"/>
        <extend val="0"/>
        <outline val="0"/>
        <shadow val="0"/>
        <u val="none"/>
        <vertAlign val="baseline"/>
        <sz val="10"/>
        <color theme="1"/>
        <name val="Arial"/>
        <scheme val="minor"/>
      </font>
      <numFmt numFmtId="166" formatCode="0.0"/>
      <alignment horizontal="general" vertical="center" textRotation="0" wrapText="0" indent="0" justifyLastLine="0" shrinkToFit="0" readingOrder="0"/>
      <border diagonalUp="0" diagonalDown="0">
        <left style="thin">
          <color rgb="FFF8F9FA"/>
        </left>
        <right style="thin">
          <color rgb="FFF8F9FA"/>
        </right>
        <top style="thin">
          <color rgb="FFF8F9FA"/>
        </top>
        <bottom style="thin">
          <color rgb="FFF8F9FA"/>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family val="2"/>
        <scheme val="minor"/>
      </font>
      <numFmt numFmtId="166" formatCode="0.0"/>
      <alignment horizontal="center" vertical="center" textRotation="0" wrapText="0" indent="0" justifyLastLine="0" shrinkToFit="0" readingOrder="0"/>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border diagonalUp="0" diagonalDown="0">
        <left style="thin">
          <color rgb="FFF8F9FA"/>
        </left>
        <right style="thin">
          <color rgb="FFF8F9FA"/>
        </right>
        <top style="thin">
          <color rgb="FFF8F9FA"/>
        </top>
        <bottom style="thin">
          <color rgb="FFF8F9FA"/>
        </bottom>
        <vertical/>
        <horizontal/>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alignment horizontal="general" vertical="center" textRotation="0" wrapText="0" indent="0" justifyLastLine="0" shrinkToFit="0" readingOrder="0"/>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FFFFF"/>
        </left>
        <right style="thin">
          <color rgb="FFFFFFFF"/>
        </right>
        <top style="thin">
          <color rgb="FFFFFFFF"/>
        </top>
        <bottom style="thin">
          <color rgb="FFFFFFFF"/>
        </bottom>
      </border>
    </dxf>
    <dxf>
      <font>
        <b val="0"/>
        <i val="0"/>
        <strike val="0"/>
        <condense val="0"/>
        <extend val="0"/>
        <outline val="0"/>
        <shadow val="0"/>
        <u val="none"/>
        <vertAlign val="baseline"/>
        <sz val="10"/>
        <color theme="1"/>
        <name val="Arial"/>
        <scheme val="minor"/>
      </font>
      <numFmt numFmtId="166" formatCode="0.0"/>
      <alignment horizontal="center" vertical="center" textRotation="0" wrapText="0" indent="0" justifyLastLine="0" shrinkToFit="0" readingOrder="0"/>
      <border diagonalUp="0" diagonalDown="0" outline="0">
        <left style="thin">
          <color rgb="FFF8F9FA"/>
        </left>
        <right style="thin">
          <color rgb="FFF8F9FA"/>
        </right>
        <top style="thin">
          <color rgb="FFF8F9FA"/>
        </top>
        <bottom style="thin">
          <color rgb="FFF8F9FA"/>
        </bottom>
      </border>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1">
    <tableStyle name="Respostas ao formulário 1-style" pivot="0" count="3" xr9:uid="{00000000-0011-0000-FFFF-FFFF00000000}">
      <tableStyleElement type="headerRow" dxfId="55"/>
      <tableStyleElement type="firstRowStripe" dxfId="54"/>
      <tableStyleElement type="secondRowStripe"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DEC81BD-BE2F-45CE-8B21-204D4E2B9302}" name="Form_Responses10" displayName="Form_Responses10" ref="A1:N39">
  <tableColumns count="14">
    <tableColumn id="1" xr3:uid="{47854701-8FAB-4D15-9100-7A54AA22ED12}" name="Carimbo de data/hora"/>
    <tableColumn id="2" xr3:uid="{E5AA1C2B-7F61-48D1-AA55-9285C8653B6B}" name="Endereço de e-mail"/>
    <tableColumn id="3" xr3:uid="{01A3C3A2-668E-488A-9D04-BB74424566C3}" name="Nome_x000a_"/>
    <tableColumn id="4" xr3:uid="{113082EA-0CA5-415D-B746-3D0CA44F273F}" name="RA_x000a_"/>
    <tableColumn id="14" xr3:uid="{F72DC954-75AF-4B61-B710-7078AC54BF17}" name="Nota" dataDxfId="1"/>
    <tableColumn id="5" xr3:uid="{23282924-6491-44AD-B799-1EB66685E2B9}" name="Exercício. Pré-Processamento, Conjunto de Treinamento e Teste _x000a__x000a_Qual o valor de X_train.mean( ) após a preparação dos dados? _x000a_"/>
    <tableColumn id="6" xr3:uid="{268ADEA8-166C-4A85-965A-208AAE48D2CF}" name="Exercício. Treine modelos Knn_x000a__x000a_Qual a acuracidade obtida dos modelos? _x000a_"/>
    <tableColumn id="7" xr3:uid="{5C38CC5E-FD53-4DE8-AA3D-4067BD57FBF1}" name="Exercício. Treine modelos Knn_x000a__x000a_No melhor modelo Knn (maior acuracidade) qual classe teve mais FN (Falsos Negativos)?  _x000a_"/>
    <tableColumn id="8" xr3:uid="{79999DAF-D35C-44D0-8C00-0C73C44C8821}" name="Exercício. Treine modelos de Árvore de Decisão_x000a__x000a_Qual a acuracidade obtida dos modelos? _x000a_"/>
    <tableColumn id="9" xr3:uid="{A90FC64A-3E5C-48BE-B702-E751F6220370}" name="Exercício. Treine modelos de Árvore de Decisão_x000a__x000a_Considerando o último modelo de Árvore de Decisão. O ajuste do modelo é maior nos dados de treinamento? _x000a_"/>
    <tableColumn id="10" xr3:uid="{D9974DDA-2B73-4181-A0FD-CE7CE8CDFCA9}" name="Exercício. Prevendo novos Casos_x000a__x000a_Qual o melhor modelo obtido?_x000a_"/>
    <tableColumn id="11" xr3:uid="{5C48FA6B-EA3A-4916-931B-48C374B38D1D}" name="Exercício. Prevendo novos Casos_x000a__x000a_Quais os valores previstos dos 5 primeiros novos casos? _x000a_"/>
    <tableColumn id="12" xr3:uid="{76A29884-0BDA-405B-B2ED-953A55126361}" name="Exercício. Prevendo novos Casos_x000a__x000a_Nos novos casos foram previstos quantos casos malignos e benignos? "/>
    <tableColumn id="13" xr3:uid="{59F1A85F-92FC-45D0-9FD5-C4C3A2A4534D}" name="Poste aqui o link do seu notebook Colab compartilhado como público no seu Drive ou no GitHub. Exemplos:_x000a_ _x000a_https://colab.research.google.com/drive/1cJJWfFTIJ_iWYw7t1VPlPOFBsv9XsCWF#scrollTo=edfpleAbtOzo_x000a__x000a_OU _x000a__x000a_https://github.com/Rogerio-mack/IMT_CD_2025/blo"/>
  </tableColumns>
  <tableStyleInfo name="Respostas ao formulário 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BB76703-31B7-4CDB-B26A-19030C503DDA}" name="Form_Responses9" displayName="Form_Responses9" ref="A1:U39">
  <tableColumns count="21">
    <tableColumn id="1" xr3:uid="{52B03EA5-BF4A-4336-B33C-585E27FF1CD7}" name="Carimbo de data/hora"/>
    <tableColumn id="2" xr3:uid="{0C4DA0CE-86B5-4D0E-876B-CE0C606FBC1B}" name="Endereço de e-mail"/>
    <tableColumn id="3" xr3:uid="{79FD3A00-843A-4FDF-A115-93E14EE75B05}" name="Nome_1_x000a_"/>
    <tableColumn id="4" xr3:uid="{A6A49F96-2204-4ECE-8478-CE03837E3360}" name="Nome_2"/>
    <tableColumn id="5" xr3:uid="{6B30AD8E-CF8F-4AF5-90A5-204165FAA86F}" name="Nome_3* (máximo 1 grupo)"/>
    <tableColumn id="14" xr3:uid="{C4406B3A-0750-45EC-832C-DFD49BD4D7FE}" name="Q1" dataDxfId="9"/>
    <tableColumn id="6" xr3:uid="{9583BB6B-DD5A-4F3C-BCBA-7075EE7FBFF6}" name="Q1. Que atributos não são significativos e qual o R2 ajustado para o modelo somente com coeficientes significativos? (mantenha o intercept independente de ser significativo ou não, não há pinguim de peso 0!)_x000a__x000a_Ex. Resposta:_x000a_Atributos: A, B _x000a_R2=0.985_x000a_"/>
    <tableColumn id="15" xr3:uid="{D91630B9-376C-4D2A-9653-ACD0778B34D2}" name="Q2" dataDxfId="8"/>
    <tableColumn id="7" xr3:uid="{8627AB12-786A-488E-A0F4-E24CCF08F5BC}" name="Q2. Quais das interações bill_length_mm e bill_depth_mm OU bill_length_mm,bill_depth_mm e flipper_length_mm é significativa ao ser incluída no modelo? Informe o p-value encontrado para ela._x000a__x000a_Ex. Resposta:_x000a_Interação:  bill_length_mm e...  _x000a_p-value=0.002_x000a_"/>
    <tableColumn id="17" xr3:uid="{54C8029D-558F-4E7A-B48D-ED3846AB592D}" name="Q3" dataDxfId="7"/>
    <tableColumn id="8" xr3:uid="{6F524BA4-2DDB-4A5B-BB06-A77ABD83C70F}" name="Q3. Implemente o modelo de interação obtido com o scikit-learn. Qual o R2 e o coeficiente de bill_length_mm obtidos desse modelo?_x000a__x000a_Ex. Resposta:_x000a_R2=0.788 _x000a_coef bill_length_mm=120.787_x000a_"/>
    <tableColumn id="18" xr3:uid="{8E85E5B0-5DE6-48D0-8140-5883C8D59E63}" name="Q4" dataDxfId="6"/>
    <tableColumn id="9" xr3:uid="{E2E15E97-03FF-4B15-BA2F-C81489CEFDE1}" name="Q4. Como o modelo de interação obtido qual o peso estimado de um pinguim fêmea com medidas médias da espécie Chinstrap e o valor real?_x000a__x000a_Ex. Resposta:_x000a_predicted=3094.36 _x000a_real mean=3527.21_x000a_"/>
    <tableColumn id="19" xr3:uid="{C3FC1007-37CB-4997-BBC7-068CE4542339}" name="Q5" dataDxfId="5"/>
    <tableColumn id="10" xr3:uid="{E0190C08-8AE7-47C2-A33A-39E30AECCAAD}" name="Q5. Qual o RMSE dos dois modelos &quot;ARIMA&quot; empregados? Como base no summary, explique a razão de um dos modelos ser &quot;melhor&quot; (menor erro) que o outro._x000a__x000a_Ex. Resposta:_x000a_ARIMA RMSE: 182.80 _x000a_ARI RMSE: 187.16_x000a__x000a_O modelo X apresenta menor erro pois podemos observar"/>
    <tableColumn id="20" xr3:uid="{0CA4BD41-8D69-46EE-8587-A4C61B429E5E}" name="Q6" dataDxfId="4"/>
    <tableColumn id="11" xr3:uid="{AC5430A6-F7F3-4BB6-B1AF-42958EDA6CE3}" name="Q6. Qual o RMSE do modelo de Regressão Linear empregando-se 2 lags?_x000a__x000a_Ex. Resposta:_x000a_RL RMSE: 182.80 _x000a__x000a_"/>
    <tableColumn id="21" xr3:uid="{DA622016-9EF4-44B0-80D1-C39D925C8372}" name="Q7" dataDxfId="3"/>
    <tableColumn id="12" xr3:uid="{C36E91B3-1C8E-4B52-93A7-10764ECFD936}" name="Q7. Descreva como você faria para fazer uma predição do lod acumulado até 2050 empregando o modelo de regressão linear._x000a__x000a_Ex. Resposta:_x000a_1. Definir um dataframe com datas de &lt;início&gt; até &lt;fim&gt;_x000a_2. Defnir os atributos..._x000a_3. Inicializar..._x000a_4. Prever..._x000a_5. Atri"/>
    <tableColumn id="22" xr3:uid="{4A4C45E1-528F-4FEC-8CE6-E08148E3CB89}" name="Nota" dataDxfId="2">
      <calculatedColumnFormula>SUM(F2,H2,J2,L2,N2,P2,R2)*10/7</calculatedColumnFormula>
    </tableColumn>
    <tableColumn id="13" xr3:uid="{2388641B-9DCD-4EFC-B45C-C525CD281D5A}" name="Poste aqui o link do seu notebook Colab compartilhado como público no seu Drive ou no GitHub. Exemplos:_x000a_ _x000a_https://colab.research.google.com/drive/1cJJWfFTIJ_iWYw7t1VPlPOFBsv9XsCWF#scrollTo=edfpleAbtOzo_x000a__x000a_OU _x000a__x000a_https://github.com/Rogerio-mack/IMT_CD_2025/blo"/>
  </tableColumns>
  <tableStyleInfo name="Respostas ao formulário 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9258375-7599-40D0-9316-023625EAA462}" name="Form_Responses8" displayName="Form_Responses8" ref="A1:J11">
  <tableColumns count="10">
    <tableColumn id="1" xr3:uid="{E059DCBB-BF5D-4747-B97F-3D45D7087E08}" name="Carimbo de data/hora"/>
    <tableColumn id="2" xr3:uid="{70DDB9C9-C964-4024-80EE-CE8B9671ABBF}" name="Endereço de e-mail"/>
    <tableColumn id="3" xr3:uid="{46815D29-FABB-4E4F-9954-05AAF725E903}" name="Informe aqui o nome dos integrantes do grupo (até 6 nomes no máximo)_x000a__x000a_Ex. Daniel Francisconi; Adriana Fujita; Henrique... _x000a_"/>
    <tableColumn id="4" xr3:uid="{099A1D19-A631-4540-9414-0610FD1F4F37}" name="Tipo do Projeto Selecionado"/>
    <tableColumn id="9" xr3:uid="{07F3437D-A5CD-4E27-A388-9AE57B562839}" name="Feedback" dataDxfId="11"/>
    <tableColumn id="10" xr3:uid="{6BF17363-9DB2-456E-936B-BC17D21BABAB}" name="nota" dataDxfId="10"/>
    <tableColumn id="5" xr3:uid="{458085B9-E14A-43C1-B2FC-DF66856BDB11}" name="OBJETIVO_x000a__x000a_Descreva aqui o objetivo do seu projeto. O que o seu projeto busca resolver? "/>
    <tableColumn id="6" xr3:uid="{99B5A56B-883D-47BC-8AA3-CB10C86E1A9C}" name="DADOS_x000a__x000a_Indique os dados que serão utilizados, apresentando eventualmente o link dos dados ou a API de extração/coleta que será empregada."/>
    <tableColumn id="7" xr3:uid="{19BFC001-CAAD-4AA4-A089-8239766FEE99}" name="MÉTODO/ABORDAGEM_x000a__x000a_Apresente aqui qual a abordagem (métodos) que você pretende empregar para solucionar o problema. Este item requer que você faça uma pesquisa mínima de ferramentas e/ou trabalhos semelhantes que serão empregados para implementação do proj"/>
    <tableColumn id="8" xr3:uid="{8BB421B5-DBB9-4FA2-B5DA-E147B2F000BA}" name="Referências_x000a__x000a_Indique as referências (sites, artigos, livros etc.) empregados para se desenhar a proposta do projeto."/>
  </tableColumns>
  <tableStyleInfo name="Respostas ao formulário 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 displayName="Form_Responses" ref="B1:AD15">
  <tableColumns count="29">
    <tableColumn id="1" xr3:uid="{00000000-0010-0000-0000-000001000000}" name="Carimbo de data/hora"/>
    <tableColumn id="2" xr3:uid="{00000000-0010-0000-0000-000002000000}" name="Endereço de e-mail"/>
    <tableColumn id="3" xr3:uid="{00000000-0010-0000-0000-000003000000}" name="Nome_x000a_"/>
    <tableColumn id="4" xr3:uid="{00000000-0010-0000-0000-000004000000}" name="RA_x000a_"/>
    <tableColumn id="18" xr3:uid="{6099BD4E-332F-45C1-82AA-CC365C394C29}" name="Q11" dataDxfId="52"/>
    <tableColumn id="5" xr3:uid="{00000000-0010-0000-0000-000005000000}" name="1.1. Qual o R2 obtido pelo modelo de regressão linear somente com os atributos preditores significativos?_x000a__x000a_modelo de resposta_x000a_R-squared: 0.912"/>
    <tableColumn id="19" xr3:uid="{03456347-1C4D-471D-B366-59712C0EBBF5}" name="Q12" dataDxfId="51"/>
    <tableColumn id="6" xr3:uid="{00000000-0010-0000-0000-000006000000}" name="1.2. Qual a predição de despesas (`expenditure`) dos clientes da base `credit_card_data_case_regression`?_x000a__x000a_modelo de resposta_x000a_John:  190.00_x000a_Ann: -210.00_x000a_... _x000a_"/>
    <tableColumn id="20" xr3:uid="{5E2E8860-0A8E-4B66-A0B5-A1BAA2240CE6}" name="Q13" dataDxfId="50"/>
    <tableColumn id="7" xr3:uid="{00000000-0010-0000-0000-000007000000}" name="1.3. Você pode notar que a previsão de despesas de `nome X` foi negativa. Não faz sentido um valor de despesa negativo. Como você pode corrigir isso? Qual a nova predição da despesa de `nome X`?_x000a__x000a_modelo de resposta_x000a_Fazendo... &lt;explicação&gt;_x000a_Novo valor: _x000a_Ann"/>
    <tableColumn id="21" xr3:uid="{4E223E28-A009-4F65-B758-12A751142BFC}" name="Q14" dataDxfId="49"/>
    <tableColumn id="8" xr3:uid="{00000000-0010-0000-0000-000008000000}" name="1.4. Empregue agora um modelo equivalente (mesmos regressores) mais robusto, o &lt;modelo X&gt;. Qual o seu R2? É maior que o anterior? Qual o valor de despesa de `nome X` nesse novo modelo?_x000a__x000a_modelo de resposta_x000a_R2: 0.980 &gt; R-squared: 0.912 (anterior)_x000a_Novo valor"/>
    <tableColumn id="26" xr3:uid="{AD751A3D-DAC0-4AF2-B968-16A95B291772}" name="Notas" dataDxfId="48"/>
    <tableColumn id="22" xr3:uid="{305D1ECB-7B12-4B8D-97FB-C293E8D4481E}" name="Q21" dataDxfId="47"/>
    <tableColumn id="9" xr3:uid="{00000000-0010-0000-0000-000009000000}" name="2.1. Quais os atributos com maior ganho de informação selecionados e quais são os seus valores?_x000a__x000a_modelo de resposta_x000a_atributo_A   0.89_x000a_atributo_B   0.79_x000a_..._x000a_"/>
    <tableColumn id="23" xr3:uid="{6B151247-943F-4205-ACF9-0BD2777118DC}" name="Q22" dataDxfId="45"/>
    <tableColumn id="10" xr3:uid="{00000000-0010-0000-0000-00000A000000}" name="2.2. Qual a acuracidade de cada um dos modelos obtidos e qual o melhor modelo (critério de acuracidade)?_x000a__x000a_modelo de resposta_x000a_Acc Modelo 1 = 0.99 (melhor  modelo)_x000a_Acc Modelo 2 = 0.89 _x000a_"/>
    <tableColumn id="24" xr3:uid="{90CBB690-42F9-4C89-8CEC-BB20730586C3}" name="Q23" dataDxfId="44"/>
    <tableColumn id="11" xr3:uid="{00000000-0010-0000-0000-00000B000000}" name="2.3. No pior modelo (critério de acuracidade), qual valor de classe apresenta mais Falsos Positivos, e qual é essa quantidade? _x000a__x000a_modelo de resposta_x000a_Low, FP=5_x000a_"/>
    <tableColumn id="25" xr3:uid="{39100A45-6B4E-4F05-8CAD-B2D2F0DDF1BF}" name="Q24" dataDxfId="43"/>
    <tableColumn id="12" xr3:uid="{00000000-0010-0000-0000-00000C000000}" name="2.4. Qual a predição dos casos de df_case_classification empregando o melhor modelo? Qual a probabilidade de cada valor de classe para a predição para `Nome A` e `Nome B`?_x000a__x000a_modelo de resposta_x000a_Nome A, Low_x000a_Low = 1.0 Medium = 0.0 High = 0.0_x000a_Nome B, Low_x000a_Low ="/>
    <tableColumn id="27" xr3:uid="{D26DF8E8-DF0C-42A6-AA97-FDA768B8D41A}" name="Notas2" dataDxfId="46"/>
    <tableColumn id="28" xr3:uid="{E5E15084-7FE9-485F-A932-7BFE408CC015}" name="Q31" dataDxfId="42"/>
    <tableColumn id="13" xr3:uid="{00000000-0010-0000-0000-00000D000000}" name="3.1. Dado o Classification Report abaixo, qual o valores de Falsos Positivos de cat? E os Falsos Negativos de bird?_x000a__x000a_modelo de resposta_x000a_FP cat =  2_x000a_FN bird = 3"/>
    <tableColumn id="29" xr3:uid="{D39CF53B-F8AC-4423-9E7D-57D44DD4240B}" name="Q32" dataDxfId="41"/>
    <tableColumn id="14" xr3:uid="{00000000-0010-0000-0000-00000E000000}" name="3.2. Considere um atributo com ganho de informação próximo de zero. Explique as razões tanto para manter como para excluir esse atributo em um modelo de predição._x000a__x000a_modelo de resposta_x000a_Texto livre" dataDxfId="40"/>
    <tableColumn id="30" xr3:uid="{9DAFD43C-4C96-4E2C-AEB2-D227FE4909B2}" name="Nota" dataDxfId="0">
      <calculatedColumnFormula>SUM(Z2,X2,U2,S2,Q2,O2,L2,J2,H2,F2)*12/10</calculatedColumnFormula>
    </tableColumn>
    <tableColumn id="15" xr3:uid="{00000000-0010-0000-0000-00000F000000}" name="Espaço para comentários se necessário."/>
    <tableColumn id="16" xr3:uid="{00000000-0010-0000-0000-000010000000}" name="Poste aqui o link do seu notebook Colab compartilhado como público no seu Drive ou no GitHub. Exemplos:_x000a_ _x000a_https://colab.research.google.com/drive/1cJJWfFTIJ_iWYw7t1VPlPOFBsv9XsCWF#scrollTo=edfpleAbtOzo_x000a__x000a_OU _x000a__x000a_https://github.com/Rogerio-mack/IMT_CD_2025/blo"/>
  </tableColumns>
  <tableStyleInfo name="Respostas ao formulário 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049C3B-F764-4C9F-84D5-5816487C8151}" name="Form_Responses3" displayName="Form_Responses3" ref="B16:AD28">
  <tableColumns count="29">
    <tableColumn id="1" xr3:uid="{A06411A2-CF6E-4F54-BDDE-A5B130530AE8}" name="Carimbo de data/hora"/>
    <tableColumn id="2" xr3:uid="{169EF4B0-988A-40E1-AF6F-FB2A557C847A}" name="Endereço de e-mail"/>
    <tableColumn id="3" xr3:uid="{826FD89E-2037-4ED7-9DC5-CAA32A85EA6F}" name="Nome_x000a_"/>
    <tableColumn id="4" xr3:uid="{518450D5-4B29-42AE-A1D8-E23BB24F6C22}" name="RA_x000a_" dataDxfId="39"/>
    <tableColumn id="17" xr3:uid="{6F5D477D-A2C5-4AA8-B43C-72D12A184077}" name="Q11" dataDxfId="38"/>
    <tableColumn id="5" xr3:uid="{EA3F4AA6-4A04-43E4-A7CC-B2013FDE7121}" name="1.1. Qual o R2 obtido pelo modelo de regressão linear somente com os atributos preditores significativos?_x000a__x000a_modelo de resposta_x000a_R-squared: 0.912" dataDxfId="37"/>
    <tableColumn id="18" xr3:uid="{693D504B-8971-4CDA-AE53-25B1D37838BD}" name="Q12" dataDxfId="36"/>
    <tableColumn id="6" xr3:uid="{704980FB-5EBB-4A21-BC16-136FA9621D66}" name="1.2. Qual a predição de despesas (`expenditure`) dos clientes da base `credit_card_data_case_regression`?_x000a__x000a_modelo de resposta_x000a_John:  190.00_x000a_Ann: -210.00_x000a_... _x000a_"/>
    <tableColumn id="19" xr3:uid="{60586A10-CF19-4E49-9E76-86E609583C25}" name="Q13" dataDxfId="35"/>
    <tableColumn id="7" xr3:uid="{46378B81-4026-4CB5-A2B7-476F9A0DCF75}" name="1.3. Você pode notar que a previsão de despesas de `nome X` foi negativa. Não faz sentido um valor de despesa negativo. Como você pode corrigir isso? Qual a nova predição da despesa de `nome X`?_x000a__x000a_modelo de resposta_x000a_Fazendo... &lt;explicação&gt;_x000a_Novo valor: _x000a_Ann"/>
    <tableColumn id="20" xr3:uid="{B0142637-7B86-4FD4-A8F8-F6D2F0A291D8}" name="Q14" dataDxfId="34"/>
    <tableColumn id="8" xr3:uid="{26177861-74E7-4869-ADFD-F99D6F9DA435}" name="1.4. Empregue agora um modelo equivalente (mesmos regressores) mais robusto, o &lt;modelo X&gt;. Qual o seu R2? É maior que o anterior? Qual o valor de despesa de `nome X` nesse novo modelo?_x000a__x000a_modelo de resposta_x000a_R2: 0.980 &gt; R-squared: 0.912 (anterior)_x000a_Novo valor"/>
    <tableColumn id="26" xr3:uid="{5C501578-3307-4BE4-80D8-6122EEFEDAF6}" name="Notas" dataDxfId="33"/>
    <tableColumn id="21" xr3:uid="{C533EA0A-4639-459B-9252-CCE1BC7B38ED}" name="Q21" dataDxfId="32"/>
    <tableColumn id="9" xr3:uid="{940BD4CF-1E90-489C-BE9A-3B2C628314A8}" name="2.1. Quais os atributos com maior ganho de informação selecionados e quais são os seus valores?_x000a__x000a_modelo de resposta_x000a_atributo_A   0.89_x000a_atributo_B   0.79_x000a_..._x000a_"/>
    <tableColumn id="22" xr3:uid="{3168C57B-3C9C-4177-8AAB-3EFAB2F8EF01}" name="Q22" dataDxfId="31"/>
    <tableColumn id="10" xr3:uid="{55DBEC56-4D5C-4E21-9544-4F760F165D79}" name="2.2. Qual a acuracidade de cada um dos modelos obtidos e qual o melhor modelo (critério de acuracidade)?_x000a__x000a_modelo de resposta_x000a_Acc Modelo 1 = 0.99 (melhor  modelo)_x000a_Acc Modelo 2 = 0.89 _x000a_"/>
    <tableColumn id="23" xr3:uid="{FA28CA57-CF80-4C32-9788-6E6AA43734B0}" name="Q23" dataDxfId="30"/>
    <tableColumn id="11" xr3:uid="{F18AC522-00FD-44DD-83CE-C92E96F27331}" name="2.3. No pior modelo (critério de acuracidade), qual valor de classe apresenta mais Falsos Positivos, e qual é essa quantidade? _x000a__x000a_modelo de resposta_x000a_Low, FP=5_x000a_"/>
    <tableColumn id="24" xr3:uid="{91302D56-DF34-4D89-8B6D-8E10209F8F36}" name="Q24" dataDxfId="29"/>
    <tableColumn id="12" xr3:uid="{18BB33AA-7BE3-496E-8E04-21D604B225D1}" name="2.4. Qual a predição dos casos de df_case_classification empregando o melhor modelo? Qual a probabilidade de cada valor de classe para a predição para `Nome A` e `Nome B`?_x000a__x000a_modelo de resposta_x000a_Nome A, Low_x000a_Low = 1.0 Medium = 0.0 High = 0.0_x000a_Nome B, Low_x000a_Low ="/>
    <tableColumn id="27" xr3:uid="{64642D7A-58BE-40EB-AD9B-1C56292504E1}" name="Notas2" dataDxfId="28"/>
    <tableColumn id="25" xr3:uid="{02C54D3B-9F92-4122-98FF-47B18A0669D5}" name="Q31" dataDxfId="27"/>
    <tableColumn id="13" xr3:uid="{F7FE5CA2-E80D-48DA-9E4B-FFD9129FF32B}" name="3.1. Dado o Classification Report abaixo, qual o valores de Falsos Positivos de cat? E os Falsos Negativos de bird?_x000a__x000a_modelo de resposta_x000a_FP cat =  2_x000a_FN bird = 3"/>
    <tableColumn id="28" xr3:uid="{D99B7AC9-EF4B-4D74-863A-3BD64445B3AA}" name="Q32" dataDxfId="26"/>
    <tableColumn id="14" xr3:uid="{B76712AF-DE2B-417F-9AB8-10BA6F2A8DFE}" name="3.2. Considere um atributo com ganho de informação próximo de zero. Explique as razões tanto para manter como para excluir esse atributo em um modelo de predição._x000a__x000a_modelo de resposta_x000a_Texto livre"/>
    <tableColumn id="29" xr3:uid="{75C14890-7376-4064-BF99-D4198A1BF1A4}" name="Nota" dataDxfId="25">
      <calculatedColumnFormula>SUM(Z17,X17,U17,S17,Q17,O17,L17,J17,H17,F17)</calculatedColumnFormula>
    </tableColumn>
    <tableColumn id="15" xr3:uid="{9AE5579B-EE4A-48EB-AA33-7738572B7B72}" name="Espaço para comentários se necessário."/>
    <tableColumn id="16" xr3:uid="{67AE970D-2F2B-48AE-90DB-9FCE186F213F}" name="Poste aqui o link do seu notebook Colab compartilhado como público no seu Drive ou no GitHub. Exemplos:_x000a_ _x000a_https://colab.research.google.com/drive/1cJJWfFTIJ_iWYw7t1VPlPOFBsv9XsCWF#scrollTo=edfpleAbtOzo_x000a__x000a_OU _x000a__x000a_https://github.com/Rogerio-mack/IMT_CD_2025/blo"/>
  </tableColumns>
  <tableStyleInfo name="Respostas ao formulário 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8E77CE5-F8EA-41C1-93B8-EB96752585D0}" name="Form_Responses4" displayName="Form_Responses4" ref="B29:AD42">
  <tableColumns count="29">
    <tableColumn id="1" xr3:uid="{DFC49FFB-5181-47C8-A468-E763C21DA83B}" name="Carimbo de data/hora"/>
    <tableColumn id="2" xr3:uid="{5E0C2F64-5738-4A45-9D3E-644CED972802}" name="Endereço de e-mail"/>
    <tableColumn id="3" xr3:uid="{D1D704A2-BA64-43ED-A45F-D88356748DD7}" name="Nome_x000a_"/>
    <tableColumn id="4" xr3:uid="{90085CDC-1E1C-4457-BB0A-77D796ABE614}" name="RA_x000a_"/>
    <tableColumn id="17" xr3:uid="{E3233E71-5D2E-43C1-A4AB-A8DEA17DB8DA}" name="Q11" dataDxfId="24"/>
    <tableColumn id="5" xr3:uid="{F2B0748C-6279-482F-B973-FE89F62D6893}" name="1.1. Qual o R2 obtido pelo modelo de regressão linear somente com os atributos preditores significativos?_x000a__x000a_modelo de resposta_x000a_R-squared: 0.912"/>
    <tableColumn id="18" xr3:uid="{7F7EFC2B-EEEC-4ADB-8FC9-64FDF4143311}" name="Q12" dataDxfId="23"/>
    <tableColumn id="6" xr3:uid="{029E714F-7AB3-4F95-AEF6-9170EA951C7B}" name="1.2. Qual a predição de despesas (`expenditure`) dos clientes da base `credit_card_data_case_regression`?_x000a__x000a_modelo de resposta_x000a_John:  190.00_x000a_Ann: -210.00_x000a_... _x000a_"/>
    <tableColumn id="19" xr3:uid="{30914F76-C377-42A2-A6EB-005800782DA1}" name="Q13" dataDxfId="22"/>
    <tableColumn id="7" xr3:uid="{F1E735F7-F5AF-4D3A-8FBA-ED12D7357857}" name="1.3. Você pode notar que a previsão de despesas de `nome X` foi negativa. Não faz sentido um valor de despesa negativo. Como você pode corrigir isso? Qual a nova predição da despesa de `nome X`?_x000a__x000a_modelo de resposta_x000a_Fazendo... &lt;explicação&gt;_x000a_Novo valor: _x000a_Ann"/>
    <tableColumn id="20" xr3:uid="{464F179A-14E3-4063-A378-881D9EC62375}" name="Q14" dataDxfId="21"/>
    <tableColumn id="8" xr3:uid="{AFFB8A71-A6E4-4D95-A96C-027A5940AEB0}" name="1.4. Empregue agora um modelo equivalente (mesmos regressores) mais robusto, o &lt;modelo X&gt;. Qual o seu R2? É maior que o anterior? Qual o valor de despesa de `nome X` nesse novo modelo?_x000a__x000a_modelo de resposta_x000a_R2: 0.980 &gt; R-squared: 0.912 (anterior)_x000a_Novo valor"/>
    <tableColumn id="28" xr3:uid="{A73422F5-3761-4126-8DD5-4BC564B85025}" name="Notas" dataDxfId="20"/>
    <tableColumn id="21" xr3:uid="{8B370AFA-29AF-4D3A-A732-9535A697E806}" name="Q21" dataDxfId="19"/>
    <tableColumn id="9" xr3:uid="{7B71AC6A-1237-44B0-99F1-35865EA720E1}" name="2.1. Quais os atributos com maior ganho de informação selecionados e quais são os seus valores?_x000a__x000a_modelo de resposta_x000a_atributo_A   0.89_x000a_atributo_B   0.79_x000a_..._x000a_"/>
    <tableColumn id="23" xr3:uid="{801066EE-D477-400D-9AD8-6DADF1DED9DF}" name="Q22" dataDxfId="18"/>
    <tableColumn id="10" xr3:uid="{C2C3F74E-D88D-47B0-9BD2-65193CA80266}" name="2.2. Qual a acuracidade de cada um dos modelos obtidos e qual o melhor modelo (critério de acuracidade)?_x000a__x000a_modelo de resposta_x000a_Acc Modelo 1 = 0.99 (melhor  modelo)_x000a_Acc Modelo 2 = 0.89 _x000a_"/>
    <tableColumn id="24" xr3:uid="{8609E1B3-4A68-4F60-AA44-5DB8FBBEF770}" name="Q23" dataDxfId="17"/>
    <tableColumn id="11" xr3:uid="{B884A8DD-0197-4E47-8F78-64CAF8FBBD84}" name="2.3. No pior modelo (critério de acuracidade), qual valor de classe apresenta mais Falsos Positivos, e qual é essa quantidade? _x000a__x000a_modelo de resposta_x000a_Low, FP=5_x000a_"/>
    <tableColumn id="25" xr3:uid="{B0AFF4A7-A85C-430D-A398-D69B5F12441F}" name="Q24" dataDxfId="16"/>
    <tableColumn id="12" xr3:uid="{9A4CE73B-9DDD-459D-944E-5033470DA33D}" name="2.4. Qual a predição dos casos de df_case_classification empregando o melhor modelo? Qual a probabilidade de cada valor de classe para a predição para `Nome A` e `Nome B`?_x000a__x000a_modelo de resposta_x000a_Nome A, Low_x000a_Low = 1.0 Medium = 0.0 High = 0.0_x000a_Nome B, Low_x000a_Low ="/>
    <tableColumn id="29" xr3:uid="{593E20B3-5582-44D4-A81F-885162819472}" name="Notas2" dataDxfId="15"/>
    <tableColumn id="26" xr3:uid="{E56B3980-388A-4086-A5E6-ED348D871E33}" name="Q31" dataDxfId="14"/>
    <tableColumn id="13" xr3:uid="{A8988C41-7A71-43A8-BBAC-D40C0A9BC8E6}" name="3.1. Dado o Classification Report abaixo, qual o valores de Falsos Positivos de cat? E os Falsos Negativos de bird?_x000a__x000a_modelo de resposta_x000a_FP cat =  2_x000a_FN bird = 3"/>
    <tableColumn id="27" xr3:uid="{3DA8B0CF-2872-40FE-A353-730FDB901843}" name="Q32" dataDxfId="13"/>
    <tableColumn id="14" xr3:uid="{5F7D3D58-E3E6-4656-BAD9-50B4813AE2DC}" name="3.2. Considere um atributo com ganho de informação próximo de zero. Explique as razões tanto para manter como para excluir esse atributo em um modelo de predição._x000a__x000a_modelo de resposta_x000a_Texto livre"/>
    <tableColumn id="31" xr3:uid="{AD9C3D20-8A18-4305-AF6A-9CDB1E63C82A}" name="Nota" dataDxfId="12">
      <calculatedColumnFormula>SUM(Z30,X30,U30,S30,Q30,O30,L30,J30,H30,F30)</calculatedColumnFormula>
    </tableColumn>
    <tableColumn id="15" xr3:uid="{5B9EF5D4-E7F5-47ED-B17E-212054D6E29C}" name="Espaço para comentários se necessário."/>
    <tableColumn id="16" xr3:uid="{E97422E3-A09C-433A-A1FF-F15EC603B99A}" name="Poste aqui o link do seu notebook Colab compartilhado como público no seu Drive ou no GitHub. Exemplos:_x000a_ _x000a_https://colab.research.google.com/drive/1cJJWfFTIJ_iWYw7t1VPlPOFBsv9XsCWF#scrollTo=edfpleAbtOzo_x000a__x000a_OU _x000a__x000a_https://github.com/Rogerio-mack/IMT_CD_2025/blo"/>
  </tableColumns>
  <tableStyleInfo name="Respostas ao formulário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s://colab.research.google.com/drive/1hPINtmyRfM-vbhq26hiWv6eOV6hFQkuw?usp=sharing" TargetMode="External"/><Relationship Id="rId18" Type="http://schemas.openxmlformats.org/officeDocument/2006/relationships/hyperlink" Target="https://colab.research.google.com/drive/1uhbQ6YH4g2Tjs47NnTTPU6hLbKWaqL0G?usp=sharing" TargetMode="External"/><Relationship Id="rId26" Type="http://schemas.openxmlformats.org/officeDocument/2006/relationships/hyperlink" Target="https://colab.research.google.com/drive/1lJYNYc72WzXohGeRXO88DZ98Y9u3a2G-?usp=sharing" TargetMode="External"/><Relationship Id="rId39" Type="http://schemas.openxmlformats.org/officeDocument/2006/relationships/table" Target="../tables/table1.xml"/><Relationship Id="rId21" Type="http://schemas.openxmlformats.org/officeDocument/2006/relationships/hyperlink" Target="https://colab.research.google.com/drive/17yU0d3KAJx-Jh7ew_oYy9CPcOBROYjoi?usp=sharing" TargetMode="External"/><Relationship Id="rId34" Type="http://schemas.openxmlformats.org/officeDocument/2006/relationships/hyperlink" Target="https://colab.research.google.com/drive/1OxRGus4BAVGhBsyD3RIQQna3mLziqY-q?usp=sharing" TargetMode="External"/><Relationship Id="rId7" Type="http://schemas.openxmlformats.org/officeDocument/2006/relationships/hyperlink" Target="https://colab.research.google.com/drive/1d1fCqOXDo_Vf4SzuM_TSLShMSWBtT572?usp=sharing" TargetMode="External"/><Relationship Id="rId12" Type="http://schemas.openxmlformats.org/officeDocument/2006/relationships/hyperlink" Target="https://colab.research.google.com/drive/1_JLwTZhuXbuOIUywgCsJkDOc2kSPXwqi?usp=sharing" TargetMode="External"/><Relationship Id="rId17" Type="http://schemas.openxmlformats.org/officeDocument/2006/relationships/hyperlink" Target="https://colab.research.google.com/drive/1x6dAPCcRSVTyDfhPwCgW5V3yROfLTRuW?usp=sharing" TargetMode="External"/><Relationship Id="rId25" Type="http://schemas.openxmlformats.org/officeDocument/2006/relationships/hyperlink" Target="https://colab.research.google.com/drive/1oLLwXtTLVT7qNdeMXdlgRYFIBJJ8m7uu?usp=sharing" TargetMode="External"/><Relationship Id="rId33" Type="http://schemas.openxmlformats.org/officeDocument/2006/relationships/hyperlink" Target="https://colab.research.google.com/drive/1OxRGus4BAVGhBsyD3RIQQna3mLziqY-q?usp=sharing" TargetMode="External"/><Relationship Id="rId38" Type="http://schemas.openxmlformats.org/officeDocument/2006/relationships/hyperlink" Target="https://colab.research.google.com/drive/1d4HFX-wi8ebIwcBbYizdkham09MTGuFw?usp=sharing" TargetMode="External"/><Relationship Id="rId2" Type="http://schemas.openxmlformats.org/officeDocument/2006/relationships/hyperlink" Target="https://colab.research.google.com/drive/16Zjg4B6XwaHBTF9jXbvFoz3z90Z6zGYc?usp=sharing" TargetMode="External"/><Relationship Id="rId16" Type="http://schemas.openxmlformats.org/officeDocument/2006/relationships/hyperlink" Target="https://colab.research.google.com/drive/1_NNT0tstN7FXzlwTMnD40BXQF8bIgHR9" TargetMode="External"/><Relationship Id="rId20" Type="http://schemas.openxmlformats.org/officeDocument/2006/relationships/hyperlink" Target="https://colab.research.google.com/drive/17yU0d3KAJx-Jh7ew_oYy9CPcOBROYjoi?usp=sharing" TargetMode="External"/><Relationship Id="rId29" Type="http://schemas.openxmlformats.org/officeDocument/2006/relationships/hyperlink" Target="https://github.com/ViniciusBerti/20241_maua_ecm252_intro_git/blob/main/C%C3%B3pia_de_IMT_ex_knn_dt.ipynb" TargetMode="External"/><Relationship Id="rId1" Type="http://schemas.openxmlformats.org/officeDocument/2006/relationships/hyperlink" Target="https://colab.research.google.com/drive/1bPEVTDBb98EqctduSntrx_yhrxgjc-ic?usp=sharing" TargetMode="External"/><Relationship Id="rId6" Type="http://schemas.openxmlformats.org/officeDocument/2006/relationships/hyperlink" Target="https://colab.research.google.com/drive/1PujHmkWxKVuAsDMsldza_aStqK9yfPcz?usp=sharing" TargetMode="External"/><Relationship Id="rId11" Type="http://schemas.openxmlformats.org/officeDocument/2006/relationships/hyperlink" Target="https://colab.research.google.com/drive/1B5iBml7TVd2HJdayxkPqd4UWN1qe2o-L?usp=sharing" TargetMode="External"/><Relationship Id="rId24" Type="http://schemas.openxmlformats.org/officeDocument/2006/relationships/hyperlink" Target="https://colab.research.google.com/drive/1aZ6VYQG6j2479rlQzkX00cTw2BJjDUBg?usp=sharing" TargetMode="External"/><Relationship Id="rId32" Type="http://schemas.openxmlformats.org/officeDocument/2006/relationships/hyperlink" Target="https://colab.research.google.com/drive/1tgzAN6wNrTUTxC5AKe3BQ9dtXhDhcjB1?usp=sharing" TargetMode="External"/><Relationship Id="rId37" Type="http://schemas.openxmlformats.org/officeDocument/2006/relationships/hyperlink" Target="https://colab.research.google.com/drive/1mP0y-2im04PRaDTHG2eqcVaKzVEc-qKv?usp=sharing" TargetMode="External"/><Relationship Id="rId5" Type="http://schemas.openxmlformats.org/officeDocument/2006/relationships/hyperlink" Target="https://colab.research.google.com/drive/1d0l5xxtOTqAapZdNudgUXNWNAwhzdLI6?usp=sharing" TargetMode="External"/><Relationship Id="rId15" Type="http://schemas.openxmlformats.org/officeDocument/2006/relationships/hyperlink" Target="https://colab.research.google.com/drive/12B4pIuIcKc29liTLKjjVyHUI6lKxwv0d?usp=sharing" TargetMode="External"/><Relationship Id="rId23" Type="http://schemas.openxmlformats.org/officeDocument/2006/relationships/hyperlink" Target="https://colab.research.google.com/drive/1JeN0XxIxwdBa-YlEb-1N1r3zVNVHv2Ps?usp=sharing" TargetMode="External"/><Relationship Id="rId28" Type="http://schemas.openxmlformats.org/officeDocument/2006/relationships/hyperlink" Target="https://colab.research.google.com/drive/1MM2vtzkeV4nPdev5MjlGE9OBDQU1a28-?usp=sharing" TargetMode="External"/><Relationship Id="rId36" Type="http://schemas.openxmlformats.org/officeDocument/2006/relationships/hyperlink" Target="https://github.com/ViniciusBerti/20241_maua_ecm252_intro_git/blob/main/C%C3%B3pia_de_IMT_ex_knn_dt.ipynb" TargetMode="External"/><Relationship Id="rId10" Type="http://schemas.openxmlformats.org/officeDocument/2006/relationships/hyperlink" Target="https://colab.research.google.com/drive/17bWVgJ0nFYyFrrCipxNVoamWHfG_hsCU?usp=sharing" TargetMode="External"/><Relationship Id="rId19" Type="http://schemas.openxmlformats.org/officeDocument/2006/relationships/hyperlink" Target="https://colab.research.google.com/drive/19rWGz7wwmmUJOx2Xrti-AJWEgpI9b7GB" TargetMode="External"/><Relationship Id="rId31" Type="http://schemas.openxmlformats.org/officeDocument/2006/relationships/hyperlink" Target="https://colab.research.google.com/drive/1tgzAN6wNrTUTxC5AKe3BQ9dtXhDhcjB1?usp=sharing" TargetMode="External"/><Relationship Id="rId4" Type="http://schemas.openxmlformats.org/officeDocument/2006/relationships/hyperlink" Target="https://colab.research.google.com/drive/11H86jJ66kC83-glZkhJr0OYlGcer3--d?usp=sharing" TargetMode="External"/><Relationship Id="rId9" Type="http://schemas.openxmlformats.org/officeDocument/2006/relationships/hyperlink" Target="https://colab.research.google.com/drive/1TTpUFx7F14_vbgmaZNwTsRdyBcsRnJqa?usp=sharing" TargetMode="External"/><Relationship Id="rId14" Type="http://schemas.openxmlformats.org/officeDocument/2006/relationships/hyperlink" Target="https://colab.research.google.com/drive/1RYaA9gNv9Pf4xcZ1O5yM0EYuDatE4uf6?usp=sharing" TargetMode="External"/><Relationship Id="rId22" Type="http://schemas.openxmlformats.org/officeDocument/2006/relationships/hyperlink" Target="https://colab.research.google.com/drive/1XT9KYQKaBNkSmDTMnFxjZbEJdl_bk6dz?usp=sharing" TargetMode="External"/><Relationship Id="rId27" Type="http://schemas.openxmlformats.org/officeDocument/2006/relationships/hyperlink" Target="https://colab.research.google.com/drive/1VwjmWCqizq19KEWwWj-vVTYbz8dFdKJ2?usp=sharing" TargetMode="External"/><Relationship Id="rId30" Type="http://schemas.openxmlformats.org/officeDocument/2006/relationships/hyperlink" Target="https://colab.research.google.com/drive/1VZGsVErcV1H9xSMGpLVe7FB2tBR7_I0-?usp=sharing" TargetMode="External"/><Relationship Id="rId35" Type="http://schemas.openxmlformats.org/officeDocument/2006/relationships/hyperlink" Target="https://colab.research.google.com/drive/1XT9KYQKaBNkSmDTMnFxjZbEJdl_bk6dz?usp=sharing" TargetMode="External"/><Relationship Id="rId8" Type="http://schemas.openxmlformats.org/officeDocument/2006/relationships/hyperlink" Target="https://colab.research.google.com/drive/1_0YPCEQvoCXHKrY1UijYwK01TJqfO0WL?usp=sharing" TargetMode="External"/><Relationship Id="rId3" Type="http://schemas.openxmlformats.org/officeDocument/2006/relationships/hyperlink" Target="https://colab.research.google.com/drive/1JeN0XxIxwdBa-YlEb-1N1r3zVNVHv2Ps?usp=shar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colab.research.google.com/drive/1qpF670K-GjHkfG6myde8IQQlc_SvrNVY?usp=sharing" TargetMode="External"/><Relationship Id="rId18" Type="http://schemas.openxmlformats.org/officeDocument/2006/relationships/hyperlink" Target="https://colab.research.google.com/drive/1aDX4U7cy8rrMhM5xZ748NDIOnQ0ibGdH?usp=sharing" TargetMode="External"/><Relationship Id="rId26" Type="http://schemas.openxmlformats.org/officeDocument/2006/relationships/hyperlink" Target="https://colab.research.google.com/drive/1InZ8hLJ6kvqnG6zfOWK0vpqFR4rLjA2O?usp=sharing" TargetMode="External"/><Relationship Id="rId39" Type="http://schemas.openxmlformats.org/officeDocument/2006/relationships/table" Target="../tables/table2.xml"/><Relationship Id="rId21" Type="http://schemas.openxmlformats.org/officeDocument/2006/relationships/hyperlink" Target="https://colab.research.google.com/drive/1XVhdKWbCY9FKT4S_wx5kxR1cXYCrBfsJ?usp=sharing" TargetMode="External"/><Relationship Id="rId34" Type="http://schemas.openxmlformats.org/officeDocument/2006/relationships/hyperlink" Target="https://colab.research.google.com/drive/1C5Ob3N1eMzU34TAs6HhAhbHYO_0c-Yrs?usp=sharing" TargetMode="External"/><Relationship Id="rId7" Type="http://schemas.openxmlformats.org/officeDocument/2006/relationships/hyperlink" Target="https://colab.research.google.com/drive/1VhLB0lOMlzAUjsE7Z0IdIAUV4PjjSkTa?usp=sharing" TargetMode="External"/><Relationship Id="rId12" Type="http://schemas.openxmlformats.org/officeDocument/2006/relationships/hyperlink" Target="https://colab.research.google.com/drive/1p45jLwF3NHjB80Ku-rgDKvDJPaTwgiUP?usp=sharing" TargetMode="External"/><Relationship Id="rId17" Type="http://schemas.openxmlformats.org/officeDocument/2006/relationships/hyperlink" Target="https://colab.research.google.com/drive/1aDX4U7cy8rrMhM5xZ748NDIOnQ0ibGdH?usp=sharing" TargetMode="External"/><Relationship Id="rId25" Type="http://schemas.openxmlformats.org/officeDocument/2006/relationships/hyperlink" Target="https://colab.research.google.com/drive/1qZUX7vJcXPqoR60cQilJKfW6B3HLcYrj" TargetMode="External"/><Relationship Id="rId33" Type="http://schemas.openxmlformats.org/officeDocument/2006/relationships/hyperlink" Target="https://colab.research.google.com/drive/1KN_NHcmx-QrZzaXCJNcsmAA2u6G9FCZj?usp=sharing" TargetMode="External"/><Relationship Id="rId38" Type="http://schemas.openxmlformats.org/officeDocument/2006/relationships/hyperlink" Target="https://colab.research.google.com/drive/197_CUKNNSpeIpLGPxU1uE6mS7_GeJxNC?usp=sharing" TargetMode="External"/><Relationship Id="rId2" Type="http://schemas.openxmlformats.org/officeDocument/2006/relationships/hyperlink" Target="https://colab.research.google.com/drive/1mYxMOH1P_ZL4ZAjmjIhTBdk1JLhHmJHi?usp=sharing" TargetMode="External"/><Relationship Id="rId16" Type="http://schemas.openxmlformats.org/officeDocument/2006/relationships/hyperlink" Target="https://colab.research.google.com/drive/1aDX4U7cy8rrMhM5xZ748NDIOnQ0ibGdH?usp=sharing" TargetMode="External"/><Relationship Id="rId20" Type="http://schemas.openxmlformats.org/officeDocument/2006/relationships/hyperlink" Target="https://colab.research.google.com/drive/1vX2rySdm95yb_Z0Yd6gXRB58wjqZKjm5?usp=sharing" TargetMode="External"/><Relationship Id="rId29" Type="http://schemas.openxmlformats.org/officeDocument/2006/relationships/hyperlink" Target="https://colab.research.google.com/drive/1GeppQjgzeGREFbMsSYelv1i93quzZz7X?usp=sharing" TargetMode="External"/><Relationship Id="rId1" Type="http://schemas.openxmlformats.org/officeDocument/2006/relationships/hyperlink" Target="https://colab.research.google.com/drive/1HktPMI6oPiEQQ5LCc_2qm96NIjW-gsxj?usp=sharing" TargetMode="External"/><Relationship Id="rId6" Type="http://schemas.openxmlformats.org/officeDocument/2006/relationships/hyperlink" Target="https://colab.research.google.com/drive/1VhLB0lOMlzAUjsE7Z0IdIAUV4PjjSkTa?usp=sharing" TargetMode="External"/><Relationship Id="rId11" Type="http://schemas.openxmlformats.org/officeDocument/2006/relationships/hyperlink" Target="https://colab.research.google.com/drive/1RpixSmzkj7a-fYwmhGEQB2UycOECWjD9?usp=sharing" TargetMode="External"/><Relationship Id="rId24" Type="http://schemas.openxmlformats.org/officeDocument/2006/relationships/hyperlink" Target="https://colab.research.google.com/drive/130mqydI06WpjVb8PPMJJWKYdDx--XNCY?usp=sharing" TargetMode="External"/><Relationship Id="rId32" Type="http://schemas.openxmlformats.org/officeDocument/2006/relationships/hyperlink" Target="https://colab.research.google.com/drive/1C5Ob3N1eMzU34TAs6HhAhbHYO_0c-Yrs?usp=sharing" TargetMode="External"/><Relationship Id="rId37" Type="http://schemas.openxmlformats.org/officeDocument/2006/relationships/hyperlink" Target="https://colab.research.google.com/drive/197_CUKNNSpeIpLGPxU1uE6mS7_GeJxNC?usp=sharing" TargetMode="External"/><Relationship Id="rId5" Type="http://schemas.openxmlformats.org/officeDocument/2006/relationships/hyperlink" Target="https://colab.research.google.com/drive/1pNQrOK1YoIwLRd26rsTYd-sYtRRK4tT5?usp=sharing" TargetMode="External"/><Relationship Id="rId15" Type="http://schemas.openxmlformats.org/officeDocument/2006/relationships/hyperlink" Target="https://colab.research.google.com/drive/1qpF670K-GjHkfG6myde8IQQlc_SvrNVY?usp=sharing" TargetMode="External"/><Relationship Id="rId23" Type="http://schemas.openxmlformats.org/officeDocument/2006/relationships/hyperlink" Target="https://colab.research.google.com/drive/130mqydI06WpjVb8PPMJJWKYdDx--XNCY" TargetMode="External"/><Relationship Id="rId28" Type="http://schemas.openxmlformats.org/officeDocument/2006/relationships/hyperlink" Target="https://colab.research.google.com/drive/1Gzz00aZOW0GcfcchwcDWGEqWt3uy2cmp?usp=sharing" TargetMode="External"/><Relationship Id="rId36" Type="http://schemas.openxmlformats.org/officeDocument/2006/relationships/hyperlink" Target="https://colab.research.google.com/drive/1Gzz00aZOW0GcfcchwcDWGEqWt3uy2cmp" TargetMode="External"/><Relationship Id="rId10" Type="http://schemas.openxmlformats.org/officeDocument/2006/relationships/hyperlink" Target="https://colab.research.google.com/drive/1p45jLwF3NHjB80Ku-rgDKvDJPaTwgiUP?usp=sharing" TargetMode="External"/><Relationship Id="rId19" Type="http://schemas.openxmlformats.org/officeDocument/2006/relationships/hyperlink" Target="https://colab.research.google.com/drive/1RCPp_zkcYOuLXMWTHIEqg0EMcs7nqriQ?usp=sharing" TargetMode="External"/><Relationship Id="rId31" Type="http://schemas.openxmlformats.org/officeDocument/2006/relationships/hyperlink" Target="https://colab.research.google.com/drive/1c_aSbpyINRE4a2ATJRxYoAp4hFD-IVoX?usp=sharing" TargetMode="External"/><Relationship Id="rId4" Type="http://schemas.openxmlformats.org/officeDocument/2006/relationships/hyperlink" Target="https://colab.research.google.com/drive/1ysEbShEekbbh1FShkE72HPKod_Q7bDLC?usp=sharing" TargetMode="External"/><Relationship Id="rId9" Type="http://schemas.openxmlformats.org/officeDocument/2006/relationships/hyperlink" Target="https://colab.research.google.com/drive/1_UrrUBPeGW07H9fjcBsIZa7Oxr0wdVzy?usp=sharing" TargetMode="External"/><Relationship Id="rId14" Type="http://schemas.openxmlformats.org/officeDocument/2006/relationships/hyperlink" Target="https://colab.research.google.com/drive/1zgmgMTVRXh9JFrBV_NoWZZrNKCvU6MPt?usp=sharing" TargetMode="External"/><Relationship Id="rId22" Type="http://schemas.openxmlformats.org/officeDocument/2006/relationships/hyperlink" Target="https://colab.research.google.com/drive/16k5vAhgLQxGXSbFjZCc5grxG6vtZcmP7?usp=sharing" TargetMode="External"/><Relationship Id="rId27" Type="http://schemas.openxmlformats.org/officeDocument/2006/relationships/hyperlink" Target="https://colab.research.google.com/drive/1GeppQjgzeGREFbMsSYelv1i93quzZz7X?usp=sharing" TargetMode="External"/><Relationship Id="rId30" Type="http://schemas.openxmlformats.org/officeDocument/2006/relationships/hyperlink" Target="https://colab.research.google.com/drive/1c_aSbpyINRE4a2ATJRxYoAp4hFD-IVoX?usp=sharing" TargetMode="External"/><Relationship Id="rId35" Type="http://schemas.openxmlformats.org/officeDocument/2006/relationships/hyperlink" Target="https://colab.research.google.com/drive/1KN_NHcmx-QrZzaXCJNcsmAA2u6G9FCZj?usp=sharing" TargetMode="External"/><Relationship Id="rId8" Type="http://schemas.openxmlformats.org/officeDocument/2006/relationships/hyperlink" Target="https://colab.research.google.com/drive/1_UrrUBPeGW07H9fjcBsIZa7Oxr0wdVzy?usp=sharing" TargetMode="External"/><Relationship Id="rId3" Type="http://schemas.openxmlformats.org/officeDocument/2006/relationships/hyperlink" Target="https://colab.research.google.com/drive/1Q5MEvsff_oI23MnDW1bSblvLlgJBmNG0?usp=sharing"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s://github.com/bentoml/OpenLLM;https:/aclanthology.org/S19-2007;https:/arxiv.org/pdf/1910.12574;https:/github.com/joaoaleite/ToLD-Br?tab=readme-ov-file;https://hatespeechdata.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colab.research.google.com/drive/1ApujHc4JVi-LESukDCOZEo1QyHoxeujs?usp=sharing" TargetMode="External"/><Relationship Id="rId18" Type="http://schemas.openxmlformats.org/officeDocument/2006/relationships/hyperlink" Target="https://colab.research.google.com/drive/1G1R_nFLE23tgWtFw40Ld-q3JYtExZMU1?usp=sharing" TargetMode="External"/><Relationship Id="rId26" Type="http://schemas.openxmlformats.org/officeDocument/2006/relationships/hyperlink" Target="https://colab.research.google.com/drive/1523WwfR507LNlIWWMCwAIDx8Rlp1GI7s?usp=sharing" TargetMode="External"/><Relationship Id="rId39" Type="http://schemas.openxmlformats.org/officeDocument/2006/relationships/hyperlink" Target="https://colab.research.google.com/drive/12U2Lz_STkYTgsr16kxNra6VFDy2c0y7r?usp=sharing" TargetMode="External"/><Relationship Id="rId21" Type="http://schemas.openxmlformats.org/officeDocument/2006/relationships/hyperlink" Target="https://colab.research.google.com/drive/1QI_wyi3WxBCCf7VqCfEWm0-KUX0APRed?usp=sharing" TargetMode="External"/><Relationship Id="rId34" Type="http://schemas.openxmlformats.org/officeDocument/2006/relationships/hyperlink" Target="https://colab.research.google.com/drive/17wZDQQARMeVMEP7HIZVAG0DDv6j6pn2E?usp=sharing" TargetMode="External"/><Relationship Id="rId42" Type="http://schemas.openxmlformats.org/officeDocument/2006/relationships/table" Target="../tables/table6.xml"/><Relationship Id="rId7" Type="http://schemas.openxmlformats.org/officeDocument/2006/relationships/hyperlink" Target="https://colab.research.google.com/drive/10CfSW_ED0lnmUjIDLI_Z6jfbNI4ZqzA1?usp=sharing" TargetMode="External"/><Relationship Id="rId2" Type="http://schemas.openxmlformats.org/officeDocument/2006/relationships/hyperlink" Target="https://colab.research.google.com/drive/1brLjQw2DMnG6UWZUZ42omyKwEJFWSMRn?usp=sharing" TargetMode="External"/><Relationship Id="rId16" Type="http://schemas.openxmlformats.org/officeDocument/2006/relationships/hyperlink" Target="https://colab.research.google.com/drive/1UvseqJsQHdbXAp1jYqXyVYVQLQRWn6MZ?usp=sharing" TargetMode="External"/><Relationship Id="rId20" Type="http://schemas.openxmlformats.org/officeDocument/2006/relationships/hyperlink" Target="https://colab.research.google.com/drive/10hrl-x0V8NLlZ-Q7uR_kl5tz73y7v88N?usp=sharing" TargetMode="External"/><Relationship Id="rId29" Type="http://schemas.openxmlformats.org/officeDocument/2006/relationships/hyperlink" Target="https://colab.research.google.com/drive/19AsKhBZqclRTUnNimSMjVOmxF_5r1jtw?usp=sharing" TargetMode="External"/><Relationship Id="rId41" Type="http://schemas.openxmlformats.org/officeDocument/2006/relationships/table" Target="../tables/table5.xml"/><Relationship Id="rId1" Type="http://schemas.openxmlformats.org/officeDocument/2006/relationships/hyperlink" Target="https://colab.research.google.com/drive/1T5PlgZs9CssKc64Ju8nBdWHDoZcPmTLx" TargetMode="External"/><Relationship Id="rId6" Type="http://schemas.openxmlformats.org/officeDocument/2006/relationships/hyperlink" Target="https://colab.research.google.com/drive/1Ws_iv6kjAo1MMhrubiZ5-Lu_GDtWs0Jy?usp=sharing" TargetMode="External"/><Relationship Id="rId11" Type="http://schemas.openxmlformats.org/officeDocument/2006/relationships/hyperlink" Target="https://colab.research.google.com/drive/1UCQSs4xc7hjsUB2OnXdaKlsh0hIk6BD8?usp=sharing" TargetMode="External"/><Relationship Id="rId24" Type="http://schemas.openxmlformats.org/officeDocument/2006/relationships/hyperlink" Target="https://colab.research.google.com/drive/1u2HeHSNDSsi3UuEUq0kZp5xgLZoKZzgN" TargetMode="External"/><Relationship Id="rId32" Type="http://schemas.openxmlformats.org/officeDocument/2006/relationships/hyperlink" Target="https://colab.research.google.com/drive/1NlxWaYwiY7OGuzlJ5t0AeKCddHUvgsT9?usp=sharing" TargetMode="External"/><Relationship Id="rId37" Type="http://schemas.openxmlformats.org/officeDocument/2006/relationships/hyperlink" Target="https://colab.research.google.com/drive/1Vy-CyyhG_lfk9yZYxfdhWM_HJsUS5buS?usp=sharing" TargetMode="External"/><Relationship Id="rId40" Type="http://schemas.openxmlformats.org/officeDocument/2006/relationships/table" Target="../tables/table4.xml"/><Relationship Id="rId5" Type="http://schemas.openxmlformats.org/officeDocument/2006/relationships/hyperlink" Target="https://colab.research.google.com/drive/1l6fmiHFwX2sO0o4-yaqWFAAX5JFORcOf" TargetMode="External"/><Relationship Id="rId15" Type="http://schemas.openxmlformats.org/officeDocument/2006/relationships/hyperlink" Target="https://colab.research.google.com/drive/1cgzSkkvsqXQs5o8DsrzWQCD8OzTXUIGY?usp=sharing" TargetMode="External"/><Relationship Id="rId23" Type="http://schemas.openxmlformats.org/officeDocument/2006/relationships/hyperlink" Target="https://colab.research.google.com/drive/1ImMFeIOYy1hiNdeHar16PaNCCbO8_7-B?usp=sharing" TargetMode="External"/><Relationship Id="rId28" Type="http://schemas.openxmlformats.org/officeDocument/2006/relationships/hyperlink" Target="https://colab.research.google.com/drive/1wmIpPubWm2eVTcycmYH-TgBBk29SVfWO?usp=sharing" TargetMode="External"/><Relationship Id="rId36" Type="http://schemas.openxmlformats.org/officeDocument/2006/relationships/hyperlink" Target="https://colab.research.google.com/drive/1XHIinWn-olwv3ojnueOZocOgPhLExlkZ?authuser=1" TargetMode="External"/><Relationship Id="rId10" Type="http://schemas.openxmlformats.org/officeDocument/2006/relationships/hyperlink" Target="https://colab.research.google.com/drive/1Fn-QXjdhGfwi8wxAkVHoRvEpRjbVxXZl?usp=sharing" TargetMode="External"/><Relationship Id="rId19" Type="http://schemas.openxmlformats.org/officeDocument/2006/relationships/hyperlink" Target="https://colab.research.google.com/drive/1jRx3o5Mukl3bDQPluP-DlivMJo2OKfBc?usp=sharing" TargetMode="External"/><Relationship Id="rId31" Type="http://schemas.openxmlformats.org/officeDocument/2006/relationships/hyperlink" Target="https://github.com/ViniciusBerti/20241_maua_ecm252_intro_git/blob/main/IMT_P3_2025_3.ipynb" TargetMode="External"/><Relationship Id="rId4" Type="http://schemas.openxmlformats.org/officeDocument/2006/relationships/hyperlink" Target="https://colab.research.google.com/drive/1yGN3MOAGE4_-1D-Ajc_UtHybCMz4UNlw?usp=sharing" TargetMode="External"/><Relationship Id="rId9" Type="http://schemas.openxmlformats.org/officeDocument/2006/relationships/hyperlink" Target="https://colab.research.google.com/drive/1Da25AsNW2gmRFZ04kINiHzXCyGkVaKnK?usp=sharing" TargetMode="External"/><Relationship Id="rId14" Type="http://schemas.openxmlformats.org/officeDocument/2006/relationships/hyperlink" Target="https://colab.research.google.com/drive/1Fpr3OTOZOqRK_kxyz_gNa8lg9G0GLien?usp=sharing" TargetMode="External"/><Relationship Id="rId22" Type="http://schemas.openxmlformats.org/officeDocument/2006/relationships/hyperlink" Target="https://colab.research.google.com/drive/1cDOsrYrKh8OYpPcntMDXnAr6xOJEI-W3?usp=sharing" TargetMode="External"/><Relationship Id="rId27" Type="http://schemas.openxmlformats.org/officeDocument/2006/relationships/hyperlink" Target="https://colab.research.google.com/drive/17Z1I3VT6rRWHrMlvKqx9-qhTMv4t3HPY?usp=sharing" TargetMode="External"/><Relationship Id="rId30" Type="http://schemas.openxmlformats.org/officeDocument/2006/relationships/hyperlink" Target="https://colab.research.google.com/drive/1t1USqGMQp_aDY-sJozx76kNEA4O_BLJF?usp=sharing" TargetMode="External"/><Relationship Id="rId35" Type="http://schemas.openxmlformats.org/officeDocument/2006/relationships/hyperlink" Target="https://colab.research.google.com/drive/12A04-OKXqWCGXAgSeO1llrgj4lze8o5s?usp=sharing" TargetMode="External"/><Relationship Id="rId8" Type="http://schemas.openxmlformats.org/officeDocument/2006/relationships/hyperlink" Target="https://colab.research.google.com/drive/14vBjcoZDatcsLdmQg76ozYXJ3ov_2VRq" TargetMode="External"/><Relationship Id="rId3" Type="http://schemas.openxmlformats.org/officeDocument/2006/relationships/hyperlink" Target="https://colab.research.google.com/drive/18VZSo63sVhQgdWEbamT9PSzPhm3ETSF6?usp=sharing" TargetMode="External"/><Relationship Id="rId12" Type="http://schemas.openxmlformats.org/officeDocument/2006/relationships/hyperlink" Target="https://colab.research.google.com/drive/1HjS2nC4Yj2EkuUqAnKa4WrRVtdrTcBf_?usp=sharing" TargetMode="External"/><Relationship Id="rId17" Type="http://schemas.openxmlformats.org/officeDocument/2006/relationships/hyperlink" Target="https://colab.research.google.com/drive/1bqlAV271u59Jd3J9qMhmeC0pYO0Tj-QY?usp=sharing" TargetMode="External"/><Relationship Id="rId25" Type="http://schemas.openxmlformats.org/officeDocument/2006/relationships/hyperlink" Target="https://colab.research.google.com/drive/1BcHHfGcbRjTuJ37-lzH4k0hSOTbvy6z_?usp=sharing" TargetMode="External"/><Relationship Id="rId33" Type="http://schemas.openxmlformats.org/officeDocument/2006/relationships/hyperlink" Target="https://colab.research.google.com/drive/13PVyNuMcUhBFd3koKt2sYPSc_to8Wyp4?usp=sharing" TargetMode="External"/><Relationship Id="rId38" Type="http://schemas.openxmlformats.org/officeDocument/2006/relationships/hyperlink" Target="https://colab.research.google.com/drive/1UHGwIq8G0GdyuXlydVbstevhZH_bnYCs?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00ACA-2BCE-4BB1-BF7C-718245FBDDC9}">
  <sheetPr>
    <pageSetUpPr fitToPage="1"/>
  </sheetPr>
  <dimension ref="A1:AH41"/>
  <sheetViews>
    <sheetView tabSelected="1" topLeftCell="C1" workbookViewId="0">
      <selection activeCell="D1" sqref="D1:I40"/>
    </sheetView>
  </sheetViews>
  <sheetFormatPr defaultRowHeight="12.75" x14ac:dyDescent="0.2"/>
  <cols>
    <col min="1" max="1" width="0" hidden="1" customWidth="1"/>
    <col min="2" max="2" width="21.28515625" hidden="1" customWidth="1"/>
    <col min="3" max="3" width="9.7109375" customWidth="1"/>
    <col min="4" max="4" width="39.5703125" customWidth="1"/>
    <col min="5" max="5" width="14" customWidth="1"/>
    <col min="6" max="7" width="15" customWidth="1"/>
    <col min="8" max="8" width="15" bestFit="1" customWidth="1"/>
    <col min="9" max="9" width="14.28515625" style="92" customWidth="1"/>
  </cols>
  <sheetData>
    <row r="1" spans="1:34" ht="37.5" customHeight="1" x14ac:dyDescent="0.2">
      <c r="A1" s="1" t="s">
        <v>518</v>
      </c>
      <c r="B1" s="1" t="s">
        <v>0</v>
      </c>
      <c r="C1" s="59" t="s">
        <v>1</v>
      </c>
      <c r="D1" s="59" t="s">
        <v>2</v>
      </c>
      <c r="E1" s="60" t="s">
        <v>592</v>
      </c>
      <c r="F1" s="60" t="s">
        <v>873</v>
      </c>
      <c r="G1" s="60" t="s">
        <v>872</v>
      </c>
      <c r="H1" s="60" t="s">
        <v>811</v>
      </c>
      <c r="I1" s="60" t="s">
        <v>871</v>
      </c>
      <c r="J1" s="2" t="s">
        <v>3</v>
      </c>
      <c r="K1" s="22" t="s">
        <v>178</v>
      </c>
      <c r="L1" s="2" t="s">
        <v>4</v>
      </c>
      <c r="M1" s="22" t="s">
        <v>179</v>
      </c>
      <c r="N1" s="2" t="s">
        <v>5</v>
      </c>
      <c r="O1" s="22" t="s">
        <v>180</v>
      </c>
      <c r="P1" s="17" t="s">
        <v>174</v>
      </c>
      <c r="Q1" s="22" t="s">
        <v>181</v>
      </c>
      <c r="R1" s="17" t="s">
        <v>175</v>
      </c>
      <c r="S1" s="26" t="s">
        <v>520</v>
      </c>
      <c r="T1" s="22" t="s">
        <v>182</v>
      </c>
      <c r="U1" s="2" t="s">
        <v>6</v>
      </c>
      <c r="V1" s="22" t="s">
        <v>183</v>
      </c>
      <c r="W1" s="2" t="s">
        <v>7</v>
      </c>
      <c r="X1" s="22" t="s">
        <v>184</v>
      </c>
      <c r="Y1" s="2" t="s">
        <v>8</v>
      </c>
      <c r="Z1" s="22" t="s">
        <v>185</v>
      </c>
      <c r="AA1" s="17" t="s">
        <v>176</v>
      </c>
      <c r="AB1" s="26" t="s">
        <v>521</v>
      </c>
      <c r="AC1" s="28" t="s">
        <v>204</v>
      </c>
      <c r="AD1" s="2" t="s">
        <v>9</v>
      </c>
      <c r="AE1" s="28" t="s">
        <v>205</v>
      </c>
      <c r="AF1" s="2" t="s">
        <v>10</v>
      </c>
      <c r="AG1" s="2" t="s">
        <v>11</v>
      </c>
      <c r="AH1" s="18" t="s">
        <v>177</v>
      </c>
    </row>
    <row r="2" spans="1:34" x14ac:dyDescent="0.2">
      <c r="A2">
        <v>1</v>
      </c>
      <c r="B2" s="3">
        <v>45925.763429548606</v>
      </c>
      <c r="C2" s="95" t="s">
        <v>50</v>
      </c>
      <c r="D2" s="99" t="s">
        <v>51</v>
      </c>
      <c r="E2" s="100">
        <v>1.8</v>
      </c>
      <c r="F2" s="100">
        <f>(G2+H2+I2)/3</f>
        <v>4.5</v>
      </c>
      <c r="G2" s="101">
        <v>0</v>
      </c>
      <c r="H2" s="101">
        <v>6</v>
      </c>
      <c r="I2" s="101">
        <v>7.5</v>
      </c>
      <c r="J2" s="4" t="s">
        <v>52</v>
      </c>
      <c r="K2" s="21">
        <v>0</v>
      </c>
      <c r="L2" s="5" t="s">
        <v>53</v>
      </c>
      <c r="M2" s="21">
        <v>0</v>
      </c>
      <c r="N2" s="4" t="s">
        <v>54</v>
      </c>
      <c r="O2" s="21">
        <v>0</v>
      </c>
      <c r="P2" s="4" t="s">
        <v>55</v>
      </c>
      <c r="Q2" s="21">
        <v>0</v>
      </c>
      <c r="R2" s="4" t="s">
        <v>56</v>
      </c>
      <c r="S2" s="25" t="s">
        <v>197</v>
      </c>
      <c r="T2" s="21">
        <v>0</v>
      </c>
      <c r="U2" s="4" t="s">
        <v>57</v>
      </c>
      <c r="V2" s="21">
        <v>0</v>
      </c>
      <c r="W2" s="4" t="s">
        <v>58</v>
      </c>
      <c r="X2" s="21">
        <v>0</v>
      </c>
      <c r="Y2" s="4" t="s">
        <v>59</v>
      </c>
      <c r="Z2" s="21">
        <v>0</v>
      </c>
      <c r="AA2" s="4" t="s">
        <v>60</v>
      </c>
      <c r="AB2" s="25" t="s">
        <v>519</v>
      </c>
      <c r="AC2" s="21">
        <v>1</v>
      </c>
      <c r="AD2" s="4" t="s">
        <v>35</v>
      </c>
      <c r="AE2" s="21">
        <v>0.5</v>
      </c>
      <c r="AF2" s="4" t="s">
        <v>61</v>
      </c>
      <c r="AG2" s="4"/>
      <c r="AH2" s="6" t="s">
        <v>62</v>
      </c>
    </row>
    <row r="3" spans="1:34" x14ac:dyDescent="0.2">
      <c r="A3">
        <v>1</v>
      </c>
      <c r="B3" s="3">
        <v>45925.754192106484</v>
      </c>
      <c r="C3" s="95" t="s">
        <v>12</v>
      </c>
      <c r="D3" s="61" t="s">
        <v>13</v>
      </c>
      <c r="E3" s="62">
        <v>7.2</v>
      </c>
      <c r="F3" s="62">
        <f t="shared" ref="F3:F40" si="0">(G3+H3+I3)/3</f>
        <v>8.2999999999999989</v>
      </c>
      <c r="G3" s="93">
        <v>7.9</v>
      </c>
      <c r="H3" s="93">
        <v>7</v>
      </c>
      <c r="I3" s="94">
        <v>10</v>
      </c>
      <c r="J3" s="4" t="s">
        <v>14</v>
      </c>
      <c r="K3" s="21">
        <v>1</v>
      </c>
      <c r="L3" s="5">
        <v>810</v>
      </c>
      <c r="M3" s="21">
        <v>0</v>
      </c>
      <c r="N3" s="4" t="s">
        <v>15</v>
      </c>
      <c r="O3" s="21">
        <v>0</v>
      </c>
      <c r="P3" s="4" t="s">
        <v>16</v>
      </c>
      <c r="Q3" s="21">
        <v>0</v>
      </c>
      <c r="R3" s="4" t="s">
        <v>17</v>
      </c>
      <c r="S3" s="25" t="s">
        <v>186</v>
      </c>
      <c r="T3" s="21">
        <v>0.5</v>
      </c>
      <c r="U3" s="4" t="s">
        <v>18</v>
      </c>
      <c r="V3" s="21">
        <v>1</v>
      </c>
      <c r="W3" s="4" t="s">
        <v>19</v>
      </c>
      <c r="X3" s="21">
        <v>1</v>
      </c>
      <c r="Y3" s="4" t="s">
        <v>20</v>
      </c>
      <c r="Z3" s="21">
        <v>0.5</v>
      </c>
      <c r="AA3" s="4" t="s">
        <v>21</v>
      </c>
      <c r="AB3" s="25" t="s">
        <v>199</v>
      </c>
      <c r="AC3" s="21">
        <v>1</v>
      </c>
      <c r="AD3" s="4" t="s">
        <v>22</v>
      </c>
      <c r="AE3" s="21">
        <v>1</v>
      </c>
      <c r="AF3" s="4" t="s">
        <v>23</v>
      </c>
      <c r="AG3" s="4"/>
      <c r="AH3" s="6" t="s">
        <v>24</v>
      </c>
    </row>
    <row r="4" spans="1:34" x14ac:dyDescent="0.2">
      <c r="A4">
        <v>1</v>
      </c>
      <c r="B4" s="3">
        <v>45925.754706064814</v>
      </c>
      <c r="C4" s="95" t="s">
        <v>25</v>
      </c>
      <c r="D4" s="61" t="s">
        <v>26</v>
      </c>
      <c r="E4" s="62">
        <v>6.6</v>
      </c>
      <c r="F4" s="62">
        <f t="shared" si="0"/>
        <v>7.1000000000000005</v>
      </c>
      <c r="G4" s="93">
        <v>4.3</v>
      </c>
      <c r="H4" s="93">
        <v>7</v>
      </c>
      <c r="I4" s="93">
        <v>10</v>
      </c>
      <c r="J4" s="4" t="s">
        <v>27</v>
      </c>
      <c r="K4" s="21">
        <v>1</v>
      </c>
      <c r="L4" s="5">
        <v>8104</v>
      </c>
      <c r="M4" s="21">
        <v>0</v>
      </c>
      <c r="N4" s="4" t="s">
        <v>28</v>
      </c>
      <c r="O4" s="21">
        <v>0.5</v>
      </c>
      <c r="P4" s="4" t="s">
        <v>29</v>
      </c>
      <c r="Q4" s="21">
        <v>0</v>
      </c>
      <c r="R4" s="4" t="s">
        <v>30</v>
      </c>
      <c r="S4" s="25" t="s">
        <v>186</v>
      </c>
      <c r="T4" s="21">
        <v>0.5</v>
      </c>
      <c r="U4" s="4" t="s">
        <v>31</v>
      </c>
      <c r="V4" s="21">
        <v>1</v>
      </c>
      <c r="W4" s="4" t="s">
        <v>32</v>
      </c>
      <c r="X4" s="21">
        <v>1</v>
      </c>
      <c r="Y4" s="4" t="s">
        <v>33</v>
      </c>
      <c r="Z4" s="21">
        <v>0.5</v>
      </c>
      <c r="AA4" s="4" t="s">
        <v>34</v>
      </c>
      <c r="AB4" s="25" t="s">
        <v>199</v>
      </c>
      <c r="AC4" s="21">
        <v>1</v>
      </c>
      <c r="AD4" s="4" t="s">
        <v>35</v>
      </c>
      <c r="AE4" s="21">
        <v>0.5</v>
      </c>
      <c r="AF4" s="4" t="s">
        <v>36</v>
      </c>
      <c r="AG4" s="4"/>
      <c r="AH4" s="6" t="s">
        <v>37</v>
      </c>
    </row>
    <row r="5" spans="1:34" x14ac:dyDescent="0.2">
      <c r="A5">
        <v>1</v>
      </c>
      <c r="B5" s="3">
        <v>45925.769811527774</v>
      </c>
      <c r="C5" s="95" t="s">
        <v>163</v>
      </c>
      <c r="D5" s="102" t="s">
        <v>164</v>
      </c>
      <c r="E5" s="103">
        <v>6.6</v>
      </c>
      <c r="F5" s="103">
        <f t="shared" si="0"/>
        <v>6.6333333333333329</v>
      </c>
      <c r="G5" s="104">
        <v>6.4</v>
      </c>
      <c r="H5" s="104">
        <v>6</v>
      </c>
      <c r="I5" s="104">
        <v>7.5</v>
      </c>
      <c r="J5" s="4" t="s">
        <v>165</v>
      </c>
      <c r="K5" s="21">
        <v>1</v>
      </c>
      <c r="L5" s="5">
        <v>810</v>
      </c>
      <c r="M5" s="21">
        <v>1</v>
      </c>
      <c r="N5" s="4" t="s">
        <v>166</v>
      </c>
      <c r="O5" s="21">
        <v>0</v>
      </c>
      <c r="P5" s="4" t="s">
        <v>167</v>
      </c>
      <c r="Q5" s="21">
        <v>0.5</v>
      </c>
      <c r="R5" s="4" t="s">
        <v>168</v>
      </c>
      <c r="S5" s="25" t="s">
        <v>186</v>
      </c>
      <c r="T5" s="21">
        <v>0.5</v>
      </c>
      <c r="U5" s="4" t="s">
        <v>169</v>
      </c>
      <c r="V5" s="21">
        <v>1</v>
      </c>
      <c r="W5" s="4" t="s">
        <v>170</v>
      </c>
      <c r="X5" s="21">
        <v>1</v>
      </c>
      <c r="Y5" s="4" t="s">
        <v>171</v>
      </c>
      <c r="Z5" s="21">
        <v>0.5</v>
      </c>
      <c r="AA5" s="4" t="s">
        <v>172</v>
      </c>
      <c r="AB5" s="25" t="s">
        <v>186</v>
      </c>
      <c r="AC5" s="21">
        <v>0</v>
      </c>
      <c r="AD5" s="4"/>
      <c r="AE5" s="21">
        <v>0</v>
      </c>
      <c r="AF5" s="4"/>
      <c r="AG5" s="4"/>
      <c r="AH5" s="6" t="s">
        <v>173</v>
      </c>
    </row>
    <row r="6" spans="1:34" x14ac:dyDescent="0.2">
      <c r="A6">
        <v>1</v>
      </c>
      <c r="B6" s="3">
        <v>45925.764556747687</v>
      </c>
      <c r="C6" s="95" t="s">
        <v>63</v>
      </c>
      <c r="D6" s="96" t="s">
        <v>64</v>
      </c>
      <c r="E6" s="97">
        <v>6.6</v>
      </c>
      <c r="F6" s="97">
        <f t="shared" si="0"/>
        <v>7</v>
      </c>
      <c r="G6" s="98">
        <v>5</v>
      </c>
      <c r="H6" s="98">
        <v>6</v>
      </c>
      <c r="I6" s="98">
        <v>10</v>
      </c>
      <c r="J6" s="4" t="s">
        <v>65</v>
      </c>
      <c r="K6" s="21">
        <v>0.5</v>
      </c>
      <c r="L6" s="5">
        <v>811</v>
      </c>
      <c r="M6" s="21">
        <v>0.5</v>
      </c>
      <c r="N6" s="4" t="s">
        <v>66</v>
      </c>
      <c r="O6" s="21">
        <v>0</v>
      </c>
      <c r="P6" s="4"/>
      <c r="Q6" s="21">
        <v>0</v>
      </c>
      <c r="R6" s="4"/>
      <c r="S6" s="25" t="s">
        <v>186</v>
      </c>
      <c r="T6" s="21">
        <v>0.5</v>
      </c>
      <c r="U6" s="4" t="s">
        <v>67</v>
      </c>
      <c r="V6" s="21">
        <v>1</v>
      </c>
      <c r="W6" s="4" t="s">
        <v>68</v>
      </c>
      <c r="X6" s="21">
        <v>1</v>
      </c>
      <c r="Y6" s="4" t="s">
        <v>69</v>
      </c>
      <c r="Z6" s="21">
        <v>1</v>
      </c>
      <c r="AA6" s="4" t="s">
        <v>70</v>
      </c>
      <c r="AB6" s="25" t="s">
        <v>199</v>
      </c>
      <c r="AC6" s="21">
        <v>1</v>
      </c>
      <c r="AD6" s="4" t="s">
        <v>35</v>
      </c>
      <c r="AE6" s="21">
        <v>0.5</v>
      </c>
      <c r="AF6" s="4" t="s">
        <v>71</v>
      </c>
      <c r="AG6" s="4"/>
      <c r="AH6" s="6" t="s">
        <v>72</v>
      </c>
    </row>
    <row r="7" spans="1:34" x14ac:dyDescent="0.2">
      <c r="A7">
        <v>1</v>
      </c>
      <c r="B7" s="3">
        <v>45925.759230914351</v>
      </c>
      <c r="C7" s="95" t="s">
        <v>38</v>
      </c>
      <c r="D7" s="61" t="s">
        <v>39</v>
      </c>
      <c r="E7" s="62">
        <v>4.2</v>
      </c>
      <c r="F7" s="62">
        <f t="shared" si="0"/>
        <v>7.8</v>
      </c>
      <c r="G7" s="93">
        <v>6.4</v>
      </c>
      <c r="H7" s="93">
        <v>7</v>
      </c>
      <c r="I7" s="93">
        <v>10</v>
      </c>
      <c r="J7" s="4" t="s">
        <v>40</v>
      </c>
      <c r="K7" s="21">
        <v>0</v>
      </c>
      <c r="L7" s="5" t="s">
        <v>41</v>
      </c>
      <c r="M7" s="21">
        <v>0</v>
      </c>
      <c r="N7" s="4"/>
      <c r="O7" s="21">
        <v>0</v>
      </c>
      <c r="P7" s="4" t="s">
        <v>42</v>
      </c>
      <c r="Q7" s="21">
        <v>0</v>
      </c>
      <c r="R7" s="4"/>
      <c r="S7" s="25" t="s">
        <v>196</v>
      </c>
      <c r="T7" s="21">
        <v>0.5</v>
      </c>
      <c r="U7" s="4" t="s">
        <v>43</v>
      </c>
      <c r="V7" s="21">
        <v>1</v>
      </c>
      <c r="W7" s="4" t="s">
        <v>44</v>
      </c>
      <c r="X7" s="21">
        <v>1</v>
      </c>
      <c r="Y7" s="4" t="s">
        <v>45</v>
      </c>
      <c r="Z7" s="21">
        <v>0.5</v>
      </c>
      <c r="AA7" s="4" t="s">
        <v>46</v>
      </c>
      <c r="AB7" s="25" t="s">
        <v>199</v>
      </c>
      <c r="AC7" s="21">
        <v>0</v>
      </c>
      <c r="AD7" s="4" t="s">
        <v>47</v>
      </c>
      <c r="AE7" s="21">
        <v>0.5</v>
      </c>
      <c r="AF7" s="4" t="s">
        <v>48</v>
      </c>
      <c r="AG7" s="4"/>
      <c r="AH7" s="6" t="s">
        <v>49</v>
      </c>
    </row>
    <row r="8" spans="1:34" x14ac:dyDescent="0.2">
      <c r="A8">
        <v>1</v>
      </c>
      <c r="B8" s="3">
        <v>45925.766872488428</v>
      </c>
      <c r="C8" s="95" t="s">
        <v>117</v>
      </c>
      <c r="D8" s="61" t="s">
        <v>118</v>
      </c>
      <c r="E8" s="62">
        <v>6</v>
      </c>
      <c r="F8" s="62">
        <f t="shared" si="0"/>
        <v>5.5333333333333341</v>
      </c>
      <c r="G8" s="93">
        <v>3.6</v>
      </c>
      <c r="H8" s="93">
        <v>5.5</v>
      </c>
      <c r="I8" s="93">
        <f>6*10/8</f>
        <v>7.5</v>
      </c>
      <c r="J8" s="4" t="s">
        <v>119</v>
      </c>
      <c r="K8" s="21">
        <v>0</v>
      </c>
      <c r="L8" s="5" t="s">
        <v>120</v>
      </c>
      <c r="M8" s="21">
        <v>0</v>
      </c>
      <c r="N8" s="4" t="s">
        <v>121</v>
      </c>
      <c r="O8" s="21">
        <v>0</v>
      </c>
      <c r="P8" s="4" t="s">
        <v>122</v>
      </c>
      <c r="Q8" s="21">
        <v>0</v>
      </c>
      <c r="R8" s="4" t="s">
        <v>123</v>
      </c>
      <c r="S8" s="25" t="s">
        <v>192</v>
      </c>
      <c r="T8" s="21">
        <v>0.5</v>
      </c>
      <c r="U8" s="4" t="s">
        <v>124</v>
      </c>
      <c r="V8" s="21">
        <v>1</v>
      </c>
      <c r="W8" s="4" t="s">
        <v>125</v>
      </c>
      <c r="X8" s="21">
        <v>1</v>
      </c>
      <c r="Y8" s="4" t="s">
        <v>126</v>
      </c>
      <c r="Z8" s="21">
        <v>1</v>
      </c>
      <c r="AA8" s="4" t="s">
        <v>127</v>
      </c>
      <c r="AB8" s="25" t="s">
        <v>199</v>
      </c>
      <c r="AC8" s="21">
        <v>1</v>
      </c>
      <c r="AD8" s="4" t="s">
        <v>35</v>
      </c>
      <c r="AE8" s="21">
        <v>0.5</v>
      </c>
      <c r="AF8" s="4" t="s">
        <v>128</v>
      </c>
      <c r="AG8" s="4"/>
      <c r="AH8" s="6" t="s">
        <v>129</v>
      </c>
    </row>
    <row r="9" spans="1:34" x14ac:dyDescent="0.2">
      <c r="A9">
        <v>1</v>
      </c>
      <c r="B9" s="3">
        <v>45925.765019953702</v>
      </c>
      <c r="C9" s="95" t="s">
        <v>73</v>
      </c>
      <c r="D9" s="61" t="s">
        <v>74</v>
      </c>
      <c r="E9" s="62">
        <v>6</v>
      </c>
      <c r="F9" s="62">
        <f t="shared" si="0"/>
        <v>6.833333333333333</v>
      </c>
      <c r="G9" s="93">
        <v>5</v>
      </c>
      <c r="H9" s="93">
        <v>5.5</v>
      </c>
      <c r="I9" s="93">
        <v>10</v>
      </c>
      <c r="J9" s="4" t="s">
        <v>75</v>
      </c>
      <c r="K9" s="21">
        <v>0.5</v>
      </c>
      <c r="L9" s="5">
        <v>856</v>
      </c>
      <c r="M9" s="21">
        <v>0.5</v>
      </c>
      <c r="N9" s="4" t="s">
        <v>76</v>
      </c>
      <c r="O9" s="21">
        <v>0</v>
      </c>
      <c r="P9" s="4"/>
      <c r="Q9" s="21">
        <v>0</v>
      </c>
      <c r="R9" s="4"/>
      <c r="S9" s="25" t="s">
        <v>186</v>
      </c>
      <c r="T9" s="21">
        <v>0.5</v>
      </c>
      <c r="U9" s="4" t="s">
        <v>77</v>
      </c>
      <c r="V9" s="21">
        <v>1</v>
      </c>
      <c r="W9" s="4" t="s">
        <v>78</v>
      </c>
      <c r="X9" s="21">
        <v>1</v>
      </c>
      <c r="Y9" s="4" t="s">
        <v>79</v>
      </c>
      <c r="Z9" s="21">
        <v>0.5</v>
      </c>
      <c r="AA9" s="4" t="s">
        <v>80</v>
      </c>
      <c r="AB9" s="25" t="s">
        <v>199</v>
      </c>
      <c r="AC9" s="21">
        <v>1</v>
      </c>
      <c r="AD9" s="4" t="s">
        <v>35</v>
      </c>
      <c r="AE9" s="21">
        <v>0</v>
      </c>
      <c r="AF9" s="4" t="s">
        <v>81</v>
      </c>
      <c r="AG9" s="4"/>
      <c r="AH9" s="6" t="s">
        <v>82</v>
      </c>
    </row>
    <row r="10" spans="1:34" x14ac:dyDescent="0.2">
      <c r="A10">
        <v>1</v>
      </c>
      <c r="B10" s="3">
        <v>45925.767156550923</v>
      </c>
      <c r="C10" s="95" t="s">
        <v>130</v>
      </c>
      <c r="D10" s="102" t="s">
        <v>131</v>
      </c>
      <c r="E10" s="103">
        <v>7.8</v>
      </c>
      <c r="F10" s="103">
        <f t="shared" si="0"/>
        <v>7.2</v>
      </c>
      <c r="G10" s="104">
        <v>3.6</v>
      </c>
      <c r="H10" s="104">
        <v>8</v>
      </c>
      <c r="I10" s="104">
        <v>10</v>
      </c>
      <c r="J10" s="4" t="s">
        <v>132</v>
      </c>
      <c r="K10" s="21">
        <v>1</v>
      </c>
      <c r="L10" s="5" t="s">
        <v>86</v>
      </c>
      <c r="M10" s="21">
        <v>0</v>
      </c>
      <c r="N10" s="4"/>
      <c r="O10" s="21">
        <v>0</v>
      </c>
      <c r="P10" s="4"/>
      <c r="Q10" s="21">
        <v>0</v>
      </c>
      <c r="R10" s="4" t="s">
        <v>133</v>
      </c>
      <c r="S10" s="25" t="s">
        <v>193</v>
      </c>
      <c r="T10" s="21">
        <v>0.5</v>
      </c>
      <c r="U10" s="4" t="s">
        <v>134</v>
      </c>
      <c r="V10" s="21">
        <v>1</v>
      </c>
      <c r="W10" s="4" t="s">
        <v>135</v>
      </c>
      <c r="X10" s="21">
        <v>1</v>
      </c>
      <c r="Y10" s="4" t="s">
        <v>136</v>
      </c>
      <c r="Z10" s="21">
        <v>1</v>
      </c>
      <c r="AA10" s="4" t="s">
        <v>137</v>
      </c>
      <c r="AB10" s="25" t="s">
        <v>186</v>
      </c>
      <c r="AC10" s="21">
        <v>1</v>
      </c>
      <c r="AD10" s="4" t="s">
        <v>22</v>
      </c>
      <c r="AE10" s="21">
        <v>1</v>
      </c>
      <c r="AF10" s="4" t="s">
        <v>138</v>
      </c>
      <c r="AG10" s="4"/>
      <c r="AH10" s="6" t="s">
        <v>139</v>
      </c>
    </row>
    <row r="11" spans="1:34" x14ac:dyDescent="0.2">
      <c r="A11">
        <v>1</v>
      </c>
      <c r="B11" s="3">
        <v>45925.766701689819</v>
      </c>
      <c r="C11" s="95" t="s">
        <v>108</v>
      </c>
      <c r="D11" s="96" t="s">
        <v>109</v>
      </c>
      <c r="E11" s="97">
        <v>1.8</v>
      </c>
      <c r="F11" s="97">
        <f t="shared" si="0"/>
        <v>6.833333333333333</v>
      </c>
      <c r="G11" s="98">
        <v>5</v>
      </c>
      <c r="H11" s="98">
        <v>5.5</v>
      </c>
      <c r="I11" s="98">
        <v>10</v>
      </c>
      <c r="J11" s="4" t="s">
        <v>110</v>
      </c>
      <c r="K11" s="21">
        <v>0.5</v>
      </c>
      <c r="L11" s="5" t="s">
        <v>86</v>
      </c>
      <c r="M11" s="21">
        <v>1</v>
      </c>
      <c r="N11" s="4" t="s">
        <v>111</v>
      </c>
      <c r="O11" s="21">
        <v>0</v>
      </c>
      <c r="P11" s="4" t="s">
        <v>112</v>
      </c>
      <c r="Q11" s="21">
        <v>0</v>
      </c>
      <c r="R11" s="4"/>
      <c r="S11" s="25" t="s">
        <v>191</v>
      </c>
      <c r="T11" s="21">
        <v>0</v>
      </c>
      <c r="U11" s="4"/>
      <c r="V11" s="21">
        <v>0</v>
      </c>
      <c r="W11" s="4" t="s">
        <v>113</v>
      </c>
      <c r="X11" s="21">
        <v>0</v>
      </c>
      <c r="Y11" s="4"/>
      <c r="Z11" s="21">
        <v>0</v>
      </c>
      <c r="AA11" s="4" t="s">
        <v>114</v>
      </c>
      <c r="AB11" s="25" t="s">
        <v>200</v>
      </c>
      <c r="AC11" s="21">
        <v>0</v>
      </c>
      <c r="AD11" s="4" t="s">
        <v>115</v>
      </c>
      <c r="AE11" s="21">
        <v>0</v>
      </c>
      <c r="AF11" s="4"/>
      <c r="AG11" s="4"/>
      <c r="AH11" s="6" t="s">
        <v>116</v>
      </c>
    </row>
    <row r="12" spans="1:34" x14ac:dyDescent="0.2">
      <c r="A12">
        <v>1</v>
      </c>
      <c r="B12" s="3">
        <v>45925.766610451392</v>
      </c>
      <c r="C12" s="95" t="s">
        <v>97</v>
      </c>
      <c r="D12" s="61" t="s">
        <v>98</v>
      </c>
      <c r="E12" s="62">
        <v>2.4</v>
      </c>
      <c r="F12" s="62">
        <f t="shared" si="0"/>
        <v>7</v>
      </c>
      <c r="G12" s="93">
        <v>5</v>
      </c>
      <c r="H12" s="93">
        <v>6</v>
      </c>
      <c r="I12" s="93">
        <v>10</v>
      </c>
      <c r="J12" s="4" t="s">
        <v>99</v>
      </c>
      <c r="K12" s="21">
        <v>0</v>
      </c>
      <c r="L12" s="5" t="s">
        <v>86</v>
      </c>
      <c r="M12" s="21">
        <v>0</v>
      </c>
      <c r="N12" s="4" t="s">
        <v>100</v>
      </c>
      <c r="O12" s="21">
        <v>0</v>
      </c>
      <c r="P12" s="4" t="s">
        <v>101</v>
      </c>
      <c r="Q12" s="21">
        <v>0</v>
      </c>
      <c r="R12" s="4" t="s">
        <v>102</v>
      </c>
      <c r="S12" s="25" t="s">
        <v>189</v>
      </c>
      <c r="T12" s="21">
        <v>0.5</v>
      </c>
      <c r="U12" s="4" t="s">
        <v>103</v>
      </c>
      <c r="V12" s="21">
        <v>0</v>
      </c>
      <c r="W12" s="4" t="s">
        <v>104</v>
      </c>
      <c r="X12" s="21">
        <v>0</v>
      </c>
      <c r="Y12" s="4" t="s">
        <v>105</v>
      </c>
      <c r="Z12" s="21">
        <v>0</v>
      </c>
      <c r="AA12" s="4"/>
      <c r="AB12" s="25" t="s">
        <v>203</v>
      </c>
      <c r="AC12" s="21">
        <v>1</v>
      </c>
      <c r="AD12" s="4" t="s">
        <v>35</v>
      </c>
      <c r="AE12" s="21">
        <v>0.5</v>
      </c>
      <c r="AF12" s="4" t="s">
        <v>106</v>
      </c>
      <c r="AG12" s="4"/>
      <c r="AH12" s="6" t="s">
        <v>107</v>
      </c>
    </row>
    <row r="13" spans="1:34" x14ac:dyDescent="0.2">
      <c r="A13">
        <v>1</v>
      </c>
      <c r="B13" s="3">
        <v>45925.767313414355</v>
      </c>
      <c r="C13" s="95" t="s">
        <v>140</v>
      </c>
      <c r="D13" s="61" t="s">
        <v>141</v>
      </c>
      <c r="E13" s="62">
        <v>8.4</v>
      </c>
      <c r="F13" s="62">
        <f t="shared" si="0"/>
        <v>8.3666666666666671</v>
      </c>
      <c r="G13" s="93">
        <v>7.1</v>
      </c>
      <c r="H13" s="93">
        <v>8</v>
      </c>
      <c r="I13" s="93">
        <v>10</v>
      </c>
      <c r="J13" s="4" t="s">
        <v>142</v>
      </c>
      <c r="K13" s="21">
        <v>1</v>
      </c>
      <c r="L13" s="5">
        <v>810</v>
      </c>
      <c r="M13" s="21">
        <v>1</v>
      </c>
      <c r="N13" s="4" t="s">
        <v>143</v>
      </c>
      <c r="O13" s="21">
        <v>0.5</v>
      </c>
      <c r="P13" s="4" t="s">
        <v>144</v>
      </c>
      <c r="Q13" s="21">
        <v>0.5</v>
      </c>
      <c r="R13" s="4" t="s">
        <v>17</v>
      </c>
      <c r="S13" s="25" t="s">
        <v>194</v>
      </c>
      <c r="T13" s="21">
        <v>0.5</v>
      </c>
      <c r="U13" s="4" t="s">
        <v>145</v>
      </c>
      <c r="V13" s="21">
        <v>1</v>
      </c>
      <c r="W13" s="4" t="s">
        <v>146</v>
      </c>
      <c r="X13" s="21">
        <v>1</v>
      </c>
      <c r="Y13" s="4" t="s">
        <v>126</v>
      </c>
      <c r="Z13" s="21">
        <v>0.5</v>
      </c>
      <c r="AA13" s="4" t="s">
        <v>147</v>
      </c>
      <c r="AB13" s="25" t="s">
        <v>186</v>
      </c>
      <c r="AC13" s="21">
        <v>1</v>
      </c>
      <c r="AD13" s="4" t="s">
        <v>22</v>
      </c>
      <c r="AE13" s="21">
        <v>0.5</v>
      </c>
      <c r="AF13" s="4" t="s">
        <v>148</v>
      </c>
      <c r="AG13" s="4"/>
      <c r="AH13" s="6" t="s">
        <v>149</v>
      </c>
    </row>
    <row r="14" spans="1:34" x14ac:dyDescent="0.2">
      <c r="A14">
        <v>1</v>
      </c>
      <c r="B14" s="3">
        <v>45925.766585682868</v>
      </c>
      <c r="C14" s="95" t="s">
        <v>83</v>
      </c>
      <c r="D14" s="61" t="s">
        <v>84</v>
      </c>
      <c r="E14" s="62">
        <v>3.6</v>
      </c>
      <c r="F14" s="62">
        <f t="shared" si="0"/>
        <v>7.8</v>
      </c>
      <c r="G14" s="93">
        <v>6.4</v>
      </c>
      <c r="H14" s="93">
        <v>7</v>
      </c>
      <c r="I14" s="93">
        <v>10</v>
      </c>
      <c r="J14" s="4" t="s">
        <v>85</v>
      </c>
      <c r="K14" s="21">
        <v>0.5</v>
      </c>
      <c r="L14" s="5" t="s">
        <v>86</v>
      </c>
      <c r="M14" s="21">
        <v>0.5</v>
      </c>
      <c r="N14" s="4" t="s">
        <v>87</v>
      </c>
      <c r="O14" s="21">
        <v>0</v>
      </c>
      <c r="P14" s="4" t="s">
        <v>88</v>
      </c>
      <c r="Q14" s="21">
        <v>0.5</v>
      </c>
      <c r="R14" s="4" t="s">
        <v>89</v>
      </c>
      <c r="S14" s="25" t="s">
        <v>188</v>
      </c>
      <c r="T14" s="21">
        <v>0.5</v>
      </c>
      <c r="U14" s="4" t="s">
        <v>90</v>
      </c>
      <c r="V14" s="21">
        <v>0</v>
      </c>
      <c r="W14" s="4" t="s">
        <v>91</v>
      </c>
      <c r="X14" s="21">
        <v>0</v>
      </c>
      <c r="Y14" s="4" t="s">
        <v>92</v>
      </c>
      <c r="Z14" s="21">
        <v>0.5</v>
      </c>
      <c r="AA14" s="4" t="s">
        <v>93</v>
      </c>
      <c r="AB14" s="25" t="s">
        <v>202</v>
      </c>
      <c r="AC14" s="21">
        <v>0</v>
      </c>
      <c r="AD14" s="4" t="s">
        <v>94</v>
      </c>
      <c r="AE14" s="21">
        <v>0.5</v>
      </c>
      <c r="AF14" s="4" t="s">
        <v>95</v>
      </c>
      <c r="AG14" s="4"/>
      <c r="AH14" s="6" t="s">
        <v>96</v>
      </c>
    </row>
    <row r="15" spans="1:34" x14ac:dyDescent="0.2">
      <c r="A15">
        <v>2</v>
      </c>
      <c r="B15" s="3">
        <v>45925.770960578702</v>
      </c>
      <c r="C15" s="95" t="s">
        <v>333</v>
      </c>
      <c r="D15" s="102" t="s">
        <v>334</v>
      </c>
      <c r="E15" s="103">
        <v>8.4</v>
      </c>
      <c r="F15" s="103">
        <f t="shared" si="0"/>
        <v>8.6333333333333329</v>
      </c>
      <c r="G15" s="104">
        <v>7.9</v>
      </c>
      <c r="H15" s="104">
        <v>8</v>
      </c>
      <c r="I15" s="104">
        <v>10</v>
      </c>
      <c r="J15" s="4" t="s">
        <v>335</v>
      </c>
      <c r="K15" s="21">
        <v>1</v>
      </c>
      <c r="L15" s="5">
        <v>810</v>
      </c>
      <c r="M15" s="21">
        <v>1</v>
      </c>
      <c r="N15" s="4" t="s">
        <v>336</v>
      </c>
      <c r="O15" s="21">
        <v>1</v>
      </c>
      <c r="P15" s="4" t="s">
        <v>337</v>
      </c>
      <c r="Q15" s="21">
        <v>1</v>
      </c>
      <c r="R15" s="4" t="s">
        <v>338</v>
      </c>
      <c r="S15" s="25" t="s">
        <v>339</v>
      </c>
      <c r="T15" s="21">
        <v>1</v>
      </c>
      <c r="U15" s="4" t="s">
        <v>340</v>
      </c>
      <c r="V15" s="21">
        <v>1</v>
      </c>
      <c r="W15" s="4" t="s">
        <v>341</v>
      </c>
      <c r="X15" s="21">
        <v>1</v>
      </c>
      <c r="Y15" s="4" t="s">
        <v>342</v>
      </c>
      <c r="Z15" s="21">
        <v>0</v>
      </c>
      <c r="AA15" s="4" t="s">
        <v>343</v>
      </c>
      <c r="AB15" s="25" t="s">
        <v>344</v>
      </c>
      <c r="AC15" s="21">
        <v>0</v>
      </c>
      <c r="AD15" s="4"/>
      <c r="AE15" s="21">
        <v>0</v>
      </c>
      <c r="AF15" s="4"/>
      <c r="AG15" s="4"/>
      <c r="AH15" s="6" t="s">
        <v>345</v>
      </c>
    </row>
    <row r="16" spans="1:34" x14ac:dyDescent="0.2">
      <c r="A16">
        <v>2</v>
      </c>
      <c r="B16" s="3">
        <v>45925.763591354167</v>
      </c>
      <c r="C16" s="95" t="s">
        <v>235</v>
      </c>
      <c r="D16" s="61" t="s">
        <v>236</v>
      </c>
      <c r="E16" s="62">
        <v>0.6</v>
      </c>
      <c r="F16" s="62">
        <f t="shared" si="0"/>
        <v>7.2</v>
      </c>
      <c r="G16" s="93">
        <v>3.6</v>
      </c>
      <c r="H16" s="93">
        <v>8</v>
      </c>
      <c r="I16" s="93">
        <v>10</v>
      </c>
      <c r="J16" s="4" t="s">
        <v>237</v>
      </c>
      <c r="K16" s="21">
        <v>0.5</v>
      </c>
      <c r="L16" s="5">
        <v>777</v>
      </c>
      <c r="M16" s="21">
        <v>0</v>
      </c>
      <c r="N16" s="4"/>
      <c r="O16" s="21">
        <v>0</v>
      </c>
      <c r="P16" s="4"/>
      <c r="Q16" s="21">
        <v>0</v>
      </c>
      <c r="R16" s="4"/>
      <c r="S16" s="25" t="s">
        <v>238</v>
      </c>
      <c r="T16" s="21">
        <v>0</v>
      </c>
      <c r="U16" s="4"/>
      <c r="V16" s="21">
        <v>0</v>
      </c>
      <c r="W16" s="4"/>
      <c r="X16" s="21">
        <v>0</v>
      </c>
      <c r="Y16" s="4"/>
      <c r="Z16" s="21">
        <v>0</v>
      </c>
      <c r="AA16" s="4"/>
      <c r="AB16" s="25" t="s">
        <v>239</v>
      </c>
      <c r="AC16" s="21">
        <v>0</v>
      </c>
      <c r="AD16" s="4" t="s">
        <v>240</v>
      </c>
      <c r="AE16" s="21">
        <v>0</v>
      </c>
      <c r="AF16" s="4"/>
      <c r="AG16" s="4"/>
      <c r="AH16" s="6" t="s">
        <v>241</v>
      </c>
    </row>
    <row r="17" spans="1:34" x14ac:dyDescent="0.2">
      <c r="A17">
        <v>2</v>
      </c>
      <c r="B17" s="3">
        <v>45925.760026608797</v>
      </c>
      <c r="C17" s="95" t="s">
        <v>220</v>
      </c>
      <c r="D17" s="61" t="s">
        <v>221</v>
      </c>
      <c r="E17" s="62">
        <v>6</v>
      </c>
      <c r="F17" s="62">
        <f t="shared" si="0"/>
        <v>7.8</v>
      </c>
      <c r="G17" s="93">
        <v>6.4</v>
      </c>
      <c r="H17" s="93">
        <v>7</v>
      </c>
      <c r="I17" s="93">
        <v>10</v>
      </c>
      <c r="J17" s="4" t="s">
        <v>222</v>
      </c>
      <c r="K17" s="21">
        <v>0.5</v>
      </c>
      <c r="L17" s="5" t="s">
        <v>223</v>
      </c>
      <c r="M17" s="21">
        <v>0</v>
      </c>
      <c r="N17" s="4" t="s">
        <v>224</v>
      </c>
      <c r="O17" s="21">
        <v>0</v>
      </c>
      <c r="P17" s="4" t="s">
        <v>225</v>
      </c>
      <c r="Q17" s="21">
        <v>0</v>
      </c>
      <c r="R17" s="4" t="s">
        <v>226</v>
      </c>
      <c r="S17" s="25" t="s">
        <v>227</v>
      </c>
      <c r="T17" s="21">
        <v>0.5</v>
      </c>
      <c r="U17" s="4" t="s">
        <v>228</v>
      </c>
      <c r="V17" s="21">
        <v>1</v>
      </c>
      <c r="W17" s="4" t="s">
        <v>229</v>
      </c>
      <c r="X17" s="21">
        <v>0.5</v>
      </c>
      <c r="Y17" s="4" t="s">
        <v>230</v>
      </c>
      <c r="Z17" s="21">
        <v>0.5</v>
      </c>
      <c r="AA17" s="4" t="s">
        <v>231</v>
      </c>
      <c r="AB17" s="25" t="s">
        <v>186</v>
      </c>
      <c r="AC17" s="21">
        <v>1</v>
      </c>
      <c r="AD17" s="4" t="s">
        <v>232</v>
      </c>
      <c r="AE17" s="21">
        <v>1</v>
      </c>
      <c r="AF17" s="4" t="s">
        <v>233</v>
      </c>
      <c r="AG17" s="4"/>
      <c r="AH17" s="6" t="s">
        <v>234</v>
      </c>
    </row>
    <row r="18" spans="1:34" x14ac:dyDescent="0.2">
      <c r="A18">
        <v>2</v>
      </c>
      <c r="B18" s="3">
        <v>45925.764047812496</v>
      </c>
      <c r="C18" s="95" t="s">
        <v>275</v>
      </c>
      <c r="D18" s="61" t="s">
        <v>276</v>
      </c>
      <c r="E18" s="62">
        <v>1.2</v>
      </c>
      <c r="F18" s="62">
        <f t="shared" si="0"/>
        <v>7.1000000000000005</v>
      </c>
      <c r="G18" s="93">
        <v>4.3</v>
      </c>
      <c r="H18" s="93">
        <v>7</v>
      </c>
      <c r="I18" s="93">
        <v>10</v>
      </c>
      <c r="J18" s="4" t="s">
        <v>277</v>
      </c>
      <c r="K18" s="21">
        <v>0</v>
      </c>
      <c r="L18" s="5" t="s">
        <v>278</v>
      </c>
      <c r="M18" s="21">
        <v>0</v>
      </c>
      <c r="N18" s="4" t="s">
        <v>279</v>
      </c>
      <c r="O18" s="21">
        <v>0</v>
      </c>
      <c r="P18" s="4" t="s">
        <v>280</v>
      </c>
      <c r="Q18" s="21">
        <v>0</v>
      </c>
      <c r="R18" s="4" t="s">
        <v>281</v>
      </c>
      <c r="S18" s="25" t="s">
        <v>282</v>
      </c>
      <c r="T18" s="21">
        <v>0</v>
      </c>
      <c r="U18" s="4"/>
      <c r="V18" s="21">
        <v>0</v>
      </c>
      <c r="W18" s="4"/>
      <c r="X18" s="21">
        <v>0</v>
      </c>
      <c r="Y18" s="4"/>
      <c r="Z18" s="21">
        <v>0</v>
      </c>
      <c r="AA18" s="4"/>
      <c r="AB18" s="25" t="s">
        <v>271</v>
      </c>
      <c r="AC18" s="21">
        <v>0</v>
      </c>
      <c r="AD18" s="4" t="s">
        <v>283</v>
      </c>
      <c r="AE18" s="21">
        <v>1</v>
      </c>
      <c r="AF18" s="4" t="s">
        <v>284</v>
      </c>
      <c r="AG18" s="4"/>
      <c r="AH18" s="6" t="s">
        <v>285</v>
      </c>
    </row>
    <row r="19" spans="1:34" x14ac:dyDescent="0.2">
      <c r="A19">
        <v>2</v>
      </c>
      <c r="B19" s="3">
        <v>45925.756406099536</v>
      </c>
      <c r="C19" s="95" t="s">
        <v>206</v>
      </c>
      <c r="D19" s="61" t="s">
        <v>207</v>
      </c>
      <c r="E19" s="62">
        <v>4.2</v>
      </c>
      <c r="F19" s="62">
        <f t="shared" si="0"/>
        <v>4.5333333333333332</v>
      </c>
      <c r="G19" s="93">
        <v>3.6</v>
      </c>
      <c r="H19" s="93">
        <v>10</v>
      </c>
      <c r="I19" s="93">
        <v>0</v>
      </c>
      <c r="J19" s="4" t="s">
        <v>208</v>
      </c>
      <c r="K19" s="21">
        <v>0</v>
      </c>
      <c r="L19" s="5" t="s">
        <v>209</v>
      </c>
      <c r="M19" s="21">
        <v>0</v>
      </c>
      <c r="N19" s="4" t="s">
        <v>210</v>
      </c>
      <c r="O19" s="21">
        <v>0</v>
      </c>
      <c r="P19" s="4" t="s">
        <v>211</v>
      </c>
      <c r="Q19" s="21">
        <v>0</v>
      </c>
      <c r="R19" s="4" t="s">
        <v>212</v>
      </c>
      <c r="S19" s="25" t="s">
        <v>213</v>
      </c>
      <c r="T19" s="21">
        <v>0.5</v>
      </c>
      <c r="U19" s="4" t="s">
        <v>214</v>
      </c>
      <c r="V19" s="21">
        <v>1</v>
      </c>
      <c r="W19" s="4" t="s">
        <v>215</v>
      </c>
      <c r="X19" s="21">
        <v>0.5</v>
      </c>
      <c r="Y19" s="4" t="s">
        <v>216</v>
      </c>
      <c r="Z19" s="21">
        <v>0</v>
      </c>
      <c r="AA19" s="4"/>
      <c r="AB19" s="25"/>
      <c r="AC19" s="21">
        <v>1</v>
      </c>
      <c r="AD19" s="4" t="s">
        <v>217</v>
      </c>
      <c r="AE19" s="21">
        <v>0.5</v>
      </c>
      <c r="AF19" s="4" t="s">
        <v>218</v>
      </c>
      <c r="AG19" s="4"/>
      <c r="AH19" s="6" t="s">
        <v>219</v>
      </c>
    </row>
    <row r="20" spans="1:34" x14ac:dyDescent="0.2">
      <c r="A20">
        <v>2</v>
      </c>
      <c r="B20" s="3">
        <v>45925.763915405092</v>
      </c>
      <c r="C20" s="95" t="s">
        <v>266</v>
      </c>
      <c r="D20" s="102" t="s">
        <v>267</v>
      </c>
      <c r="E20" s="103">
        <v>1.2</v>
      </c>
      <c r="F20" s="103">
        <f t="shared" si="0"/>
        <v>8.2999999999999989</v>
      </c>
      <c r="G20" s="104">
        <v>7.9</v>
      </c>
      <c r="H20" s="104">
        <v>7</v>
      </c>
      <c r="I20" s="104">
        <v>10</v>
      </c>
      <c r="J20" s="4" t="s">
        <v>268</v>
      </c>
      <c r="K20" s="21">
        <v>0</v>
      </c>
      <c r="L20" s="5" t="s">
        <v>153</v>
      </c>
      <c r="M20" s="21">
        <v>0</v>
      </c>
      <c r="N20" s="4" t="s">
        <v>269</v>
      </c>
      <c r="O20" s="21">
        <v>0</v>
      </c>
      <c r="P20" s="4"/>
      <c r="Q20" s="21">
        <v>0</v>
      </c>
      <c r="R20" s="4"/>
      <c r="S20" s="25" t="s">
        <v>270</v>
      </c>
      <c r="T20" s="21">
        <v>0</v>
      </c>
      <c r="U20" s="4"/>
      <c r="V20" s="21">
        <v>0</v>
      </c>
      <c r="W20" s="4"/>
      <c r="X20" s="21">
        <v>0</v>
      </c>
      <c r="Y20" s="4"/>
      <c r="Z20" s="21">
        <v>0</v>
      </c>
      <c r="AA20" s="4"/>
      <c r="AB20" s="25" t="s">
        <v>271</v>
      </c>
      <c r="AC20" s="21">
        <v>0</v>
      </c>
      <c r="AD20" s="4" t="s">
        <v>272</v>
      </c>
      <c r="AE20" s="21">
        <v>1</v>
      </c>
      <c r="AF20" s="4" t="s">
        <v>273</v>
      </c>
      <c r="AG20" s="4"/>
      <c r="AH20" s="6" t="s">
        <v>274</v>
      </c>
    </row>
    <row r="21" spans="1:34" x14ac:dyDescent="0.2">
      <c r="A21">
        <v>2</v>
      </c>
      <c r="B21" s="3">
        <v>45925.764674166669</v>
      </c>
      <c r="C21" s="95" t="s">
        <v>286</v>
      </c>
      <c r="D21" s="61" t="s">
        <v>287</v>
      </c>
      <c r="E21" s="62">
        <v>4.2</v>
      </c>
      <c r="F21" s="62">
        <f t="shared" si="0"/>
        <v>8.4500000000000011</v>
      </c>
      <c r="G21" s="93">
        <v>8.6</v>
      </c>
      <c r="H21" s="93">
        <v>8</v>
      </c>
      <c r="I21" s="93">
        <f>7*10/8</f>
        <v>8.75</v>
      </c>
      <c r="J21" s="4" t="s">
        <v>288</v>
      </c>
      <c r="K21" s="21">
        <v>0.5</v>
      </c>
      <c r="L21" s="5">
        <v>811</v>
      </c>
      <c r="M21" s="21">
        <v>1</v>
      </c>
      <c r="N21" s="4" t="s">
        <v>289</v>
      </c>
      <c r="O21" s="21">
        <v>0.5</v>
      </c>
      <c r="P21" s="4" t="s">
        <v>290</v>
      </c>
      <c r="Q21" s="21">
        <v>0.5</v>
      </c>
      <c r="R21" s="4" t="s">
        <v>291</v>
      </c>
      <c r="S21" s="25" t="s">
        <v>292</v>
      </c>
      <c r="T21" s="21">
        <v>0.5</v>
      </c>
      <c r="U21" s="4" t="s">
        <v>293</v>
      </c>
      <c r="V21" s="21">
        <v>1</v>
      </c>
      <c r="W21" s="4" t="s">
        <v>294</v>
      </c>
      <c r="X21" s="21">
        <v>0</v>
      </c>
      <c r="Y21" s="4"/>
      <c r="Z21" s="21">
        <v>0</v>
      </c>
      <c r="AA21" s="4"/>
      <c r="AB21" s="25" t="s">
        <v>295</v>
      </c>
      <c r="AC21" s="21">
        <v>0</v>
      </c>
      <c r="AD21" s="4"/>
      <c r="AE21" s="21">
        <v>0</v>
      </c>
      <c r="AF21" s="4"/>
      <c r="AG21" s="4"/>
      <c r="AH21" s="6" t="s">
        <v>296</v>
      </c>
    </row>
    <row r="22" spans="1:34" x14ac:dyDescent="0.2">
      <c r="A22">
        <v>2</v>
      </c>
      <c r="B22" s="3">
        <v>45925.76621001157</v>
      </c>
      <c r="C22" s="95" t="s">
        <v>308</v>
      </c>
      <c r="D22" s="61" t="s">
        <v>309</v>
      </c>
      <c r="E22" s="62">
        <v>6</v>
      </c>
      <c r="F22" s="62">
        <f t="shared" si="0"/>
        <v>9.2999999999999989</v>
      </c>
      <c r="G22" s="93">
        <v>7.9</v>
      </c>
      <c r="H22" s="93">
        <v>10</v>
      </c>
      <c r="I22" s="93">
        <v>10</v>
      </c>
      <c r="J22" s="4" t="s">
        <v>310</v>
      </c>
      <c r="K22" s="21">
        <v>0.5</v>
      </c>
      <c r="L22" s="5">
        <v>811</v>
      </c>
      <c r="M22" s="21">
        <v>1</v>
      </c>
      <c r="N22" s="4" t="s">
        <v>289</v>
      </c>
      <c r="O22" s="21">
        <v>0.5</v>
      </c>
      <c r="P22" s="4" t="s">
        <v>311</v>
      </c>
      <c r="Q22" s="21">
        <v>0.5</v>
      </c>
      <c r="R22" s="4" t="s">
        <v>312</v>
      </c>
      <c r="S22" s="25" t="s">
        <v>186</v>
      </c>
      <c r="T22" s="21">
        <v>0.5</v>
      </c>
      <c r="U22" s="4" t="s">
        <v>313</v>
      </c>
      <c r="V22" s="21">
        <v>0.5</v>
      </c>
      <c r="W22" s="4" t="s">
        <v>314</v>
      </c>
      <c r="X22" s="21">
        <v>0</v>
      </c>
      <c r="Y22" s="4" t="s">
        <v>251</v>
      </c>
      <c r="Z22" s="21">
        <v>0</v>
      </c>
      <c r="AA22" s="4" t="s">
        <v>315</v>
      </c>
      <c r="AB22" s="25" t="s">
        <v>316</v>
      </c>
      <c r="AC22" s="21">
        <v>1</v>
      </c>
      <c r="AD22" s="4" t="s">
        <v>217</v>
      </c>
      <c r="AE22" s="21">
        <v>1</v>
      </c>
      <c r="AF22" s="4" t="s">
        <v>317</v>
      </c>
      <c r="AG22" s="4"/>
      <c r="AH22" s="6" t="s">
        <v>318</v>
      </c>
    </row>
    <row r="23" spans="1:34" x14ac:dyDescent="0.2">
      <c r="A23">
        <v>2</v>
      </c>
      <c r="B23" s="3">
        <v>45925.763804571761</v>
      </c>
      <c r="C23" s="95" t="s">
        <v>254</v>
      </c>
      <c r="D23" s="61" t="s">
        <v>255</v>
      </c>
      <c r="E23" s="62">
        <v>7.8</v>
      </c>
      <c r="F23" s="62">
        <f t="shared" si="0"/>
        <v>9.2999999999999989</v>
      </c>
      <c r="G23" s="93">
        <v>7.9</v>
      </c>
      <c r="H23" s="93">
        <v>10</v>
      </c>
      <c r="I23" s="93">
        <v>10</v>
      </c>
      <c r="J23" s="4" t="s">
        <v>256</v>
      </c>
      <c r="K23" s="21">
        <v>1</v>
      </c>
      <c r="L23" s="5" t="s">
        <v>257</v>
      </c>
      <c r="M23" s="21">
        <v>1</v>
      </c>
      <c r="N23" s="4" t="s">
        <v>258</v>
      </c>
      <c r="O23" s="21">
        <v>0</v>
      </c>
      <c r="P23" s="4" t="s">
        <v>259</v>
      </c>
      <c r="Q23" s="21">
        <v>0.5</v>
      </c>
      <c r="R23" s="4" t="s">
        <v>260</v>
      </c>
      <c r="S23" s="25" t="s">
        <v>186</v>
      </c>
      <c r="T23" s="21">
        <v>0.5</v>
      </c>
      <c r="U23" s="4" t="s">
        <v>261</v>
      </c>
      <c r="V23" s="21">
        <v>1</v>
      </c>
      <c r="W23" s="4" t="s">
        <v>262</v>
      </c>
      <c r="X23" s="21">
        <v>0.5</v>
      </c>
      <c r="Y23" s="4" t="s">
        <v>263</v>
      </c>
      <c r="Z23" s="21">
        <v>1</v>
      </c>
      <c r="AA23" s="4" t="s">
        <v>264</v>
      </c>
      <c r="AB23" s="25" t="s">
        <v>186</v>
      </c>
      <c r="AC23" s="21">
        <v>1</v>
      </c>
      <c r="AD23" s="4" t="s">
        <v>232</v>
      </c>
      <c r="AE23" s="21">
        <v>0</v>
      </c>
      <c r="AF23" s="4"/>
      <c r="AG23" s="4"/>
      <c r="AH23" s="6" t="s">
        <v>265</v>
      </c>
    </row>
    <row r="24" spans="1:34" x14ac:dyDescent="0.2">
      <c r="A24">
        <v>2</v>
      </c>
      <c r="B24" s="3">
        <v>45925.766554837959</v>
      </c>
      <c r="C24" s="95" t="s">
        <v>319</v>
      </c>
      <c r="D24" s="61" t="s">
        <v>320</v>
      </c>
      <c r="E24" s="62">
        <v>9</v>
      </c>
      <c r="F24" s="62">
        <f t="shared" si="0"/>
        <v>7.8999999999999995</v>
      </c>
      <c r="G24" s="93">
        <v>5.7</v>
      </c>
      <c r="H24" s="93">
        <v>8</v>
      </c>
      <c r="I24" s="93">
        <v>10</v>
      </c>
      <c r="J24" s="4" t="s">
        <v>321</v>
      </c>
      <c r="K24" s="21">
        <v>1</v>
      </c>
      <c r="L24" s="5">
        <v>810</v>
      </c>
      <c r="M24" s="21">
        <v>1</v>
      </c>
      <c r="N24" s="4" t="s">
        <v>322</v>
      </c>
      <c r="O24" s="21">
        <v>0</v>
      </c>
      <c r="P24" s="4" t="s">
        <v>323</v>
      </c>
      <c r="Q24" s="21">
        <v>1</v>
      </c>
      <c r="R24" s="4" t="s">
        <v>324</v>
      </c>
      <c r="S24" s="25" t="s">
        <v>186</v>
      </c>
      <c r="T24" s="21">
        <v>1</v>
      </c>
      <c r="U24" s="4" t="s">
        <v>325</v>
      </c>
      <c r="V24" s="21">
        <v>1</v>
      </c>
      <c r="W24" s="4" t="s">
        <v>326</v>
      </c>
      <c r="X24" s="21">
        <v>1</v>
      </c>
      <c r="Y24" s="4" t="s">
        <v>327</v>
      </c>
      <c r="Z24" s="21">
        <v>0.5</v>
      </c>
      <c r="AA24" s="4" t="s">
        <v>328</v>
      </c>
      <c r="AB24" s="25" t="s">
        <v>329</v>
      </c>
      <c r="AC24" s="21">
        <v>0</v>
      </c>
      <c r="AD24" s="4" t="s">
        <v>330</v>
      </c>
      <c r="AE24" s="21">
        <v>1</v>
      </c>
      <c r="AF24" s="4" t="s">
        <v>331</v>
      </c>
      <c r="AG24" s="4"/>
      <c r="AH24" s="6" t="s">
        <v>332</v>
      </c>
    </row>
    <row r="25" spans="1:34" x14ac:dyDescent="0.2">
      <c r="A25">
        <v>2</v>
      </c>
      <c r="B25" s="3">
        <v>45925.764692013894</v>
      </c>
      <c r="C25" s="95" t="s">
        <v>297</v>
      </c>
      <c r="D25" s="102" t="s">
        <v>298</v>
      </c>
      <c r="E25" s="103">
        <v>5.4</v>
      </c>
      <c r="F25" s="103">
        <f t="shared" si="0"/>
        <v>8.4500000000000011</v>
      </c>
      <c r="G25" s="104">
        <v>8.6</v>
      </c>
      <c r="H25" s="104">
        <v>8</v>
      </c>
      <c r="I25" s="104">
        <f>7*10/8</f>
        <v>8.75</v>
      </c>
      <c r="J25" s="4" t="s">
        <v>299</v>
      </c>
      <c r="K25" s="21">
        <v>0.5</v>
      </c>
      <c r="L25" s="5">
        <v>811</v>
      </c>
      <c r="M25" s="21">
        <v>1</v>
      </c>
      <c r="N25" s="4" t="s">
        <v>300</v>
      </c>
      <c r="O25" s="21">
        <v>0.5</v>
      </c>
      <c r="P25" s="4" t="s">
        <v>301</v>
      </c>
      <c r="Q25" s="21">
        <v>0.5</v>
      </c>
      <c r="R25" s="4" t="s">
        <v>291</v>
      </c>
      <c r="S25" s="25" t="s">
        <v>302</v>
      </c>
      <c r="T25" s="21">
        <v>0.5</v>
      </c>
      <c r="U25" s="4" t="s">
        <v>303</v>
      </c>
      <c r="V25" s="21">
        <v>1</v>
      </c>
      <c r="W25" s="4" t="s">
        <v>304</v>
      </c>
      <c r="X25" s="21">
        <v>0</v>
      </c>
      <c r="Y25" s="4"/>
      <c r="Z25" s="21">
        <v>0</v>
      </c>
      <c r="AA25" s="4"/>
      <c r="AB25" s="25" t="s">
        <v>305</v>
      </c>
      <c r="AC25" s="21">
        <v>1</v>
      </c>
      <c r="AD25" s="4" t="s">
        <v>217</v>
      </c>
      <c r="AE25" s="21">
        <v>0</v>
      </c>
      <c r="AF25" s="4" t="s">
        <v>306</v>
      </c>
      <c r="AG25" s="4"/>
      <c r="AH25" s="6" t="s">
        <v>307</v>
      </c>
    </row>
    <row r="26" spans="1:34" x14ac:dyDescent="0.2">
      <c r="A26">
        <v>2</v>
      </c>
      <c r="B26" s="3">
        <v>45925.763592106479</v>
      </c>
      <c r="C26" s="95" t="s">
        <v>242</v>
      </c>
      <c r="D26" s="61" t="s">
        <v>243</v>
      </c>
      <c r="E26" s="62">
        <v>7.8</v>
      </c>
      <c r="F26" s="62">
        <f t="shared" si="0"/>
        <v>8.1333333333333329</v>
      </c>
      <c r="G26" s="93">
        <v>6.4</v>
      </c>
      <c r="H26" s="93">
        <v>8</v>
      </c>
      <c r="I26" s="93">
        <v>10</v>
      </c>
      <c r="J26" s="4" t="s">
        <v>244</v>
      </c>
      <c r="K26" s="21">
        <v>1</v>
      </c>
      <c r="L26" s="5" t="s">
        <v>245</v>
      </c>
      <c r="M26" s="21">
        <v>1</v>
      </c>
      <c r="N26" s="4" t="s">
        <v>246</v>
      </c>
      <c r="O26" s="21">
        <v>0</v>
      </c>
      <c r="P26" s="4"/>
      <c r="Q26" s="21">
        <v>0.5</v>
      </c>
      <c r="R26" s="4" t="s">
        <v>247</v>
      </c>
      <c r="S26" s="25" t="s">
        <v>248</v>
      </c>
      <c r="T26" s="21">
        <v>0.5</v>
      </c>
      <c r="U26" s="4" t="s">
        <v>249</v>
      </c>
      <c r="V26" s="21">
        <v>1</v>
      </c>
      <c r="W26" s="4" t="s">
        <v>250</v>
      </c>
      <c r="X26" s="21">
        <v>0.5</v>
      </c>
      <c r="Y26" s="4" t="s">
        <v>251</v>
      </c>
      <c r="Z26" s="21">
        <v>0</v>
      </c>
      <c r="AA26" s="4"/>
      <c r="AB26" s="25" t="s">
        <v>186</v>
      </c>
      <c r="AC26" s="21">
        <v>1</v>
      </c>
      <c r="AD26" s="4" t="s">
        <v>217</v>
      </c>
      <c r="AE26" s="21">
        <v>1</v>
      </c>
      <c r="AF26" s="4" t="s">
        <v>252</v>
      </c>
      <c r="AG26" s="4"/>
      <c r="AH26" s="6" t="s">
        <v>253</v>
      </c>
    </row>
    <row r="27" spans="1:34" x14ac:dyDescent="0.2">
      <c r="A27">
        <v>3</v>
      </c>
      <c r="B27" s="3">
        <v>45925.765533877318</v>
      </c>
      <c r="C27" s="95" t="s">
        <v>508</v>
      </c>
      <c r="D27" s="61" t="s">
        <v>509</v>
      </c>
      <c r="E27" s="62">
        <v>3.6</v>
      </c>
      <c r="F27" s="62">
        <f t="shared" si="0"/>
        <v>6.2666666666666666</v>
      </c>
      <c r="G27" s="93">
        <v>4.3</v>
      </c>
      <c r="H27" s="93">
        <v>4.5</v>
      </c>
      <c r="I27" s="93">
        <v>10</v>
      </c>
      <c r="J27" s="4" t="s">
        <v>510</v>
      </c>
      <c r="K27" s="21">
        <v>0</v>
      </c>
      <c r="L27" s="5" t="s">
        <v>153</v>
      </c>
      <c r="M27" s="21">
        <v>0</v>
      </c>
      <c r="N27" s="4" t="s">
        <v>511</v>
      </c>
      <c r="O27" s="21">
        <v>0</v>
      </c>
      <c r="P27" s="4" t="s">
        <v>512</v>
      </c>
      <c r="Q27" s="21">
        <v>0</v>
      </c>
      <c r="R27" s="4" t="s">
        <v>513</v>
      </c>
      <c r="S27" s="25" t="s">
        <v>514</v>
      </c>
      <c r="T27" s="21">
        <v>0.5</v>
      </c>
      <c r="U27" s="4" t="s">
        <v>515</v>
      </c>
      <c r="V27" s="21">
        <v>0.5</v>
      </c>
      <c r="W27" s="4" t="s">
        <v>370</v>
      </c>
      <c r="X27" s="21">
        <v>0</v>
      </c>
      <c r="Y27" s="4"/>
      <c r="Z27" s="21">
        <v>0</v>
      </c>
      <c r="AA27" s="4"/>
      <c r="AB27" s="25" t="s">
        <v>186</v>
      </c>
      <c r="AC27" s="21">
        <v>1</v>
      </c>
      <c r="AD27" s="4" t="s">
        <v>373</v>
      </c>
      <c r="AE27" s="21">
        <v>1</v>
      </c>
      <c r="AF27" s="4" t="s">
        <v>516</v>
      </c>
      <c r="AG27" s="4"/>
      <c r="AH27" s="6" t="s">
        <v>517</v>
      </c>
    </row>
    <row r="28" spans="1:34" x14ac:dyDescent="0.2">
      <c r="A28">
        <v>3</v>
      </c>
      <c r="B28" s="3">
        <v>45925.759962511569</v>
      </c>
      <c r="C28" s="95" t="s">
        <v>376</v>
      </c>
      <c r="D28" s="61" t="s">
        <v>377</v>
      </c>
      <c r="E28" s="62">
        <v>4.8</v>
      </c>
      <c r="F28" s="62">
        <f t="shared" si="0"/>
        <v>6.2666666666666666</v>
      </c>
      <c r="G28" s="93">
        <v>4.3</v>
      </c>
      <c r="H28" s="93">
        <v>4.5</v>
      </c>
      <c r="I28" s="94">
        <v>10</v>
      </c>
      <c r="J28" s="4" t="s">
        <v>378</v>
      </c>
      <c r="K28" s="21">
        <v>0.5</v>
      </c>
      <c r="L28" s="5" t="s">
        <v>379</v>
      </c>
      <c r="M28" s="21">
        <v>0</v>
      </c>
      <c r="N28" s="4" t="s">
        <v>380</v>
      </c>
      <c r="O28" s="21">
        <v>0</v>
      </c>
      <c r="P28" s="4" t="s">
        <v>381</v>
      </c>
      <c r="Q28" s="21">
        <v>0</v>
      </c>
      <c r="R28" s="4" t="s">
        <v>382</v>
      </c>
      <c r="S28" s="25" t="s">
        <v>383</v>
      </c>
      <c r="T28" s="21">
        <v>0.5</v>
      </c>
      <c r="U28" s="4" t="s">
        <v>384</v>
      </c>
      <c r="V28" s="21">
        <v>1</v>
      </c>
      <c r="W28" s="4" t="s">
        <v>385</v>
      </c>
      <c r="X28" s="21">
        <v>0</v>
      </c>
      <c r="Y28" s="4" t="s">
        <v>386</v>
      </c>
      <c r="Z28" s="21">
        <v>1</v>
      </c>
      <c r="AA28" s="4" t="s">
        <v>387</v>
      </c>
      <c r="AB28" s="25" t="s">
        <v>186</v>
      </c>
      <c r="AC28" s="21">
        <v>0</v>
      </c>
      <c r="AD28" s="4" t="s">
        <v>388</v>
      </c>
      <c r="AE28" s="21">
        <v>1</v>
      </c>
      <c r="AF28" s="4" t="s">
        <v>389</v>
      </c>
      <c r="AG28" s="4"/>
      <c r="AH28" s="6" t="s">
        <v>390</v>
      </c>
    </row>
    <row r="29" spans="1:34" x14ac:dyDescent="0.2">
      <c r="A29">
        <v>3</v>
      </c>
      <c r="B29" s="3">
        <v>45925.770170381948</v>
      </c>
      <c r="C29" s="95" t="s">
        <v>497</v>
      </c>
      <c r="D29" s="61" t="s">
        <v>498</v>
      </c>
      <c r="E29" s="62">
        <v>6</v>
      </c>
      <c r="F29" s="62">
        <f t="shared" si="0"/>
        <v>8.2999999999999989</v>
      </c>
      <c r="G29" s="93">
        <v>7.9</v>
      </c>
      <c r="H29" s="93">
        <v>7</v>
      </c>
      <c r="I29" s="94">
        <v>10</v>
      </c>
      <c r="J29" s="4" t="s">
        <v>499</v>
      </c>
      <c r="K29" s="21">
        <v>1</v>
      </c>
      <c r="L29" s="5" t="s">
        <v>86</v>
      </c>
      <c r="M29" s="21">
        <v>1</v>
      </c>
      <c r="N29" s="4" t="s">
        <v>500</v>
      </c>
      <c r="O29" s="21">
        <v>0</v>
      </c>
      <c r="P29" s="4" t="s">
        <v>501</v>
      </c>
      <c r="Q29" s="21">
        <v>1</v>
      </c>
      <c r="R29" s="4" t="s">
        <v>502</v>
      </c>
      <c r="S29" s="25" t="s">
        <v>503</v>
      </c>
      <c r="T29" s="21">
        <v>0.5</v>
      </c>
      <c r="U29" s="4" t="s">
        <v>504</v>
      </c>
      <c r="V29" s="21">
        <v>0.5</v>
      </c>
      <c r="W29" s="4" t="s">
        <v>505</v>
      </c>
      <c r="X29" s="21">
        <v>0.5</v>
      </c>
      <c r="Y29" s="4" t="s">
        <v>327</v>
      </c>
      <c r="Z29" s="21">
        <v>0.5</v>
      </c>
      <c r="AA29" s="4"/>
      <c r="AB29" s="25" t="s">
        <v>186</v>
      </c>
      <c r="AC29" s="21">
        <v>0</v>
      </c>
      <c r="AD29" s="4" t="s">
        <v>506</v>
      </c>
      <c r="AE29" s="21">
        <v>0</v>
      </c>
      <c r="AF29" s="4"/>
      <c r="AG29" s="4"/>
      <c r="AH29" s="6" t="s">
        <v>507</v>
      </c>
    </row>
    <row r="30" spans="1:34" x14ac:dyDescent="0.2">
      <c r="A30">
        <v>3</v>
      </c>
      <c r="B30" s="3">
        <v>45925.754628460651</v>
      </c>
      <c r="C30" s="95" t="s">
        <v>361</v>
      </c>
      <c r="D30" s="102" t="s">
        <v>362</v>
      </c>
      <c r="E30" s="103">
        <v>6.6</v>
      </c>
      <c r="F30" s="103">
        <f t="shared" si="0"/>
        <v>6.9666666666666659</v>
      </c>
      <c r="G30" s="104">
        <v>6.4</v>
      </c>
      <c r="H30" s="104">
        <v>4.5</v>
      </c>
      <c r="I30" s="104">
        <v>10</v>
      </c>
      <c r="J30" s="4" t="s">
        <v>363</v>
      </c>
      <c r="K30" s="21">
        <v>0</v>
      </c>
      <c r="L30" s="5" t="s">
        <v>364</v>
      </c>
      <c r="M30" s="21">
        <v>0</v>
      </c>
      <c r="N30" s="4" t="s">
        <v>365</v>
      </c>
      <c r="O30" s="21">
        <v>0</v>
      </c>
      <c r="P30" s="4" t="s">
        <v>366</v>
      </c>
      <c r="Q30" s="21">
        <v>0</v>
      </c>
      <c r="R30" s="4" t="s">
        <v>367</v>
      </c>
      <c r="S30" s="25" t="s">
        <v>368</v>
      </c>
      <c r="T30" s="21">
        <v>1</v>
      </c>
      <c r="U30" s="4" t="s">
        <v>369</v>
      </c>
      <c r="V30" s="21">
        <v>1</v>
      </c>
      <c r="W30" s="4" t="s">
        <v>370</v>
      </c>
      <c r="X30" s="21">
        <v>0.5</v>
      </c>
      <c r="Y30" s="4" t="s">
        <v>371</v>
      </c>
      <c r="Z30" s="21">
        <v>1</v>
      </c>
      <c r="AA30" s="4" t="s">
        <v>372</v>
      </c>
      <c r="AB30" s="25" t="s">
        <v>186</v>
      </c>
      <c r="AC30" s="21">
        <v>1</v>
      </c>
      <c r="AD30" s="4" t="s">
        <v>373</v>
      </c>
      <c r="AE30" s="21">
        <v>1</v>
      </c>
      <c r="AF30" s="4" t="s">
        <v>374</v>
      </c>
      <c r="AG30" s="4"/>
      <c r="AH30" s="6" t="s">
        <v>375</v>
      </c>
    </row>
    <row r="31" spans="1:34" x14ac:dyDescent="0.2">
      <c r="A31">
        <v>3</v>
      </c>
      <c r="B31" s="3">
        <v>45925.763417615744</v>
      </c>
      <c r="C31" s="95" t="s">
        <v>420</v>
      </c>
      <c r="D31" s="61" t="s">
        <v>421</v>
      </c>
      <c r="E31" s="62">
        <v>3</v>
      </c>
      <c r="F31" s="62">
        <f t="shared" si="0"/>
        <v>7.8666666666666671</v>
      </c>
      <c r="G31" s="93">
        <v>3.6</v>
      </c>
      <c r="H31" s="93">
        <v>10</v>
      </c>
      <c r="I31" s="93">
        <v>10</v>
      </c>
      <c r="J31" s="4" t="s">
        <v>422</v>
      </c>
      <c r="K31" s="21">
        <v>0</v>
      </c>
      <c r="L31" s="5">
        <v>810</v>
      </c>
      <c r="M31" s="21">
        <v>0</v>
      </c>
      <c r="N31" s="4" t="s">
        <v>423</v>
      </c>
      <c r="O31" s="21">
        <v>0</v>
      </c>
      <c r="P31" s="4" t="s">
        <v>424</v>
      </c>
      <c r="Q31" s="21">
        <v>0.5</v>
      </c>
      <c r="R31" s="4" t="s">
        <v>425</v>
      </c>
      <c r="S31" s="25" t="s">
        <v>426</v>
      </c>
      <c r="T31" s="21">
        <v>0</v>
      </c>
      <c r="U31" s="4" t="s">
        <v>427</v>
      </c>
      <c r="V31" s="21">
        <v>0.5</v>
      </c>
      <c r="W31" s="4" t="s">
        <v>428</v>
      </c>
      <c r="X31" s="21">
        <v>0.5</v>
      </c>
      <c r="Y31" s="4" t="s">
        <v>429</v>
      </c>
      <c r="Z31" s="21">
        <v>0</v>
      </c>
      <c r="AA31" s="4" t="s">
        <v>430</v>
      </c>
      <c r="AB31" s="25" t="s">
        <v>402</v>
      </c>
      <c r="AC31" s="21">
        <v>0</v>
      </c>
      <c r="AD31" s="4"/>
      <c r="AE31" s="21">
        <v>1</v>
      </c>
      <c r="AF31" s="4" t="s">
        <v>431</v>
      </c>
      <c r="AG31" s="4"/>
      <c r="AH31" s="6" t="s">
        <v>432</v>
      </c>
    </row>
    <row r="32" spans="1:34" x14ac:dyDescent="0.2">
      <c r="A32">
        <v>3</v>
      </c>
      <c r="B32" s="3">
        <v>45925.764933645834</v>
      </c>
      <c r="C32" s="95" t="s">
        <v>462</v>
      </c>
      <c r="D32" s="61" t="s">
        <v>463</v>
      </c>
      <c r="E32" s="62">
        <v>7.8</v>
      </c>
      <c r="F32" s="62">
        <f t="shared" si="0"/>
        <v>8.1333333333333329</v>
      </c>
      <c r="G32" s="93">
        <v>6.4</v>
      </c>
      <c r="H32" s="93">
        <v>8</v>
      </c>
      <c r="I32" s="93">
        <v>10</v>
      </c>
      <c r="J32" s="4" t="s">
        <v>464</v>
      </c>
      <c r="K32" s="21">
        <v>1</v>
      </c>
      <c r="L32" s="5" t="s">
        <v>86</v>
      </c>
      <c r="M32" s="21">
        <v>1</v>
      </c>
      <c r="N32" s="4" t="s">
        <v>465</v>
      </c>
      <c r="O32" s="21">
        <v>0</v>
      </c>
      <c r="P32" s="4" t="s">
        <v>466</v>
      </c>
      <c r="Q32" s="21">
        <v>1</v>
      </c>
      <c r="R32" s="4" t="s">
        <v>467</v>
      </c>
      <c r="S32" s="25" t="s">
        <v>468</v>
      </c>
      <c r="T32" s="21">
        <v>0</v>
      </c>
      <c r="U32" s="4" t="s">
        <v>469</v>
      </c>
      <c r="V32" s="21">
        <v>0.5</v>
      </c>
      <c r="W32" s="4" t="s">
        <v>470</v>
      </c>
      <c r="X32" s="21">
        <v>0.5</v>
      </c>
      <c r="Y32" s="4" t="s">
        <v>471</v>
      </c>
      <c r="Z32" s="21">
        <v>0.5</v>
      </c>
      <c r="AA32" s="4" t="s">
        <v>472</v>
      </c>
      <c r="AB32" s="25" t="s">
        <v>473</v>
      </c>
      <c r="AC32" s="21">
        <v>1</v>
      </c>
      <c r="AD32" s="4" t="s">
        <v>474</v>
      </c>
      <c r="AE32" s="21">
        <v>1</v>
      </c>
      <c r="AF32" s="4" t="s">
        <v>475</v>
      </c>
      <c r="AG32" s="4"/>
      <c r="AH32" s="6" t="s">
        <v>476</v>
      </c>
    </row>
    <row r="33" spans="1:34" x14ac:dyDescent="0.2">
      <c r="A33">
        <v>3</v>
      </c>
      <c r="B33" s="3">
        <v>45925.764701226857</v>
      </c>
      <c r="C33" s="95" t="s">
        <v>447</v>
      </c>
      <c r="D33" s="61" t="s">
        <v>448</v>
      </c>
      <c r="E33" s="62">
        <v>8.4</v>
      </c>
      <c r="F33" s="62">
        <f t="shared" si="0"/>
        <v>7.8999999999999995</v>
      </c>
      <c r="G33" s="93">
        <v>5.7</v>
      </c>
      <c r="H33" s="93">
        <v>8</v>
      </c>
      <c r="I33" s="93">
        <v>10</v>
      </c>
      <c r="J33" s="4" t="s">
        <v>449</v>
      </c>
      <c r="K33" s="21">
        <v>1</v>
      </c>
      <c r="L33" s="5" t="s">
        <v>450</v>
      </c>
      <c r="M33" s="21">
        <v>1</v>
      </c>
      <c r="N33" s="4" t="s">
        <v>451</v>
      </c>
      <c r="O33" s="21">
        <v>1</v>
      </c>
      <c r="P33" s="4" t="s">
        <v>452</v>
      </c>
      <c r="Q33" s="21">
        <v>1</v>
      </c>
      <c r="R33" s="4" t="s">
        <v>453</v>
      </c>
      <c r="S33" s="25" t="s">
        <v>454</v>
      </c>
      <c r="T33" s="21">
        <v>1</v>
      </c>
      <c r="U33" s="4" t="s">
        <v>455</v>
      </c>
      <c r="V33" s="21">
        <v>1</v>
      </c>
      <c r="W33" s="4" t="s">
        <v>456</v>
      </c>
      <c r="X33" s="21">
        <v>1</v>
      </c>
      <c r="Y33" s="4" t="s">
        <v>92</v>
      </c>
      <c r="Z33" s="21">
        <v>0</v>
      </c>
      <c r="AA33" s="4" t="s">
        <v>457</v>
      </c>
      <c r="AB33" s="25" t="s">
        <v>458</v>
      </c>
      <c r="AC33" s="21">
        <v>0</v>
      </c>
      <c r="AD33" s="4" t="s">
        <v>459</v>
      </c>
      <c r="AE33" s="21">
        <v>0</v>
      </c>
      <c r="AF33" s="4" t="s">
        <v>460</v>
      </c>
      <c r="AG33" s="4"/>
      <c r="AH33" s="6" t="s">
        <v>461</v>
      </c>
    </row>
    <row r="34" spans="1:34" x14ac:dyDescent="0.2">
      <c r="A34">
        <v>3</v>
      </c>
      <c r="B34" s="3">
        <v>45925.76196077546</v>
      </c>
      <c r="C34" s="95" t="s">
        <v>391</v>
      </c>
      <c r="D34" s="61" t="s">
        <v>392</v>
      </c>
      <c r="E34" s="62">
        <v>2.4</v>
      </c>
      <c r="F34" s="62">
        <f t="shared" si="0"/>
        <v>7.4666666666666659</v>
      </c>
      <c r="G34" s="93">
        <v>6.4</v>
      </c>
      <c r="H34" s="93">
        <v>6</v>
      </c>
      <c r="I34" s="93">
        <v>10</v>
      </c>
      <c r="J34" s="4" t="s">
        <v>393</v>
      </c>
      <c r="K34" s="21">
        <v>0</v>
      </c>
      <c r="L34" s="5">
        <v>812</v>
      </c>
      <c r="M34" s="21">
        <v>0</v>
      </c>
      <c r="N34" s="4" t="s">
        <v>394</v>
      </c>
      <c r="O34" s="21">
        <v>0</v>
      </c>
      <c r="P34" s="4" t="s">
        <v>395</v>
      </c>
      <c r="Q34" s="21">
        <v>0</v>
      </c>
      <c r="R34" s="4" t="s">
        <v>396</v>
      </c>
      <c r="S34" s="25" t="s">
        <v>397</v>
      </c>
      <c r="T34" s="21">
        <v>0</v>
      </c>
      <c r="U34" s="4" t="s">
        <v>398</v>
      </c>
      <c r="V34" s="21">
        <v>0.5</v>
      </c>
      <c r="W34" s="4" t="s">
        <v>399</v>
      </c>
      <c r="X34" s="21">
        <v>0.5</v>
      </c>
      <c r="Y34" s="4" t="s">
        <v>400</v>
      </c>
      <c r="Z34" s="21">
        <v>0</v>
      </c>
      <c r="AA34" s="4" t="s">
        <v>401</v>
      </c>
      <c r="AB34" s="25" t="s">
        <v>402</v>
      </c>
      <c r="AC34" s="21">
        <v>1</v>
      </c>
      <c r="AD34" s="4" t="s">
        <v>403</v>
      </c>
      <c r="AE34" s="21">
        <v>0</v>
      </c>
      <c r="AF34" s="4" t="s">
        <v>404</v>
      </c>
      <c r="AG34" s="4"/>
      <c r="AH34" s="6" t="s">
        <v>405</v>
      </c>
    </row>
    <row r="35" spans="1:34" x14ac:dyDescent="0.2">
      <c r="A35">
        <v>3</v>
      </c>
      <c r="B35" s="3">
        <v>45925.768506030094</v>
      </c>
      <c r="C35" s="95" t="s">
        <v>488</v>
      </c>
      <c r="D35" s="102" t="s">
        <v>489</v>
      </c>
      <c r="E35" s="103">
        <v>1.8</v>
      </c>
      <c r="F35" s="103">
        <f t="shared" si="0"/>
        <v>7.8999999999999995</v>
      </c>
      <c r="G35" s="104">
        <v>5.7</v>
      </c>
      <c r="H35" s="104">
        <v>8</v>
      </c>
      <c r="I35" s="104">
        <v>10</v>
      </c>
      <c r="J35" s="4" t="s">
        <v>490</v>
      </c>
      <c r="K35" s="21">
        <v>0</v>
      </c>
      <c r="L35" s="5" t="s">
        <v>491</v>
      </c>
      <c r="M35" s="21">
        <v>0</v>
      </c>
      <c r="N35" s="4" t="s">
        <v>492</v>
      </c>
      <c r="O35" s="21">
        <v>0</v>
      </c>
      <c r="P35" s="4"/>
      <c r="Q35" s="21">
        <v>0</v>
      </c>
      <c r="R35" s="4" t="s">
        <v>493</v>
      </c>
      <c r="S35" s="25" t="s">
        <v>494</v>
      </c>
      <c r="T35" s="21">
        <v>0</v>
      </c>
      <c r="U35" s="4"/>
      <c r="V35" s="21">
        <v>0</v>
      </c>
      <c r="W35" s="4"/>
      <c r="X35" s="21">
        <v>0</v>
      </c>
      <c r="Y35" s="4"/>
      <c r="Z35" s="21">
        <v>0</v>
      </c>
      <c r="AA35" s="4"/>
      <c r="AB35" s="25" t="s">
        <v>186</v>
      </c>
      <c r="AC35" s="21">
        <v>1</v>
      </c>
      <c r="AD35" s="4" t="s">
        <v>373</v>
      </c>
      <c r="AE35" s="21">
        <v>0.5</v>
      </c>
      <c r="AF35" s="4" t="s">
        <v>495</v>
      </c>
      <c r="AG35" s="4"/>
      <c r="AH35" s="6" t="s">
        <v>496</v>
      </c>
    </row>
    <row r="36" spans="1:34" x14ac:dyDescent="0.2">
      <c r="A36">
        <v>1</v>
      </c>
      <c r="B36" s="3">
        <v>45925.768963159717</v>
      </c>
      <c r="C36" s="95" t="s">
        <v>150</v>
      </c>
      <c r="D36" s="61" t="s">
        <v>151</v>
      </c>
      <c r="E36" s="62">
        <v>6</v>
      </c>
      <c r="F36" s="62">
        <f t="shared" si="0"/>
        <v>8.1333333333333329</v>
      </c>
      <c r="G36" s="93">
        <v>6.4</v>
      </c>
      <c r="H36" s="93">
        <v>8</v>
      </c>
      <c r="I36" s="94">
        <v>10</v>
      </c>
      <c r="J36" s="4" t="s">
        <v>152</v>
      </c>
      <c r="K36" s="21">
        <v>0</v>
      </c>
      <c r="L36" s="5" t="s">
        <v>153</v>
      </c>
      <c r="M36" s="21">
        <v>0</v>
      </c>
      <c r="N36" s="4" t="s">
        <v>154</v>
      </c>
      <c r="O36" s="21">
        <v>0</v>
      </c>
      <c r="P36" s="4" t="s">
        <v>155</v>
      </c>
      <c r="Q36" s="21">
        <v>0</v>
      </c>
      <c r="R36" s="4" t="s">
        <v>156</v>
      </c>
      <c r="S36" s="25" t="s">
        <v>195</v>
      </c>
      <c r="T36" s="21">
        <v>0.5</v>
      </c>
      <c r="U36" s="4" t="s">
        <v>157</v>
      </c>
      <c r="V36" s="21">
        <v>1</v>
      </c>
      <c r="W36" s="4" t="s">
        <v>158</v>
      </c>
      <c r="X36" s="21">
        <v>1</v>
      </c>
      <c r="Y36" s="4" t="s">
        <v>159</v>
      </c>
      <c r="Z36" s="21">
        <v>0.5</v>
      </c>
      <c r="AA36" s="4" t="s">
        <v>160</v>
      </c>
      <c r="AB36" s="25" t="s">
        <v>186</v>
      </c>
      <c r="AC36" s="21">
        <v>1</v>
      </c>
      <c r="AD36" s="4" t="s">
        <v>35</v>
      </c>
      <c r="AE36" s="21">
        <v>1</v>
      </c>
      <c r="AF36" s="4" t="s">
        <v>161</v>
      </c>
      <c r="AG36" s="4"/>
      <c r="AH36" s="6" t="s">
        <v>162</v>
      </c>
    </row>
    <row r="37" spans="1:34" x14ac:dyDescent="0.2">
      <c r="A37">
        <v>3</v>
      </c>
      <c r="B37" s="3">
        <v>45925.763902256949</v>
      </c>
      <c r="C37" s="95" t="s">
        <v>433</v>
      </c>
      <c r="D37" s="61" t="s">
        <v>434</v>
      </c>
      <c r="E37" s="62">
        <v>8.4</v>
      </c>
      <c r="F37" s="62">
        <f t="shared" si="0"/>
        <v>7.8</v>
      </c>
      <c r="G37" s="93">
        <v>6.4</v>
      </c>
      <c r="H37" s="93">
        <v>7</v>
      </c>
      <c r="I37" s="93">
        <v>10</v>
      </c>
      <c r="J37" s="4" t="s">
        <v>435</v>
      </c>
      <c r="K37" s="21">
        <v>0.5</v>
      </c>
      <c r="L37" s="5" t="s">
        <v>436</v>
      </c>
      <c r="M37" s="21">
        <v>0.5</v>
      </c>
      <c r="N37" s="4" t="s">
        <v>437</v>
      </c>
      <c r="O37" s="21">
        <v>0</v>
      </c>
      <c r="P37" s="4" t="s">
        <v>410</v>
      </c>
      <c r="Q37" s="21">
        <v>0.5</v>
      </c>
      <c r="R37" s="4" t="s">
        <v>438</v>
      </c>
      <c r="S37" s="25" t="s">
        <v>439</v>
      </c>
      <c r="T37" s="21">
        <v>1</v>
      </c>
      <c r="U37" s="4" t="s">
        <v>440</v>
      </c>
      <c r="V37" s="21">
        <v>1</v>
      </c>
      <c r="W37" s="4" t="s">
        <v>441</v>
      </c>
      <c r="X37" s="21">
        <v>1</v>
      </c>
      <c r="Y37" s="4" t="s">
        <v>442</v>
      </c>
      <c r="Z37" s="21">
        <v>0.5</v>
      </c>
      <c r="AA37" s="4" t="s">
        <v>443</v>
      </c>
      <c r="AB37" s="25" t="s">
        <v>444</v>
      </c>
      <c r="AC37" s="21">
        <v>1</v>
      </c>
      <c r="AD37" s="4" t="s">
        <v>373</v>
      </c>
      <c r="AE37" s="21">
        <v>1</v>
      </c>
      <c r="AF37" s="4" t="s">
        <v>445</v>
      </c>
      <c r="AG37" s="4"/>
      <c r="AH37" s="6" t="s">
        <v>446</v>
      </c>
    </row>
    <row r="38" spans="1:34" x14ac:dyDescent="0.2">
      <c r="A38">
        <v>3</v>
      </c>
      <c r="B38" s="3">
        <v>45925.763351747686</v>
      </c>
      <c r="C38" s="95" t="s">
        <v>406</v>
      </c>
      <c r="D38" s="61" t="s">
        <v>407</v>
      </c>
      <c r="E38" s="62">
        <v>4.2</v>
      </c>
      <c r="F38" s="62">
        <f t="shared" si="0"/>
        <v>8.2999999999999989</v>
      </c>
      <c r="G38" s="93">
        <v>7.9</v>
      </c>
      <c r="H38" s="93">
        <v>7</v>
      </c>
      <c r="I38" s="93">
        <v>10</v>
      </c>
      <c r="J38" s="4" t="s">
        <v>408</v>
      </c>
      <c r="K38" s="21">
        <v>0</v>
      </c>
      <c r="L38" s="5" t="s">
        <v>153</v>
      </c>
      <c r="M38" s="21">
        <v>0</v>
      </c>
      <c r="N38" s="4" t="s">
        <v>409</v>
      </c>
      <c r="O38" s="21">
        <v>0</v>
      </c>
      <c r="P38" s="4" t="s">
        <v>410</v>
      </c>
      <c r="Q38" s="21">
        <v>0.5</v>
      </c>
      <c r="R38" s="4" t="s">
        <v>411</v>
      </c>
      <c r="S38" s="25" t="s">
        <v>412</v>
      </c>
      <c r="T38" s="21">
        <v>0.5</v>
      </c>
      <c r="U38" s="4" t="s">
        <v>413</v>
      </c>
      <c r="V38" s="21">
        <v>0.5</v>
      </c>
      <c r="W38" s="4" t="s">
        <v>414</v>
      </c>
      <c r="X38" s="21">
        <v>0</v>
      </c>
      <c r="Y38" s="4" t="s">
        <v>415</v>
      </c>
      <c r="Z38" s="21">
        <v>0</v>
      </c>
      <c r="AA38" s="4" t="s">
        <v>416</v>
      </c>
      <c r="AB38" s="25" t="s">
        <v>417</v>
      </c>
      <c r="AC38" s="21">
        <v>1</v>
      </c>
      <c r="AD38" s="4" t="s">
        <v>373</v>
      </c>
      <c r="AE38" s="21">
        <v>1</v>
      </c>
      <c r="AF38" s="4" t="s">
        <v>418</v>
      </c>
      <c r="AG38" s="4"/>
      <c r="AH38" s="6" t="s">
        <v>419</v>
      </c>
    </row>
    <row r="39" spans="1:34" x14ac:dyDescent="0.2">
      <c r="A39">
        <v>3</v>
      </c>
      <c r="B39" s="3">
        <v>45925.750155740738</v>
      </c>
      <c r="C39" s="95" t="s">
        <v>346</v>
      </c>
      <c r="D39" s="61" t="s">
        <v>347</v>
      </c>
      <c r="E39" s="62">
        <v>3</v>
      </c>
      <c r="F39" s="62">
        <f t="shared" si="0"/>
        <v>6.9666666666666659</v>
      </c>
      <c r="G39" s="93">
        <v>6.4</v>
      </c>
      <c r="H39" s="93">
        <v>4.5</v>
      </c>
      <c r="I39" s="93">
        <v>10</v>
      </c>
      <c r="J39" s="4" t="s">
        <v>348</v>
      </c>
      <c r="K39" s="21">
        <v>0</v>
      </c>
      <c r="L39" s="5" t="s">
        <v>349</v>
      </c>
      <c r="M39" s="21">
        <v>0.5</v>
      </c>
      <c r="N39" s="4" t="s">
        <v>350</v>
      </c>
      <c r="O39" s="21">
        <v>0</v>
      </c>
      <c r="P39" s="4" t="s">
        <v>351</v>
      </c>
      <c r="Q39" s="21">
        <v>0.5</v>
      </c>
      <c r="R39" s="4" t="s">
        <v>352</v>
      </c>
      <c r="S39" s="25" t="s">
        <v>353</v>
      </c>
      <c r="T39" s="21">
        <v>0</v>
      </c>
      <c r="U39" s="4" t="s">
        <v>354</v>
      </c>
      <c r="V39" s="21">
        <v>0.5</v>
      </c>
      <c r="W39" s="4" t="s">
        <v>355</v>
      </c>
      <c r="X39" s="21">
        <v>0.5</v>
      </c>
      <c r="Y39" s="4" t="s">
        <v>216</v>
      </c>
      <c r="Z39" s="21">
        <v>0</v>
      </c>
      <c r="AA39" s="4" t="s">
        <v>356</v>
      </c>
      <c r="AB39" s="25" t="s">
        <v>357</v>
      </c>
      <c r="AC39" s="21">
        <v>0</v>
      </c>
      <c r="AD39" s="4" t="s">
        <v>358</v>
      </c>
      <c r="AE39" s="21">
        <v>0.5</v>
      </c>
      <c r="AF39" s="4" t="s">
        <v>359</v>
      </c>
      <c r="AG39" s="4"/>
      <c r="AH39" s="6" t="s">
        <v>360</v>
      </c>
    </row>
    <row r="40" spans="1:34" x14ac:dyDescent="0.2">
      <c r="A40">
        <v>3</v>
      </c>
      <c r="B40" s="3">
        <v>45925.765799247689</v>
      </c>
      <c r="C40" s="95" t="s">
        <v>477</v>
      </c>
      <c r="D40" s="102" t="s">
        <v>478</v>
      </c>
      <c r="E40" s="103">
        <v>4.2</v>
      </c>
      <c r="F40" s="103">
        <f t="shared" si="0"/>
        <v>8.3666666666666671</v>
      </c>
      <c r="G40" s="104">
        <v>7.1</v>
      </c>
      <c r="H40" s="104">
        <v>8</v>
      </c>
      <c r="I40" s="104">
        <v>10</v>
      </c>
      <c r="J40" s="4" t="s">
        <v>479</v>
      </c>
      <c r="K40" s="21">
        <v>1</v>
      </c>
      <c r="L40" s="5" t="s">
        <v>86</v>
      </c>
      <c r="M40" s="21">
        <v>1</v>
      </c>
      <c r="N40" s="4" t="s">
        <v>480</v>
      </c>
      <c r="O40" s="21">
        <v>0</v>
      </c>
      <c r="P40" s="4" t="s">
        <v>481</v>
      </c>
      <c r="Q40" s="21">
        <v>1</v>
      </c>
      <c r="R40" s="4" t="s">
        <v>482</v>
      </c>
      <c r="S40" s="25" t="s">
        <v>186</v>
      </c>
      <c r="T40" s="21">
        <v>0</v>
      </c>
      <c r="U40" s="4"/>
      <c r="V40" s="21">
        <v>0.5</v>
      </c>
      <c r="W40" s="4" t="s">
        <v>483</v>
      </c>
      <c r="X40" s="21">
        <v>0</v>
      </c>
      <c r="Y40" s="4" t="s">
        <v>484</v>
      </c>
      <c r="Z40" s="21">
        <v>0</v>
      </c>
      <c r="AA40" s="4" t="s">
        <v>485</v>
      </c>
      <c r="AB40" s="25" t="s">
        <v>186</v>
      </c>
      <c r="AC40" s="21">
        <v>0</v>
      </c>
      <c r="AD40" s="4" t="s">
        <v>486</v>
      </c>
      <c r="AE40" s="21">
        <v>0</v>
      </c>
      <c r="AF40" s="4"/>
      <c r="AG40" s="4"/>
      <c r="AH40" s="6" t="s">
        <v>487</v>
      </c>
    </row>
    <row r="41" spans="1:34" x14ac:dyDescent="0.2">
      <c r="F41" s="62"/>
    </row>
  </sheetData>
  <autoFilter ref="A1:AI42" xr:uid="{52900ACA-2BCE-4BB1-BF7C-718245FBDDC9}">
    <sortState xmlns:xlrd2="http://schemas.microsoft.com/office/spreadsheetml/2017/richdata2" ref="A2:AI42">
      <sortCondition ref="D1:D42"/>
    </sortState>
  </autoFilter>
  <pageMargins left="0.7" right="0.7" top="0.75" bottom="0.75" header="0.3" footer="0.3"/>
  <pageSetup paperSize="9" scale="3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970C7-131C-4BD8-B36F-F54E9D812772}">
  <dimension ref="A1:N39"/>
  <sheetViews>
    <sheetView workbookViewId="0">
      <selection sqref="A1:XFD1"/>
    </sheetView>
  </sheetViews>
  <sheetFormatPr defaultColWidth="12.5703125" defaultRowHeight="12.75" x14ac:dyDescent="0.2"/>
  <cols>
    <col min="1" max="1" width="4.7109375" customWidth="1"/>
    <col min="2" max="2" width="19.28515625" hidden="1" customWidth="1"/>
    <col min="3" max="3" width="28" customWidth="1"/>
    <col min="4" max="4" width="10.140625" bestFit="1" customWidth="1"/>
    <col min="5" max="5" width="18.85546875" style="76" customWidth="1"/>
    <col min="6" max="6" width="9.42578125" customWidth="1"/>
    <col min="7" max="7" width="13.5703125" customWidth="1"/>
    <col min="8" max="8" width="5.85546875" customWidth="1"/>
    <col min="9" max="9" width="13.85546875" customWidth="1"/>
    <col min="10" max="10" width="9.85546875" customWidth="1"/>
    <col min="11" max="11" width="29.28515625" customWidth="1"/>
    <col min="12" max="12" width="17.7109375" customWidth="1"/>
    <col min="13" max="13" width="10.5703125" customWidth="1"/>
    <col min="14" max="14" width="37.5703125" customWidth="1"/>
    <col min="15" max="20" width="18.85546875" customWidth="1"/>
  </cols>
  <sheetData>
    <row r="1" spans="1:14" ht="24" customHeight="1" x14ac:dyDescent="0.2">
      <c r="A1" s="37" t="s">
        <v>0</v>
      </c>
      <c r="B1" s="38" t="s">
        <v>1</v>
      </c>
      <c r="C1" s="38" t="s">
        <v>2</v>
      </c>
      <c r="D1" s="38" t="s">
        <v>3</v>
      </c>
      <c r="E1" s="28" t="s">
        <v>187</v>
      </c>
      <c r="F1" s="26" t="s">
        <v>812</v>
      </c>
      <c r="G1" s="38" t="s">
        <v>813</v>
      </c>
      <c r="H1" s="38" t="s">
        <v>814</v>
      </c>
      <c r="I1" s="38" t="s">
        <v>815</v>
      </c>
      <c r="J1" s="38" t="s">
        <v>816</v>
      </c>
      <c r="K1" s="38" t="s">
        <v>817</v>
      </c>
      <c r="L1" s="38" t="s">
        <v>818</v>
      </c>
      <c r="M1" s="38" t="s">
        <v>819</v>
      </c>
      <c r="N1" s="41" t="s">
        <v>177</v>
      </c>
    </row>
    <row r="2" spans="1:14" x14ac:dyDescent="0.2">
      <c r="A2" s="42">
        <v>45919.363811909723</v>
      </c>
      <c r="B2" s="25" t="s">
        <v>433</v>
      </c>
      <c r="C2" s="25" t="s">
        <v>434</v>
      </c>
      <c r="D2" s="25" t="s">
        <v>435</v>
      </c>
      <c r="E2" s="43">
        <v>10</v>
      </c>
      <c r="F2" s="88">
        <v>247</v>
      </c>
      <c r="G2" s="25" t="s">
        <v>820</v>
      </c>
      <c r="H2" s="25" t="s">
        <v>821</v>
      </c>
      <c r="I2" s="25" t="s">
        <v>822</v>
      </c>
      <c r="J2" s="25" t="s">
        <v>823</v>
      </c>
      <c r="K2" s="25" t="s">
        <v>824</v>
      </c>
      <c r="L2" s="25" t="s">
        <v>825</v>
      </c>
      <c r="M2" s="25" t="s">
        <v>826</v>
      </c>
      <c r="N2" s="6" t="s">
        <v>827</v>
      </c>
    </row>
    <row r="3" spans="1:14" x14ac:dyDescent="0.2">
      <c r="A3" s="44">
        <v>45919.663146643521</v>
      </c>
      <c r="B3" s="45" t="s">
        <v>117</v>
      </c>
      <c r="C3" s="45" t="s">
        <v>118</v>
      </c>
      <c r="D3" s="45" t="s">
        <v>119</v>
      </c>
      <c r="E3" s="68">
        <f>6*10/8</f>
        <v>7.5</v>
      </c>
      <c r="F3" s="89">
        <v>354</v>
      </c>
      <c r="G3" s="45" t="s">
        <v>820</v>
      </c>
      <c r="H3" s="45" t="s">
        <v>821</v>
      </c>
      <c r="I3" s="45" t="s">
        <v>822</v>
      </c>
      <c r="J3" s="45" t="s">
        <v>823</v>
      </c>
      <c r="K3" s="29" t="s">
        <v>828</v>
      </c>
      <c r="L3" s="45" t="s">
        <v>825</v>
      </c>
      <c r="M3" s="45" t="s">
        <v>826</v>
      </c>
      <c r="N3" s="15" t="s">
        <v>829</v>
      </c>
    </row>
    <row r="4" spans="1:14" x14ac:dyDescent="0.2">
      <c r="A4" s="42">
        <v>45920.42414732639</v>
      </c>
      <c r="B4" s="25" t="s">
        <v>150</v>
      </c>
      <c r="C4" s="25" t="s">
        <v>151</v>
      </c>
      <c r="D4" s="25" t="s">
        <v>152</v>
      </c>
      <c r="E4" s="43">
        <v>10</v>
      </c>
      <c r="F4" s="88">
        <v>247</v>
      </c>
      <c r="G4" s="25" t="s">
        <v>820</v>
      </c>
      <c r="H4" s="25" t="s">
        <v>821</v>
      </c>
      <c r="I4" s="25" t="s">
        <v>822</v>
      </c>
      <c r="J4" s="25" t="s">
        <v>823</v>
      </c>
      <c r="K4" s="25" t="s">
        <v>824</v>
      </c>
      <c r="L4" s="25" t="s">
        <v>825</v>
      </c>
      <c r="M4" s="25" t="s">
        <v>826</v>
      </c>
      <c r="N4" s="6" t="s">
        <v>830</v>
      </c>
    </row>
    <row r="5" spans="1:14" x14ac:dyDescent="0.2">
      <c r="A5" s="44">
        <v>45920.729431168977</v>
      </c>
      <c r="B5" s="45" t="s">
        <v>83</v>
      </c>
      <c r="C5" s="45" t="s">
        <v>84</v>
      </c>
      <c r="D5" s="45" t="s">
        <v>85</v>
      </c>
      <c r="E5" s="43">
        <v>10</v>
      </c>
      <c r="F5" s="46">
        <v>247</v>
      </c>
      <c r="G5" s="45" t="s">
        <v>820</v>
      </c>
      <c r="H5" s="45" t="s">
        <v>821</v>
      </c>
      <c r="I5" s="45" t="s">
        <v>822</v>
      </c>
      <c r="J5" s="45" t="s">
        <v>823</v>
      </c>
      <c r="K5" s="45" t="s">
        <v>824</v>
      </c>
      <c r="L5" s="45" t="s">
        <v>825</v>
      </c>
      <c r="M5" s="45" t="s">
        <v>826</v>
      </c>
      <c r="N5" s="15" t="s">
        <v>831</v>
      </c>
    </row>
    <row r="6" spans="1:14" x14ac:dyDescent="0.2">
      <c r="A6" s="42">
        <v>45920.805482638891</v>
      </c>
      <c r="B6" s="25" t="s">
        <v>420</v>
      </c>
      <c r="C6" s="25" t="s">
        <v>832</v>
      </c>
      <c r="D6" s="25" t="s">
        <v>422</v>
      </c>
      <c r="E6" s="43">
        <v>10</v>
      </c>
      <c r="F6" s="88">
        <v>247</v>
      </c>
      <c r="G6" s="25" t="s">
        <v>820</v>
      </c>
      <c r="H6" s="25" t="s">
        <v>821</v>
      </c>
      <c r="I6" s="25" t="s">
        <v>822</v>
      </c>
      <c r="J6" s="25" t="s">
        <v>823</v>
      </c>
      <c r="K6" s="25" t="s">
        <v>824</v>
      </c>
      <c r="L6" s="25" t="s">
        <v>825</v>
      </c>
      <c r="M6" s="25" t="s">
        <v>826</v>
      </c>
      <c r="N6" s="6" t="s">
        <v>833</v>
      </c>
    </row>
    <row r="7" spans="1:14" x14ac:dyDescent="0.2">
      <c r="A7" s="44">
        <v>45920.844761284723</v>
      </c>
      <c r="B7" s="45" t="s">
        <v>130</v>
      </c>
      <c r="C7" s="45" t="s">
        <v>834</v>
      </c>
      <c r="D7" s="45" t="s">
        <v>132</v>
      </c>
      <c r="E7" s="43">
        <v>10</v>
      </c>
      <c r="F7" s="46">
        <v>247</v>
      </c>
      <c r="G7" s="45" t="s">
        <v>820</v>
      </c>
      <c r="H7" s="54" t="s">
        <v>835</v>
      </c>
      <c r="I7" s="45" t="s">
        <v>822</v>
      </c>
      <c r="J7" s="45" t="s">
        <v>823</v>
      </c>
      <c r="K7" s="45" t="s">
        <v>824</v>
      </c>
      <c r="L7" s="45" t="s">
        <v>825</v>
      </c>
      <c r="M7" s="45" t="s">
        <v>826</v>
      </c>
      <c r="N7" s="15" t="s">
        <v>836</v>
      </c>
    </row>
    <row r="8" spans="1:14" x14ac:dyDescent="0.2">
      <c r="A8" s="42">
        <v>45921.561276180553</v>
      </c>
      <c r="B8" s="25" t="s">
        <v>319</v>
      </c>
      <c r="C8" s="25" t="s">
        <v>320</v>
      </c>
      <c r="D8" s="25" t="s">
        <v>321</v>
      </c>
      <c r="E8" s="43">
        <v>10</v>
      </c>
      <c r="F8" s="88">
        <v>247</v>
      </c>
      <c r="G8" s="25" t="s">
        <v>820</v>
      </c>
      <c r="H8" s="25" t="s">
        <v>821</v>
      </c>
      <c r="I8" s="25" t="s">
        <v>822</v>
      </c>
      <c r="J8" s="25" t="s">
        <v>823</v>
      </c>
      <c r="K8" s="25" t="s">
        <v>824</v>
      </c>
      <c r="L8" s="25" t="s">
        <v>825</v>
      </c>
      <c r="M8" s="25" t="s">
        <v>826</v>
      </c>
      <c r="N8" s="6" t="s">
        <v>837</v>
      </c>
    </row>
    <row r="9" spans="1:14" x14ac:dyDescent="0.2">
      <c r="A9" s="44">
        <v>45921.562031458336</v>
      </c>
      <c r="B9" s="45" t="s">
        <v>447</v>
      </c>
      <c r="C9" s="45" t="s">
        <v>448</v>
      </c>
      <c r="D9" s="45" t="s">
        <v>449</v>
      </c>
      <c r="E9" s="43">
        <v>10</v>
      </c>
      <c r="F9" s="46">
        <v>247</v>
      </c>
      <c r="G9" s="45" t="s">
        <v>820</v>
      </c>
      <c r="H9" s="45" t="s">
        <v>821</v>
      </c>
      <c r="I9" s="45" t="s">
        <v>822</v>
      </c>
      <c r="J9" s="45" t="s">
        <v>823</v>
      </c>
      <c r="K9" s="45" t="s">
        <v>824</v>
      </c>
      <c r="L9" s="45" t="s">
        <v>825</v>
      </c>
      <c r="M9" s="45" t="s">
        <v>826</v>
      </c>
      <c r="N9" s="15" t="s">
        <v>838</v>
      </c>
    </row>
    <row r="10" spans="1:14" x14ac:dyDescent="0.2">
      <c r="A10" s="42">
        <v>45921.732437037033</v>
      </c>
      <c r="B10" s="25" t="s">
        <v>361</v>
      </c>
      <c r="C10" s="25" t="s">
        <v>362</v>
      </c>
      <c r="D10" s="25" t="s">
        <v>363</v>
      </c>
      <c r="E10" s="43">
        <v>10</v>
      </c>
      <c r="F10" s="88">
        <v>247</v>
      </c>
      <c r="G10" s="25" t="s">
        <v>820</v>
      </c>
      <c r="H10" s="25" t="s">
        <v>821</v>
      </c>
      <c r="I10" s="25" t="s">
        <v>822</v>
      </c>
      <c r="J10" s="25" t="s">
        <v>823</v>
      </c>
      <c r="K10" s="25" t="s">
        <v>824</v>
      </c>
      <c r="L10" s="25" t="s">
        <v>825</v>
      </c>
      <c r="M10" s="25" t="s">
        <v>826</v>
      </c>
      <c r="N10" s="6" t="s">
        <v>839</v>
      </c>
    </row>
    <row r="11" spans="1:14" x14ac:dyDescent="0.2">
      <c r="A11" s="44">
        <v>45921.733693946764</v>
      </c>
      <c r="B11" s="45" t="s">
        <v>376</v>
      </c>
      <c r="C11" s="45" t="s">
        <v>377</v>
      </c>
      <c r="D11" s="45" t="s">
        <v>378</v>
      </c>
      <c r="E11" s="43">
        <v>10</v>
      </c>
      <c r="F11" s="46">
        <v>247</v>
      </c>
      <c r="G11" s="45" t="s">
        <v>820</v>
      </c>
      <c r="H11" s="45" t="s">
        <v>821</v>
      </c>
      <c r="I11" s="45" t="s">
        <v>822</v>
      </c>
      <c r="J11" s="45" t="s">
        <v>823</v>
      </c>
      <c r="K11" s="45" t="s">
        <v>824</v>
      </c>
      <c r="L11" s="45" t="s">
        <v>825</v>
      </c>
      <c r="M11" s="45" t="s">
        <v>826</v>
      </c>
      <c r="N11" s="15" t="s">
        <v>840</v>
      </c>
    </row>
    <row r="12" spans="1:14" x14ac:dyDescent="0.2">
      <c r="A12" s="42">
        <v>45921.737575231484</v>
      </c>
      <c r="B12" s="25" t="s">
        <v>508</v>
      </c>
      <c r="C12" s="25" t="s">
        <v>509</v>
      </c>
      <c r="D12" s="25" t="s">
        <v>510</v>
      </c>
      <c r="E12" s="43">
        <v>10</v>
      </c>
      <c r="F12" s="88">
        <v>247</v>
      </c>
      <c r="G12" s="25" t="s">
        <v>820</v>
      </c>
      <c r="H12" s="25" t="s">
        <v>821</v>
      </c>
      <c r="I12" s="25" t="s">
        <v>822</v>
      </c>
      <c r="J12" s="25" t="s">
        <v>823</v>
      </c>
      <c r="K12" s="25" t="s">
        <v>824</v>
      </c>
      <c r="L12" s="25" t="s">
        <v>825</v>
      </c>
      <c r="M12" s="25" t="s">
        <v>826</v>
      </c>
      <c r="N12" s="6" t="s">
        <v>841</v>
      </c>
    </row>
    <row r="13" spans="1:14" x14ac:dyDescent="0.2">
      <c r="A13" s="44">
        <v>45921.761978865739</v>
      </c>
      <c r="B13" s="45" t="s">
        <v>254</v>
      </c>
      <c r="C13" s="45" t="s">
        <v>842</v>
      </c>
      <c r="D13" s="45">
        <v>21004102</v>
      </c>
      <c r="E13" s="43">
        <v>10</v>
      </c>
      <c r="F13" s="46">
        <v>247</v>
      </c>
      <c r="G13" s="45" t="s">
        <v>820</v>
      </c>
      <c r="H13" s="45" t="s">
        <v>821</v>
      </c>
      <c r="I13" s="45" t="s">
        <v>822</v>
      </c>
      <c r="J13" s="45" t="s">
        <v>823</v>
      </c>
      <c r="K13" s="45" t="s">
        <v>824</v>
      </c>
      <c r="L13" s="45" t="s">
        <v>825</v>
      </c>
      <c r="M13" s="45" t="s">
        <v>826</v>
      </c>
      <c r="N13" s="15" t="s">
        <v>843</v>
      </c>
    </row>
    <row r="14" spans="1:14" x14ac:dyDescent="0.2">
      <c r="A14" s="42">
        <v>45921.778892430557</v>
      </c>
      <c r="B14" s="25" t="s">
        <v>38</v>
      </c>
      <c r="C14" s="25" t="s">
        <v>39</v>
      </c>
      <c r="D14" s="25" t="s">
        <v>40</v>
      </c>
      <c r="E14" s="43">
        <v>10</v>
      </c>
      <c r="F14" s="88">
        <v>247</v>
      </c>
      <c r="G14" s="25" t="s">
        <v>820</v>
      </c>
      <c r="H14" s="25" t="s">
        <v>821</v>
      </c>
      <c r="I14" s="25" t="s">
        <v>822</v>
      </c>
      <c r="J14" s="25" t="s">
        <v>823</v>
      </c>
      <c r="K14" s="25" t="s">
        <v>824</v>
      </c>
      <c r="L14" s="25" t="s">
        <v>825</v>
      </c>
      <c r="M14" s="25" t="s">
        <v>826</v>
      </c>
      <c r="N14" s="6" t="s">
        <v>844</v>
      </c>
    </row>
    <row r="15" spans="1:14" x14ac:dyDescent="0.2">
      <c r="A15" s="44">
        <v>45921.779386921291</v>
      </c>
      <c r="B15" s="45" t="s">
        <v>220</v>
      </c>
      <c r="C15" s="45" t="s">
        <v>221</v>
      </c>
      <c r="D15" s="45" t="s">
        <v>222</v>
      </c>
      <c r="E15" s="43">
        <v>10</v>
      </c>
      <c r="F15" s="46">
        <v>247</v>
      </c>
      <c r="G15" s="45" t="s">
        <v>820</v>
      </c>
      <c r="H15" s="45" t="s">
        <v>821</v>
      </c>
      <c r="I15" s="45" t="s">
        <v>822</v>
      </c>
      <c r="J15" s="45" t="s">
        <v>823</v>
      </c>
      <c r="K15" s="45" t="s">
        <v>824</v>
      </c>
      <c r="L15" s="45" t="s">
        <v>825</v>
      </c>
      <c r="M15" s="45" t="s">
        <v>826</v>
      </c>
      <c r="N15" s="15" t="s">
        <v>845</v>
      </c>
    </row>
    <row r="16" spans="1:14" x14ac:dyDescent="0.2">
      <c r="A16" s="42">
        <v>45921.844803981483</v>
      </c>
      <c r="B16" s="25" t="s">
        <v>721</v>
      </c>
      <c r="C16" s="25" t="s">
        <v>26</v>
      </c>
      <c r="D16" s="25">
        <v>20021940</v>
      </c>
      <c r="E16" s="43">
        <v>10</v>
      </c>
      <c r="F16" s="88">
        <v>247</v>
      </c>
      <c r="G16" s="25" t="s">
        <v>820</v>
      </c>
      <c r="H16" s="25" t="s">
        <v>821</v>
      </c>
      <c r="I16" s="25" t="s">
        <v>822</v>
      </c>
      <c r="J16" s="25" t="s">
        <v>823</v>
      </c>
      <c r="K16" s="25" t="s">
        <v>824</v>
      </c>
      <c r="L16" s="25" t="s">
        <v>825</v>
      </c>
      <c r="M16" s="25" t="s">
        <v>826</v>
      </c>
      <c r="N16" s="6" t="s">
        <v>846</v>
      </c>
    </row>
    <row r="17" spans="1:14" x14ac:dyDescent="0.2">
      <c r="A17" s="44">
        <v>45921.850758379631</v>
      </c>
      <c r="B17" s="45" t="s">
        <v>73</v>
      </c>
      <c r="C17" s="45" t="s">
        <v>74</v>
      </c>
      <c r="D17" s="45" t="s">
        <v>75</v>
      </c>
      <c r="E17" s="43">
        <v>10</v>
      </c>
      <c r="F17" s="46">
        <v>247</v>
      </c>
      <c r="G17" s="45" t="s">
        <v>820</v>
      </c>
      <c r="H17" s="45" t="s">
        <v>821</v>
      </c>
      <c r="I17" s="45" t="s">
        <v>822</v>
      </c>
      <c r="J17" s="45" t="s">
        <v>823</v>
      </c>
      <c r="K17" s="45" t="s">
        <v>824</v>
      </c>
      <c r="L17" s="45" t="s">
        <v>825</v>
      </c>
      <c r="M17" s="45" t="s">
        <v>826</v>
      </c>
      <c r="N17" s="15" t="s">
        <v>847</v>
      </c>
    </row>
    <row r="18" spans="1:14" x14ac:dyDescent="0.2">
      <c r="A18" s="42">
        <v>45921.867790891207</v>
      </c>
      <c r="B18" s="25" t="s">
        <v>108</v>
      </c>
      <c r="C18" s="25" t="s">
        <v>109</v>
      </c>
      <c r="D18" s="25" t="s">
        <v>110</v>
      </c>
      <c r="E18" s="43">
        <v>10</v>
      </c>
      <c r="F18" s="88">
        <v>247</v>
      </c>
      <c r="G18" s="25" t="s">
        <v>820</v>
      </c>
      <c r="H18" s="25" t="s">
        <v>821</v>
      </c>
      <c r="I18" s="25" t="s">
        <v>822</v>
      </c>
      <c r="J18" s="25" t="s">
        <v>823</v>
      </c>
      <c r="K18" s="25" t="s">
        <v>824</v>
      </c>
      <c r="L18" s="25" t="s">
        <v>825</v>
      </c>
      <c r="M18" s="25" t="s">
        <v>826</v>
      </c>
      <c r="N18" s="6" t="s">
        <v>848</v>
      </c>
    </row>
    <row r="19" spans="1:14" x14ac:dyDescent="0.2">
      <c r="A19" s="44">
        <v>45921.886011793977</v>
      </c>
      <c r="B19" s="45" t="s">
        <v>275</v>
      </c>
      <c r="C19" s="45" t="s">
        <v>276</v>
      </c>
      <c r="D19" s="45" t="s">
        <v>277</v>
      </c>
      <c r="E19" s="43">
        <v>10</v>
      </c>
      <c r="F19" s="46">
        <v>247</v>
      </c>
      <c r="G19" s="45" t="s">
        <v>820</v>
      </c>
      <c r="H19" s="45" t="s">
        <v>821</v>
      </c>
      <c r="I19" s="45" t="s">
        <v>822</v>
      </c>
      <c r="J19" s="45" t="s">
        <v>823</v>
      </c>
      <c r="K19" s="45" t="s">
        <v>824</v>
      </c>
      <c r="L19" s="45" t="s">
        <v>825</v>
      </c>
      <c r="M19" s="45" t="s">
        <v>826</v>
      </c>
      <c r="N19" s="15" t="s">
        <v>849</v>
      </c>
    </row>
    <row r="20" spans="1:14" x14ac:dyDescent="0.2">
      <c r="A20" s="42">
        <v>45921.938960509258</v>
      </c>
      <c r="B20" s="25" t="s">
        <v>308</v>
      </c>
      <c r="C20" s="25" t="s">
        <v>309</v>
      </c>
      <c r="D20" s="25" t="s">
        <v>310</v>
      </c>
      <c r="E20" s="43">
        <v>10</v>
      </c>
      <c r="F20" s="88">
        <v>247</v>
      </c>
      <c r="G20" s="25" t="s">
        <v>820</v>
      </c>
      <c r="H20" s="25" t="s">
        <v>821</v>
      </c>
      <c r="I20" s="25" t="s">
        <v>822</v>
      </c>
      <c r="J20" s="25" t="s">
        <v>823</v>
      </c>
      <c r="K20" s="25" t="s">
        <v>824</v>
      </c>
      <c r="L20" s="25" t="s">
        <v>825</v>
      </c>
      <c r="M20" s="25" t="s">
        <v>826</v>
      </c>
      <c r="N20" s="6" t="s">
        <v>850</v>
      </c>
    </row>
    <row r="21" spans="1:14" x14ac:dyDescent="0.2">
      <c r="A21" s="44">
        <v>45921.944374675921</v>
      </c>
      <c r="B21" s="45" t="s">
        <v>242</v>
      </c>
      <c r="C21" s="45" t="s">
        <v>243</v>
      </c>
      <c r="D21" s="45" t="s">
        <v>244</v>
      </c>
      <c r="E21" s="43">
        <v>10</v>
      </c>
      <c r="F21" s="46">
        <v>247</v>
      </c>
      <c r="G21" s="45" t="s">
        <v>820</v>
      </c>
      <c r="H21" s="45" t="s">
        <v>821</v>
      </c>
      <c r="I21" s="45" t="s">
        <v>822</v>
      </c>
      <c r="J21" s="45" t="s">
        <v>823</v>
      </c>
      <c r="K21" s="45" t="s">
        <v>824</v>
      </c>
      <c r="L21" s="45" t="s">
        <v>825</v>
      </c>
      <c r="M21" s="45" t="s">
        <v>826</v>
      </c>
      <c r="N21" s="15" t="s">
        <v>851</v>
      </c>
    </row>
    <row r="22" spans="1:14" x14ac:dyDescent="0.2">
      <c r="A22" s="42">
        <v>45921.944814895833</v>
      </c>
      <c r="B22" s="25" t="s">
        <v>333</v>
      </c>
      <c r="C22" s="25" t="s">
        <v>852</v>
      </c>
      <c r="D22" s="25" t="s">
        <v>335</v>
      </c>
      <c r="E22" s="43">
        <v>10</v>
      </c>
      <c r="F22" s="88">
        <v>247</v>
      </c>
      <c r="G22" s="25" t="s">
        <v>820</v>
      </c>
      <c r="H22" s="25" t="s">
        <v>821</v>
      </c>
      <c r="I22" s="25" t="s">
        <v>822</v>
      </c>
      <c r="J22" s="25" t="s">
        <v>823</v>
      </c>
      <c r="K22" s="25" t="s">
        <v>824</v>
      </c>
      <c r="L22" s="25" t="s">
        <v>825</v>
      </c>
      <c r="M22" s="25" t="s">
        <v>826</v>
      </c>
      <c r="N22" s="6" t="s">
        <v>853</v>
      </c>
    </row>
    <row r="23" spans="1:14" x14ac:dyDescent="0.2">
      <c r="A23" s="44">
        <v>45921.945860231484</v>
      </c>
      <c r="B23" s="45" t="s">
        <v>391</v>
      </c>
      <c r="C23" s="45" t="s">
        <v>392</v>
      </c>
      <c r="D23" s="45" t="s">
        <v>393</v>
      </c>
      <c r="E23" s="43">
        <v>10</v>
      </c>
      <c r="F23" s="46">
        <v>247</v>
      </c>
      <c r="G23" s="45" t="s">
        <v>820</v>
      </c>
      <c r="H23" s="45" t="s">
        <v>821</v>
      </c>
      <c r="I23" s="45" t="s">
        <v>822</v>
      </c>
      <c r="J23" s="45" t="s">
        <v>823</v>
      </c>
      <c r="K23" s="45" t="s">
        <v>824</v>
      </c>
      <c r="L23" s="45" t="s">
        <v>825</v>
      </c>
      <c r="M23" s="45" t="s">
        <v>826</v>
      </c>
      <c r="N23" s="15" t="s">
        <v>854</v>
      </c>
    </row>
    <row r="24" spans="1:14" x14ac:dyDescent="0.2">
      <c r="A24" s="42">
        <v>45922.38438802083</v>
      </c>
      <c r="B24" s="25" t="s">
        <v>462</v>
      </c>
      <c r="C24" s="25" t="s">
        <v>463</v>
      </c>
      <c r="D24" s="25" t="s">
        <v>464</v>
      </c>
      <c r="E24" s="43">
        <v>10</v>
      </c>
      <c r="F24" s="88">
        <v>247</v>
      </c>
      <c r="G24" s="25" t="s">
        <v>820</v>
      </c>
      <c r="H24" s="25" t="s">
        <v>821</v>
      </c>
      <c r="I24" s="25" t="s">
        <v>822</v>
      </c>
      <c r="J24" s="25" t="s">
        <v>823</v>
      </c>
      <c r="K24" s="25" t="s">
        <v>824</v>
      </c>
      <c r="L24" s="25" t="s">
        <v>825</v>
      </c>
      <c r="M24" s="25" t="s">
        <v>826</v>
      </c>
      <c r="N24" s="6" t="s">
        <v>830</v>
      </c>
    </row>
    <row r="25" spans="1:14" x14ac:dyDescent="0.2">
      <c r="A25" s="44">
        <v>45922.388557048616</v>
      </c>
      <c r="B25" s="45" t="s">
        <v>140</v>
      </c>
      <c r="C25" s="45" t="s">
        <v>141</v>
      </c>
      <c r="D25" s="45" t="s">
        <v>142</v>
      </c>
      <c r="E25" s="43">
        <v>10</v>
      </c>
      <c r="F25" s="46">
        <v>247</v>
      </c>
      <c r="G25" s="45" t="s">
        <v>820</v>
      </c>
      <c r="H25" s="45" t="s">
        <v>821</v>
      </c>
      <c r="I25" s="45" t="s">
        <v>822</v>
      </c>
      <c r="J25" s="45" t="s">
        <v>823</v>
      </c>
      <c r="K25" s="45" t="s">
        <v>824</v>
      </c>
      <c r="L25" s="45" t="s">
        <v>825</v>
      </c>
      <c r="M25" s="45" t="s">
        <v>826</v>
      </c>
      <c r="N25" s="15" t="s">
        <v>855</v>
      </c>
    </row>
    <row r="26" spans="1:14" x14ac:dyDescent="0.2">
      <c r="A26" s="42">
        <v>45922.488021145837</v>
      </c>
      <c r="B26" s="25" t="s">
        <v>856</v>
      </c>
      <c r="C26" s="25" t="s">
        <v>753</v>
      </c>
      <c r="D26" s="25" t="s">
        <v>479</v>
      </c>
      <c r="E26" s="43">
        <v>10</v>
      </c>
      <c r="F26" s="88">
        <v>247</v>
      </c>
      <c r="G26" s="25" t="s">
        <v>820</v>
      </c>
      <c r="H26" s="25" t="s">
        <v>821</v>
      </c>
      <c r="I26" s="25" t="s">
        <v>822</v>
      </c>
      <c r="J26" s="25" t="s">
        <v>823</v>
      </c>
      <c r="K26" s="25" t="s">
        <v>824</v>
      </c>
      <c r="L26" s="25" t="s">
        <v>825</v>
      </c>
      <c r="M26" s="25" t="s">
        <v>826</v>
      </c>
      <c r="N26" s="6" t="s">
        <v>857</v>
      </c>
    </row>
    <row r="27" spans="1:14" x14ac:dyDescent="0.2">
      <c r="A27" s="44">
        <v>45922.665171412038</v>
      </c>
      <c r="B27" s="45" t="s">
        <v>297</v>
      </c>
      <c r="C27" s="45" t="s">
        <v>298</v>
      </c>
      <c r="D27" s="45" t="s">
        <v>299</v>
      </c>
      <c r="E27" s="68">
        <f>7*10/8</f>
        <v>8.75</v>
      </c>
      <c r="F27" s="89">
        <v>99</v>
      </c>
      <c r="G27" s="45" t="s">
        <v>820</v>
      </c>
      <c r="H27" s="45" t="s">
        <v>821</v>
      </c>
      <c r="I27" s="45" t="s">
        <v>822</v>
      </c>
      <c r="J27" s="45" t="s">
        <v>823</v>
      </c>
      <c r="K27" s="45" t="s">
        <v>824</v>
      </c>
      <c r="L27" s="45" t="s">
        <v>825</v>
      </c>
      <c r="M27" s="45" t="s">
        <v>826</v>
      </c>
      <c r="N27" s="15" t="s">
        <v>858</v>
      </c>
    </row>
    <row r="28" spans="1:14" x14ac:dyDescent="0.2">
      <c r="A28" s="42">
        <v>45922.665714895833</v>
      </c>
      <c r="B28" s="25" t="s">
        <v>286</v>
      </c>
      <c r="C28" s="25" t="s">
        <v>287</v>
      </c>
      <c r="D28" s="25" t="s">
        <v>288</v>
      </c>
      <c r="E28" s="68">
        <f>7*10/8</f>
        <v>8.75</v>
      </c>
      <c r="F28" s="90">
        <v>99</v>
      </c>
      <c r="G28" s="25" t="s">
        <v>820</v>
      </c>
      <c r="H28" s="25" t="s">
        <v>821</v>
      </c>
      <c r="I28" s="25" t="s">
        <v>822</v>
      </c>
      <c r="J28" s="25" t="s">
        <v>823</v>
      </c>
      <c r="K28" s="25" t="s">
        <v>824</v>
      </c>
      <c r="L28" s="25" t="s">
        <v>825</v>
      </c>
      <c r="M28" s="25" t="s">
        <v>826</v>
      </c>
      <c r="N28" s="6" t="s">
        <v>859</v>
      </c>
    </row>
    <row r="29" spans="1:14" x14ac:dyDescent="0.2">
      <c r="A29" s="44">
        <v>45922.704045532402</v>
      </c>
      <c r="B29" s="45" t="s">
        <v>235</v>
      </c>
      <c r="C29" s="45" t="s">
        <v>236</v>
      </c>
      <c r="D29" s="45" t="s">
        <v>237</v>
      </c>
      <c r="E29" s="43">
        <v>10</v>
      </c>
      <c r="F29" s="46">
        <v>247</v>
      </c>
      <c r="G29" s="45" t="s">
        <v>820</v>
      </c>
      <c r="H29" s="45" t="s">
        <v>821</v>
      </c>
      <c r="I29" s="45" t="s">
        <v>822</v>
      </c>
      <c r="J29" s="45" t="s">
        <v>823</v>
      </c>
      <c r="K29" s="45" t="s">
        <v>824</v>
      </c>
      <c r="L29" s="45" t="s">
        <v>825</v>
      </c>
      <c r="M29" s="45" t="s">
        <v>826</v>
      </c>
      <c r="N29" s="15" t="s">
        <v>860</v>
      </c>
    </row>
    <row r="30" spans="1:14" x14ac:dyDescent="0.2">
      <c r="A30" s="42">
        <v>45922.825661516203</v>
      </c>
      <c r="B30" s="25" t="s">
        <v>406</v>
      </c>
      <c r="C30" s="25" t="s">
        <v>407</v>
      </c>
      <c r="D30" s="25" t="s">
        <v>408</v>
      </c>
      <c r="E30" s="43">
        <v>10</v>
      </c>
      <c r="F30" s="88">
        <v>247</v>
      </c>
      <c r="G30" s="25" t="s">
        <v>820</v>
      </c>
      <c r="H30" s="25" t="s">
        <v>821</v>
      </c>
      <c r="I30" s="25" t="s">
        <v>822</v>
      </c>
      <c r="J30" s="25" t="s">
        <v>823</v>
      </c>
      <c r="K30" s="25" t="s">
        <v>824</v>
      </c>
      <c r="L30" s="25" t="s">
        <v>825</v>
      </c>
      <c r="M30" s="25" t="s">
        <v>826</v>
      </c>
      <c r="N30" s="6" t="s">
        <v>861</v>
      </c>
    </row>
    <row r="31" spans="1:14" x14ac:dyDescent="0.2">
      <c r="A31" s="44">
        <v>45922.826513506945</v>
      </c>
      <c r="B31" s="45" t="s">
        <v>346</v>
      </c>
      <c r="C31" s="45" t="s">
        <v>347</v>
      </c>
      <c r="D31" s="45" t="s">
        <v>348</v>
      </c>
      <c r="E31" s="43">
        <v>10</v>
      </c>
      <c r="F31" s="46">
        <v>247</v>
      </c>
      <c r="G31" s="45" t="s">
        <v>820</v>
      </c>
      <c r="H31" s="45" t="s">
        <v>821</v>
      </c>
      <c r="I31" s="45" t="s">
        <v>822</v>
      </c>
      <c r="J31" s="45" t="s">
        <v>823</v>
      </c>
      <c r="K31" s="45" t="s">
        <v>824</v>
      </c>
      <c r="L31" s="45" t="s">
        <v>825</v>
      </c>
      <c r="M31" s="45" t="s">
        <v>826</v>
      </c>
      <c r="N31" s="15" t="s">
        <v>862</v>
      </c>
    </row>
    <row r="32" spans="1:14" x14ac:dyDescent="0.2">
      <c r="A32" s="42">
        <v>45922.829285844906</v>
      </c>
      <c r="B32" s="25" t="s">
        <v>12</v>
      </c>
      <c r="C32" s="25" t="s">
        <v>13</v>
      </c>
      <c r="D32" s="25" t="s">
        <v>14</v>
      </c>
      <c r="E32" s="43">
        <v>10</v>
      </c>
      <c r="F32" s="88">
        <v>247</v>
      </c>
      <c r="G32" s="25" t="s">
        <v>820</v>
      </c>
      <c r="H32" s="25" t="s">
        <v>835</v>
      </c>
      <c r="I32" s="25" t="s">
        <v>822</v>
      </c>
      <c r="J32" s="25" t="s">
        <v>823</v>
      </c>
      <c r="K32" s="25" t="s">
        <v>824</v>
      </c>
      <c r="L32" s="25" t="s">
        <v>825</v>
      </c>
      <c r="M32" s="25" t="s">
        <v>826</v>
      </c>
      <c r="N32" s="6" t="s">
        <v>863</v>
      </c>
    </row>
    <row r="33" spans="1:14" x14ac:dyDescent="0.2">
      <c r="A33" s="44">
        <v>45922.841624143519</v>
      </c>
      <c r="B33" s="45" t="s">
        <v>497</v>
      </c>
      <c r="C33" s="45" t="s">
        <v>498</v>
      </c>
      <c r="D33" s="45" t="s">
        <v>499</v>
      </c>
      <c r="E33" s="43">
        <v>10</v>
      </c>
      <c r="F33" s="46">
        <v>247</v>
      </c>
      <c r="G33" s="45" t="s">
        <v>820</v>
      </c>
      <c r="H33" s="45" t="s">
        <v>821</v>
      </c>
      <c r="I33" s="45" t="s">
        <v>822</v>
      </c>
      <c r="J33" s="45" t="s">
        <v>823</v>
      </c>
      <c r="K33" s="45" t="s">
        <v>824</v>
      </c>
      <c r="L33" s="45" t="s">
        <v>825</v>
      </c>
      <c r="M33" s="45" t="s">
        <v>826</v>
      </c>
      <c r="N33" s="15" t="s">
        <v>864</v>
      </c>
    </row>
    <row r="34" spans="1:14" x14ac:dyDescent="0.2">
      <c r="A34" s="42">
        <v>45922.873909780094</v>
      </c>
      <c r="B34" s="25" t="s">
        <v>163</v>
      </c>
      <c r="C34" s="25" t="s">
        <v>631</v>
      </c>
      <c r="D34" s="25" t="s">
        <v>165</v>
      </c>
      <c r="E34" s="43">
        <v>7.5</v>
      </c>
      <c r="F34" s="88">
        <v>247</v>
      </c>
      <c r="G34" s="27" t="s">
        <v>865</v>
      </c>
      <c r="H34" s="25" t="s">
        <v>821</v>
      </c>
      <c r="I34" s="25" t="s">
        <v>822</v>
      </c>
      <c r="J34" s="25" t="s">
        <v>823</v>
      </c>
      <c r="K34" s="25" t="s">
        <v>866</v>
      </c>
      <c r="L34" s="25" t="s">
        <v>825</v>
      </c>
      <c r="M34" s="25" t="s">
        <v>826</v>
      </c>
      <c r="N34" s="6" t="s">
        <v>867</v>
      </c>
    </row>
    <row r="35" spans="1:14" x14ac:dyDescent="0.2">
      <c r="A35" s="44">
        <v>45922.874493449075</v>
      </c>
      <c r="B35" s="45" t="s">
        <v>50</v>
      </c>
      <c r="C35" s="45" t="s">
        <v>868</v>
      </c>
      <c r="D35" s="45" t="s">
        <v>52</v>
      </c>
      <c r="E35" s="68">
        <v>7.5</v>
      </c>
      <c r="F35" s="46">
        <v>247</v>
      </c>
      <c r="G35" s="29" t="s">
        <v>865</v>
      </c>
      <c r="H35" s="45" t="s">
        <v>821</v>
      </c>
      <c r="I35" s="45" t="s">
        <v>822</v>
      </c>
      <c r="J35" s="45" t="s">
        <v>823</v>
      </c>
      <c r="K35" s="45" t="s">
        <v>866</v>
      </c>
      <c r="L35" s="45" t="s">
        <v>825</v>
      </c>
      <c r="M35" s="45" t="s">
        <v>826</v>
      </c>
      <c r="N35" s="15" t="s">
        <v>867</v>
      </c>
    </row>
    <row r="36" spans="1:14" x14ac:dyDescent="0.2">
      <c r="A36" s="42">
        <v>45922.906773298615</v>
      </c>
      <c r="B36" s="25" t="s">
        <v>97</v>
      </c>
      <c r="C36" s="25" t="s">
        <v>98</v>
      </c>
      <c r="D36" s="25" t="s">
        <v>99</v>
      </c>
      <c r="E36" s="43">
        <v>10</v>
      </c>
      <c r="F36" s="88">
        <v>247</v>
      </c>
      <c r="G36" s="25" t="s">
        <v>820</v>
      </c>
      <c r="H36" s="25" t="s">
        <v>821</v>
      </c>
      <c r="I36" s="25" t="s">
        <v>822</v>
      </c>
      <c r="J36" s="25" t="s">
        <v>823</v>
      </c>
      <c r="K36" s="25" t="s">
        <v>824</v>
      </c>
      <c r="L36" s="25" t="s">
        <v>825</v>
      </c>
      <c r="M36" s="25" t="s">
        <v>826</v>
      </c>
      <c r="N36" s="6" t="s">
        <v>854</v>
      </c>
    </row>
    <row r="37" spans="1:14" x14ac:dyDescent="0.2">
      <c r="A37" s="44">
        <v>45922.928528530094</v>
      </c>
      <c r="B37" s="45" t="s">
        <v>266</v>
      </c>
      <c r="C37" s="45" t="s">
        <v>267</v>
      </c>
      <c r="D37" s="45" t="s">
        <v>268</v>
      </c>
      <c r="E37" s="43">
        <v>10</v>
      </c>
      <c r="F37" s="46">
        <v>247</v>
      </c>
      <c r="G37" s="45" t="s">
        <v>820</v>
      </c>
      <c r="H37" s="45" t="s">
        <v>821</v>
      </c>
      <c r="I37" s="45" t="s">
        <v>822</v>
      </c>
      <c r="J37" s="45" t="s">
        <v>823</v>
      </c>
      <c r="K37" s="45" t="s">
        <v>824</v>
      </c>
      <c r="L37" s="45" t="s">
        <v>825</v>
      </c>
      <c r="M37" s="45" t="s">
        <v>826</v>
      </c>
      <c r="N37" s="15" t="s">
        <v>861</v>
      </c>
    </row>
    <row r="38" spans="1:14" x14ac:dyDescent="0.2">
      <c r="A38" s="42">
        <v>45922.942547893515</v>
      </c>
      <c r="B38" s="25" t="s">
        <v>63</v>
      </c>
      <c r="C38" s="25" t="s">
        <v>64</v>
      </c>
      <c r="D38" s="25" t="s">
        <v>65</v>
      </c>
      <c r="E38" s="43">
        <v>10</v>
      </c>
      <c r="F38" s="88">
        <v>247</v>
      </c>
      <c r="G38" s="25" t="s">
        <v>820</v>
      </c>
      <c r="H38" s="25" t="s">
        <v>821</v>
      </c>
      <c r="I38" s="25" t="s">
        <v>822</v>
      </c>
      <c r="J38" s="25" t="s">
        <v>823</v>
      </c>
      <c r="K38" s="25" t="s">
        <v>824</v>
      </c>
      <c r="L38" s="25" t="s">
        <v>825</v>
      </c>
      <c r="M38" s="25" t="s">
        <v>826</v>
      </c>
      <c r="N38" s="6" t="s">
        <v>869</v>
      </c>
    </row>
    <row r="39" spans="1:14" x14ac:dyDescent="0.2">
      <c r="A39" s="70">
        <v>45922.967556597221</v>
      </c>
      <c r="B39" s="71" t="s">
        <v>488</v>
      </c>
      <c r="C39" s="71" t="s">
        <v>489</v>
      </c>
      <c r="D39" s="71" t="s">
        <v>490</v>
      </c>
      <c r="E39" s="43">
        <v>10</v>
      </c>
      <c r="F39" s="91">
        <v>247</v>
      </c>
      <c r="G39" s="71" t="s">
        <v>820</v>
      </c>
      <c r="H39" s="71" t="s">
        <v>821</v>
      </c>
      <c r="I39" s="71" t="s">
        <v>822</v>
      </c>
      <c r="J39" s="71" t="s">
        <v>823</v>
      </c>
      <c r="K39" s="71" t="s">
        <v>824</v>
      </c>
      <c r="L39" s="71" t="s">
        <v>825</v>
      </c>
      <c r="M39" s="71" t="s">
        <v>826</v>
      </c>
      <c r="N39" s="36" t="s">
        <v>870</v>
      </c>
    </row>
  </sheetData>
  <hyperlinks>
    <hyperlink ref="N2" r:id="rId1" xr:uid="{B7C3E149-9B80-42DF-93C1-6761EA1B5C70}"/>
    <hyperlink ref="N3" r:id="rId2" xr:uid="{8DF0DC89-4254-43E6-A04B-4EE1D9E20DF4}"/>
    <hyperlink ref="N4" r:id="rId3" xr:uid="{E61DFBD3-0F84-45A9-B2A4-68411FB66131}"/>
    <hyperlink ref="N5" r:id="rId4" xr:uid="{FD83CADB-7D29-429D-AA7B-CAC0B7BD4357}"/>
    <hyperlink ref="N6" r:id="rId5" xr:uid="{CA249E6B-8886-4AE2-8CFB-8EAB4CE18FF8}"/>
    <hyperlink ref="N7" r:id="rId6" xr:uid="{14A9C4E2-A7DC-4373-85EB-351DFD86F306}"/>
    <hyperlink ref="N8" r:id="rId7" xr:uid="{BEC79688-3E23-4D53-8C77-4480CF85D2BF}"/>
    <hyperlink ref="N9" r:id="rId8" xr:uid="{216DB876-A69C-46D0-87D1-CF8775398405}"/>
    <hyperlink ref="N10" r:id="rId9" xr:uid="{A0EF1567-1FC2-42A9-800E-4F1375A6F709}"/>
    <hyperlink ref="N11" r:id="rId10" xr:uid="{C1F9B1FA-3487-426A-A94D-7C1AB1E922E3}"/>
    <hyperlink ref="N12" r:id="rId11" xr:uid="{0868C1A2-5D66-4D88-9F4F-8D2823A86B15}"/>
    <hyperlink ref="N13" r:id="rId12" xr:uid="{0E23F199-E77A-45D0-B31D-D760E3626E98}"/>
    <hyperlink ref="N14" r:id="rId13" xr:uid="{EEE514BA-13C2-4234-87BC-66F0016E426B}"/>
    <hyperlink ref="N15" r:id="rId14" xr:uid="{FA3AA9E7-9553-4693-9216-75AC6E4A91D7}"/>
    <hyperlink ref="N16" r:id="rId15" xr:uid="{26DC85B2-E49C-440B-B28D-0FBA7A67FD5B}"/>
    <hyperlink ref="N17" r:id="rId16" location="scrollTo=21Gb73K6c4lm" xr:uid="{A462C843-80FC-4875-97FC-DDBFDFC4980B}"/>
    <hyperlink ref="N18" r:id="rId17" xr:uid="{8517963E-E4EC-4B42-974D-E29A45EF8DD0}"/>
    <hyperlink ref="N19" r:id="rId18" xr:uid="{5931F512-C02D-4B4D-88B4-1EFB4FBF9081}"/>
    <hyperlink ref="N20" r:id="rId19" xr:uid="{3A2C61F1-A288-4CAF-A2DC-D1F508DA7A30}"/>
    <hyperlink ref="N21" r:id="rId20" location="scrollTo=ZPuw6vud_Njz" xr:uid="{42DCB114-910D-4CEC-A67F-3237FF145C93}"/>
    <hyperlink ref="N22" r:id="rId21" xr:uid="{4AA38367-83F4-4235-A1B7-6F57309AF5FD}"/>
    <hyperlink ref="N23" r:id="rId22" xr:uid="{D5E71522-A471-488C-B494-35A80EB58D89}"/>
    <hyperlink ref="N24" r:id="rId23" xr:uid="{A11BAA77-9AA3-490B-8625-01984F34850D}"/>
    <hyperlink ref="N25" r:id="rId24" xr:uid="{5C39F8BA-7221-4C84-B8BC-57DD8188DA9E}"/>
    <hyperlink ref="N26" r:id="rId25" xr:uid="{2FD62C7D-BA5C-424D-BEB3-7ED570A9E22B}"/>
    <hyperlink ref="N27" r:id="rId26" xr:uid="{150B80AE-629A-4769-9007-67BA71365B44}"/>
    <hyperlink ref="N28" r:id="rId27" xr:uid="{BD9D916F-91E2-4B77-969C-5F428F452297}"/>
    <hyperlink ref="N29" r:id="rId28" xr:uid="{C5B2A959-76F6-4D52-B2A0-86F506AC803F}"/>
    <hyperlink ref="N30" r:id="rId29" xr:uid="{219208BF-66DB-4567-917C-63BA9C55FA24}"/>
    <hyperlink ref="N31" r:id="rId30" xr:uid="{C679476D-7156-40FD-A1A5-507545DDCFF4}"/>
    <hyperlink ref="N32" r:id="rId31" location="scrollTo=1TzJ-0fTROy3" xr:uid="{F11062E5-4A56-4B13-8FF9-9F36236C9086}"/>
    <hyperlink ref="N33" r:id="rId32" xr:uid="{C29D8EC1-73BA-4B96-B1DD-57772E380083}"/>
    <hyperlink ref="N34" r:id="rId33" xr:uid="{B865B66D-1461-4D5C-9CF9-2A0BBEEFC900}"/>
    <hyperlink ref="N35" r:id="rId34" xr:uid="{8CA7957A-A4AD-4BD3-93E4-AC3D002A7594}"/>
    <hyperlink ref="N36" r:id="rId35" xr:uid="{AB8AAAAA-73E0-4291-BCFF-65F5EB19E9F4}"/>
    <hyperlink ref="N37" r:id="rId36" xr:uid="{BFB5B908-8900-4A73-A3DC-2B3E8DEEDCAF}"/>
    <hyperlink ref="N38" r:id="rId37" xr:uid="{E8931372-2BD3-4D5E-8A7A-9CDCD88419FE}"/>
    <hyperlink ref="N39" r:id="rId38" xr:uid="{D5F6EA8B-58C1-46E3-A292-42B5164C79E3}"/>
  </hyperlinks>
  <pageMargins left="0.7" right="0.7" top="0.75" bottom="0.75" header="0.3" footer="0.3"/>
  <tableParts count="1">
    <tablePart r:id="rId3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A6B6-AEC1-46FD-AAF8-D5017EBB3BE7}">
  <dimension ref="A1:U39"/>
  <sheetViews>
    <sheetView workbookViewId="0">
      <selection activeCell="C29" sqref="C29"/>
    </sheetView>
  </sheetViews>
  <sheetFormatPr defaultColWidth="12.5703125" defaultRowHeight="16.5" customHeight="1" x14ac:dyDescent="0.2"/>
  <cols>
    <col min="1" max="1" width="21.28515625" customWidth="1"/>
    <col min="2" max="2" width="19.28515625" customWidth="1"/>
    <col min="3" max="3" width="18.85546875" customWidth="1"/>
    <col min="4" max="4" width="18.85546875" hidden="1" customWidth="1"/>
    <col min="5" max="5" width="14.85546875" hidden="1" customWidth="1"/>
    <col min="6" max="6" width="9.28515625" style="87" customWidth="1"/>
    <col min="7" max="19" width="9.28515625" customWidth="1"/>
  </cols>
  <sheetData>
    <row r="1" spans="1:21" ht="16.5" customHeight="1" x14ac:dyDescent="0.2">
      <c r="A1" s="37" t="s">
        <v>0</v>
      </c>
      <c r="B1" s="38" t="s">
        <v>1</v>
      </c>
      <c r="C1" s="38" t="s">
        <v>593</v>
      </c>
      <c r="D1" s="38" t="s">
        <v>594</v>
      </c>
      <c r="E1" s="38" t="s">
        <v>595</v>
      </c>
      <c r="F1" s="39" t="s">
        <v>596</v>
      </c>
      <c r="G1" s="38" t="s">
        <v>597</v>
      </c>
      <c r="H1" s="39" t="s">
        <v>598</v>
      </c>
      <c r="I1" s="38" t="s">
        <v>599</v>
      </c>
      <c r="J1" s="39" t="s">
        <v>600</v>
      </c>
      <c r="K1" s="38" t="s">
        <v>601</v>
      </c>
      <c r="L1" s="39" t="s">
        <v>602</v>
      </c>
      <c r="M1" s="38" t="s">
        <v>603</v>
      </c>
      <c r="N1" s="39" t="s">
        <v>604</v>
      </c>
      <c r="O1" s="26" t="s">
        <v>605</v>
      </c>
      <c r="P1" s="39" t="s">
        <v>606</v>
      </c>
      <c r="Q1" s="38" t="s">
        <v>607</v>
      </c>
      <c r="R1" s="39" t="s">
        <v>608</v>
      </c>
      <c r="S1" s="26" t="s">
        <v>609</v>
      </c>
      <c r="T1" s="39" t="s">
        <v>187</v>
      </c>
      <c r="U1" s="41" t="s">
        <v>177</v>
      </c>
    </row>
    <row r="2" spans="1:21" ht="16.5" customHeight="1" x14ac:dyDescent="0.2">
      <c r="A2" s="77">
        <v>45904.756434189811</v>
      </c>
      <c r="B2" s="78" t="s">
        <v>420</v>
      </c>
      <c r="C2" s="78" t="s">
        <v>610</v>
      </c>
      <c r="D2" s="25" t="s">
        <v>422</v>
      </c>
      <c r="E2" s="25" t="s">
        <v>610</v>
      </c>
      <c r="F2" s="43">
        <v>0.5</v>
      </c>
      <c r="G2" s="25" t="s">
        <v>611</v>
      </c>
      <c r="H2" s="43">
        <v>0</v>
      </c>
      <c r="I2" s="25" t="s">
        <v>612</v>
      </c>
      <c r="J2" s="43">
        <v>0</v>
      </c>
      <c r="K2" s="25" t="s">
        <v>613</v>
      </c>
      <c r="L2" s="43">
        <v>0</v>
      </c>
      <c r="M2" s="25"/>
      <c r="N2" s="43">
        <v>0</v>
      </c>
      <c r="O2" s="25" t="s">
        <v>614</v>
      </c>
      <c r="P2" s="43">
        <v>1</v>
      </c>
      <c r="Q2" s="25" t="s">
        <v>615</v>
      </c>
      <c r="R2" s="43">
        <v>1</v>
      </c>
      <c r="S2" s="25" t="s">
        <v>616</v>
      </c>
      <c r="T2" s="43">
        <f>SUM(F2,H2,J2,L2,N2,P2,R2)*10/7</f>
        <v>3.5714285714285716</v>
      </c>
      <c r="U2" s="6" t="s">
        <v>617</v>
      </c>
    </row>
    <row r="3" spans="1:21" ht="16.5" customHeight="1" x14ac:dyDescent="0.2">
      <c r="A3" s="79">
        <v>45904.763515439816</v>
      </c>
      <c r="B3" s="80" t="s">
        <v>286</v>
      </c>
      <c r="C3" s="80" t="s">
        <v>287</v>
      </c>
      <c r="D3" s="45" t="s">
        <v>298</v>
      </c>
      <c r="E3" s="45" t="s">
        <v>618</v>
      </c>
      <c r="F3" s="43">
        <v>1</v>
      </c>
      <c r="G3" s="45" t="s">
        <v>619</v>
      </c>
      <c r="H3" s="43">
        <v>1</v>
      </c>
      <c r="I3" s="45" t="s">
        <v>620</v>
      </c>
      <c r="J3" s="43">
        <v>1</v>
      </c>
      <c r="K3" s="45" t="s">
        <v>621</v>
      </c>
      <c r="L3" s="43">
        <v>0</v>
      </c>
      <c r="M3" s="32" t="s">
        <v>622</v>
      </c>
      <c r="N3" s="43">
        <v>1</v>
      </c>
      <c r="O3" s="45" t="s">
        <v>623</v>
      </c>
      <c r="P3" s="43">
        <v>1</v>
      </c>
      <c r="Q3" s="45" t="s">
        <v>624</v>
      </c>
      <c r="R3" s="43">
        <v>1</v>
      </c>
      <c r="S3" s="45" t="s">
        <v>625</v>
      </c>
      <c r="T3" s="43">
        <f t="shared" ref="T3:T39" si="0">SUM(F3,H3,J3,L3,N3,P3,R3)*10/7</f>
        <v>8.5714285714285712</v>
      </c>
      <c r="U3" s="15" t="s">
        <v>626</v>
      </c>
    </row>
    <row r="4" spans="1:21" ht="16.5" customHeight="1" x14ac:dyDescent="0.2">
      <c r="A4" s="77">
        <v>45904.764014224536</v>
      </c>
      <c r="B4" s="78" t="s">
        <v>297</v>
      </c>
      <c r="C4" s="78" t="s">
        <v>298</v>
      </c>
      <c r="D4" s="25" t="s">
        <v>287</v>
      </c>
      <c r="E4" s="25" t="s">
        <v>618</v>
      </c>
      <c r="F4" s="43">
        <v>1</v>
      </c>
      <c r="G4" s="25" t="s">
        <v>619</v>
      </c>
      <c r="H4" s="43">
        <v>1</v>
      </c>
      <c r="I4" s="25" t="s">
        <v>620</v>
      </c>
      <c r="J4" s="43">
        <v>1</v>
      </c>
      <c r="K4" s="25" t="s">
        <v>621</v>
      </c>
      <c r="L4" s="43">
        <v>0</v>
      </c>
      <c r="M4" s="25" t="s">
        <v>622</v>
      </c>
      <c r="N4" s="43">
        <v>1</v>
      </c>
      <c r="O4" s="25" t="s">
        <v>627</v>
      </c>
      <c r="P4" s="43">
        <v>1</v>
      </c>
      <c r="Q4" s="25" t="s">
        <v>624</v>
      </c>
      <c r="R4" s="43">
        <v>1</v>
      </c>
      <c r="S4" s="25" t="s">
        <v>628</v>
      </c>
      <c r="T4" s="43">
        <f t="shared" si="0"/>
        <v>8.5714285714285712</v>
      </c>
      <c r="U4" s="6" t="s">
        <v>629</v>
      </c>
    </row>
    <row r="5" spans="1:21" ht="16.5" customHeight="1" x14ac:dyDescent="0.2">
      <c r="A5" s="79">
        <v>45904.764690451389</v>
      </c>
      <c r="B5" s="80" t="s">
        <v>391</v>
      </c>
      <c r="C5" s="80" t="s">
        <v>630</v>
      </c>
      <c r="D5" s="45" t="s">
        <v>631</v>
      </c>
      <c r="E5" s="45" t="s">
        <v>632</v>
      </c>
      <c r="F5" s="43">
        <v>0.5</v>
      </c>
      <c r="G5" s="45" t="s">
        <v>633</v>
      </c>
      <c r="H5" s="43">
        <v>1</v>
      </c>
      <c r="I5" s="45" t="s">
        <v>634</v>
      </c>
      <c r="J5" s="43">
        <v>0</v>
      </c>
      <c r="K5" s="45" t="s">
        <v>635</v>
      </c>
      <c r="L5" s="43">
        <v>0</v>
      </c>
      <c r="M5" s="45" t="s">
        <v>636</v>
      </c>
      <c r="N5" s="43">
        <v>1</v>
      </c>
      <c r="O5" s="45" t="s">
        <v>637</v>
      </c>
      <c r="P5" s="43">
        <v>1</v>
      </c>
      <c r="Q5" s="45" t="s">
        <v>638</v>
      </c>
      <c r="R5" s="43">
        <v>1</v>
      </c>
      <c r="S5" s="45" t="s">
        <v>639</v>
      </c>
      <c r="T5" s="43">
        <f t="shared" si="0"/>
        <v>6.4285714285714288</v>
      </c>
      <c r="U5" s="15" t="s">
        <v>640</v>
      </c>
    </row>
    <row r="6" spans="1:21" ht="16.5" customHeight="1" x14ac:dyDescent="0.2">
      <c r="A6" s="77">
        <v>45904.765122384255</v>
      </c>
      <c r="B6" s="78" t="s">
        <v>163</v>
      </c>
      <c r="C6" s="78" t="s">
        <v>164</v>
      </c>
      <c r="D6" s="25" t="s">
        <v>392</v>
      </c>
      <c r="E6" s="25" t="s">
        <v>641</v>
      </c>
      <c r="F6" s="43">
        <v>0.5</v>
      </c>
      <c r="G6" s="25" t="s">
        <v>633</v>
      </c>
      <c r="H6" s="43">
        <v>1</v>
      </c>
      <c r="I6" s="25" t="s">
        <v>634</v>
      </c>
      <c r="J6" s="43">
        <v>0</v>
      </c>
      <c r="K6" s="25" t="s">
        <v>642</v>
      </c>
      <c r="L6" s="43">
        <v>0</v>
      </c>
      <c r="M6" s="25" t="s">
        <v>643</v>
      </c>
      <c r="N6" s="43">
        <v>1</v>
      </c>
      <c r="O6" s="25" t="s">
        <v>644</v>
      </c>
      <c r="P6" s="43">
        <v>1</v>
      </c>
      <c r="Q6" s="25" t="s">
        <v>645</v>
      </c>
      <c r="R6" s="43">
        <v>1</v>
      </c>
      <c r="S6" s="25" t="s">
        <v>646</v>
      </c>
      <c r="T6" s="43">
        <f t="shared" si="0"/>
        <v>6.4285714285714288</v>
      </c>
      <c r="U6" s="6" t="s">
        <v>647</v>
      </c>
    </row>
    <row r="7" spans="1:21" ht="16.5" customHeight="1" x14ac:dyDescent="0.2">
      <c r="A7" s="79">
        <v>45904.768306041668</v>
      </c>
      <c r="B7" s="80" t="s">
        <v>648</v>
      </c>
      <c r="C7" s="80" t="s">
        <v>407</v>
      </c>
      <c r="D7" s="45" t="s">
        <v>267</v>
      </c>
      <c r="E7" s="45" t="s">
        <v>649</v>
      </c>
      <c r="F7" s="43">
        <v>0.5</v>
      </c>
      <c r="G7" s="45" t="s">
        <v>650</v>
      </c>
      <c r="H7" s="43">
        <v>1</v>
      </c>
      <c r="I7" s="45" t="s">
        <v>651</v>
      </c>
      <c r="J7" s="43">
        <v>1</v>
      </c>
      <c r="K7" s="45" t="s">
        <v>652</v>
      </c>
      <c r="L7" s="43">
        <v>0</v>
      </c>
      <c r="M7" s="45" t="s">
        <v>653</v>
      </c>
      <c r="N7" s="43">
        <v>1</v>
      </c>
      <c r="O7" s="45" t="s">
        <v>654</v>
      </c>
      <c r="P7" s="43">
        <v>1</v>
      </c>
      <c r="Q7" s="45" t="s">
        <v>638</v>
      </c>
      <c r="R7" s="43">
        <v>1</v>
      </c>
      <c r="S7" s="32" t="s">
        <v>655</v>
      </c>
      <c r="T7" s="43">
        <f t="shared" si="0"/>
        <v>7.8571428571428568</v>
      </c>
      <c r="U7" s="15" t="s">
        <v>656</v>
      </c>
    </row>
    <row r="8" spans="1:21" ht="16.5" customHeight="1" x14ac:dyDescent="0.2">
      <c r="A8" s="77">
        <v>45904.76841420139</v>
      </c>
      <c r="B8" s="78" t="s">
        <v>266</v>
      </c>
      <c r="C8" s="78" t="s">
        <v>657</v>
      </c>
      <c r="D8" s="25" t="s">
        <v>658</v>
      </c>
      <c r="E8" s="25" t="s">
        <v>618</v>
      </c>
      <c r="F8" s="43">
        <v>0.5</v>
      </c>
      <c r="G8" s="25" t="s">
        <v>650</v>
      </c>
      <c r="H8" s="43">
        <v>1</v>
      </c>
      <c r="I8" s="25" t="s">
        <v>651</v>
      </c>
      <c r="J8" s="43">
        <v>1</v>
      </c>
      <c r="K8" s="25" t="s">
        <v>652</v>
      </c>
      <c r="L8" s="43">
        <v>0</v>
      </c>
      <c r="M8" s="25" t="s">
        <v>653</v>
      </c>
      <c r="N8" s="43">
        <v>1</v>
      </c>
      <c r="O8" s="25" t="s">
        <v>654</v>
      </c>
      <c r="P8" s="43">
        <v>1</v>
      </c>
      <c r="Q8" s="25" t="s">
        <v>638</v>
      </c>
      <c r="R8" s="43">
        <v>1</v>
      </c>
      <c r="S8" s="25" t="s">
        <v>655</v>
      </c>
      <c r="T8" s="43">
        <f t="shared" si="0"/>
        <v>7.8571428571428568</v>
      </c>
      <c r="U8" s="6" t="s">
        <v>656</v>
      </c>
    </row>
    <row r="9" spans="1:21" ht="16.5" customHeight="1" x14ac:dyDescent="0.2">
      <c r="A9" s="79">
        <v>45904.769272361111</v>
      </c>
      <c r="B9" s="80" t="s">
        <v>83</v>
      </c>
      <c r="C9" s="80" t="s">
        <v>84</v>
      </c>
      <c r="D9" s="45" t="s">
        <v>434</v>
      </c>
      <c r="E9" s="45"/>
      <c r="F9" s="43">
        <v>1</v>
      </c>
      <c r="G9" s="45" t="s">
        <v>659</v>
      </c>
      <c r="H9" s="43">
        <v>0.5</v>
      </c>
      <c r="I9" s="45" t="s">
        <v>660</v>
      </c>
      <c r="J9" s="43">
        <v>0</v>
      </c>
      <c r="K9" s="45" t="s">
        <v>661</v>
      </c>
      <c r="L9" s="43">
        <v>0</v>
      </c>
      <c r="M9" s="45" t="s">
        <v>662</v>
      </c>
      <c r="N9" s="43">
        <v>1</v>
      </c>
      <c r="O9" s="45" t="s">
        <v>663</v>
      </c>
      <c r="P9" s="43">
        <v>1</v>
      </c>
      <c r="Q9" s="45" t="s">
        <v>638</v>
      </c>
      <c r="R9" s="43">
        <v>1</v>
      </c>
      <c r="S9" s="45" t="s">
        <v>664</v>
      </c>
      <c r="T9" s="43">
        <f t="shared" si="0"/>
        <v>6.4285714285714288</v>
      </c>
      <c r="U9" s="15" t="s">
        <v>665</v>
      </c>
    </row>
    <row r="10" spans="1:21" ht="16.5" customHeight="1" x14ac:dyDescent="0.2">
      <c r="A10" s="77">
        <v>45904.770192627315</v>
      </c>
      <c r="B10" s="78" t="s">
        <v>433</v>
      </c>
      <c r="C10" s="78" t="s">
        <v>434</v>
      </c>
      <c r="D10" s="25" t="s">
        <v>84</v>
      </c>
      <c r="E10" s="25" t="s">
        <v>666</v>
      </c>
      <c r="F10" s="43">
        <v>1</v>
      </c>
      <c r="G10" s="25" t="s">
        <v>659</v>
      </c>
      <c r="H10" s="43">
        <v>0.5</v>
      </c>
      <c r="I10" s="25" t="s">
        <v>660</v>
      </c>
      <c r="J10" s="43">
        <v>0</v>
      </c>
      <c r="K10" s="25" t="s">
        <v>661</v>
      </c>
      <c r="L10" s="43">
        <v>0</v>
      </c>
      <c r="M10" s="25" t="s">
        <v>667</v>
      </c>
      <c r="N10" s="43">
        <v>1</v>
      </c>
      <c r="O10" s="25" t="s">
        <v>663</v>
      </c>
      <c r="P10" s="43">
        <v>1</v>
      </c>
      <c r="Q10" s="25" t="s">
        <v>638</v>
      </c>
      <c r="R10" s="43">
        <v>1</v>
      </c>
      <c r="S10" s="25" t="s">
        <v>664</v>
      </c>
      <c r="T10" s="43">
        <f t="shared" si="0"/>
        <v>6.4285714285714288</v>
      </c>
      <c r="U10" s="6" t="s">
        <v>665</v>
      </c>
    </row>
    <row r="11" spans="1:21" ht="16.5" customHeight="1" x14ac:dyDescent="0.2">
      <c r="A11" s="79">
        <v>45904.770846388885</v>
      </c>
      <c r="B11" s="80" t="s">
        <v>108</v>
      </c>
      <c r="C11" s="80" t="s">
        <v>668</v>
      </c>
      <c r="D11" s="45" t="s">
        <v>74</v>
      </c>
      <c r="E11" s="45"/>
      <c r="F11" s="43">
        <v>0.5</v>
      </c>
      <c r="G11" s="45" t="s">
        <v>669</v>
      </c>
      <c r="H11" s="43">
        <v>1</v>
      </c>
      <c r="I11" s="45" t="s">
        <v>670</v>
      </c>
      <c r="J11" s="43">
        <v>0</v>
      </c>
      <c r="K11" s="45" t="s">
        <v>671</v>
      </c>
      <c r="L11" s="43">
        <v>0</v>
      </c>
      <c r="M11" s="45"/>
      <c r="N11" s="43">
        <v>0</v>
      </c>
      <c r="O11" s="45" t="s">
        <v>672</v>
      </c>
      <c r="P11" s="43">
        <v>1</v>
      </c>
      <c r="Q11" s="45" t="s">
        <v>638</v>
      </c>
      <c r="R11" s="43">
        <v>1</v>
      </c>
      <c r="S11" s="45" t="s">
        <v>673</v>
      </c>
      <c r="T11" s="43">
        <f t="shared" si="0"/>
        <v>5</v>
      </c>
      <c r="U11" s="15" t="s">
        <v>674</v>
      </c>
    </row>
    <row r="12" spans="1:21" ht="16.5" customHeight="1" x14ac:dyDescent="0.2">
      <c r="A12" s="77">
        <v>45904.770872071764</v>
      </c>
      <c r="B12" s="78" t="s">
        <v>275</v>
      </c>
      <c r="C12" s="78" t="s">
        <v>276</v>
      </c>
      <c r="D12" s="25" t="s">
        <v>489</v>
      </c>
      <c r="E12" s="25" t="s">
        <v>675</v>
      </c>
      <c r="F12" s="23">
        <v>0.5</v>
      </c>
      <c r="G12" s="25" t="s">
        <v>676</v>
      </c>
      <c r="H12" s="23">
        <v>0.5</v>
      </c>
      <c r="I12" s="25" t="s">
        <v>677</v>
      </c>
      <c r="J12" s="43">
        <v>0</v>
      </c>
      <c r="K12" s="25" t="s">
        <v>678</v>
      </c>
      <c r="L12" s="43">
        <v>0</v>
      </c>
      <c r="M12" s="25" t="s">
        <v>679</v>
      </c>
      <c r="N12" s="43">
        <v>0</v>
      </c>
      <c r="O12" s="25" t="s">
        <v>680</v>
      </c>
      <c r="P12" s="43">
        <v>1</v>
      </c>
      <c r="Q12" s="25" t="s">
        <v>638</v>
      </c>
      <c r="R12" s="43">
        <v>1</v>
      </c>
      <c r="S12" s="25" t="s">
        <v>681</v>
      </c>
      <c r="T12" s="43">
        <f t="shared" si="0"/>
        <v>4.2857142857142856</v>
      </c>
      <c r="U12" s="6" t="s">
        <v>682</v>
      </c>
    </row>
    <row r="13" spans="1:21" ht="16.5" customHeight="1" x14ac:dyDescent="0.2">
      <c r="A13" s="79">
        <v>45904.772316759263</v>
      </c>
      <c r="B13" s="80" t="s">
        <v>73</v>
      </c>
      <c r="C13" s="80" t="s">
        <v>74</v>
      </c>
      <c r="D13" s="45" t="s">
        <v>668</v>
      </c>
      <c r="E13" s="45" t="s">
        <v>683</v>
      </c>
      <c r="F13" s="43">
        <v>0.5</v>
      </c>
      <c r="G13" s="45" t="s">
        <v>669</v>
      </c>
      <c r="H13" s="43">
        <v>1</v>
      </c>
      <c r="I13" s="45" t="s">
        <v>684</v>
      </c>
      <c r="J13" s="43">
        <v>0</v>
      </c>
      <c r="K13" s="45" t="s">
        <v>685</v>
      </c>
      <c r="L13" s="43">
        <v>0</v>
      </c>
      <c r="M13" s="45"/>
      <c r="N13" s="43">
        <v>0</v>
      </c>
      <c r="O13" s="45" t="s">
        <v>686</v>
      </c>
      <c r="P13" s="43">
        <v>1</v>
      </c>
      <c r="Q13" s="45" t="s">
        <v>638</v>
      </c>
      <c r="R13" s="43">
        <v>1</v>
      </c>
      <c r="S13" s="45" t="s">
        <v>673</v>
      </c>
      <c r="T13" s="43">
        <f t="shared" si="0"/>
        <v>5</v>
      </c>
      <c r="U13" s="15" t="s">
        <v>674</v>
      </c>
    </row>
    <row r="14" spans="1:21" ht="16.5" customHeight="1" x14ac:dyDescent="0.2">
      <c r="A14" s="77">
        <v>45904.773104953703</v>
      </c>
      <c r="B14" s="78" t="s">
        <v>447</v>
      </c>
      <c r="C14" s="78" t="s">
        <v>448</v>
      </c>
      <c r="D14" s="25" t="s">
        <v>320</v>
      </c>
      <c r="E14" s="25" t="s">
        <v>687</v>
      </c>
      <c r="F14" s="43">
        <v>1</v>
      </c>
      <c r="G14" s="25" t="s">
        <v>688</v>
      </c>
      <c r="H14" s="43">
        <v>0</v>
      </c>
      <c r="I14" s="25" t="s">
        <v>689</v>
      </c>
      <c r="J14" s="43">
        <v>1</v>
      </c>
      <c r="K14" s="25" t="s">
        <v>690</v>
      </c>
      <c r="L14" s="43">
        <v>0</v>
      </c>
      <c r="M14" s="25" t="s">
        <v>691</v>
      </c>
      <c r="N14" s="43">
        <v>0</v>
      </c>
      <c r="O14" s="25" t="s">
        <v>692</v>
      </c>
      <c r="P14" s="43">
        <v>1</v>
      </c>
      <c r="Q14" s="25" t="s">
        <v>638</v>
      </c>
      <c r="R14" s="43">
        <v>1</v>
      </c>
      <c r="S14" s="25" t="s">
        <v>693</v>
      </c>
      <c r="T14" s="43">
        <f t="shared" si="0"/>
        <v>5.7142857142857144</v>
      </c>
      <c r="U14" s="6" t="s">
        <v>694</v>
      </c>
    </row>
    <row r="15" spans="1:21" ht="16.5" customHeight="1" x14ac:dyDescent="0.2">
      <c r="A15" s="79">
        <v>45904.773261458336</v>
      </c>
      <c r="B15" s="80" t="s">
        <v>488</v>
      </c>
      <c r="C15" s="80" t="s">
        <v>489</v>
      </c>
      <c r="D15" s="45" t="s">
        <v>276</v>
      </c>
      <c r="E15" s="45"/>
      <c r="F15" s="23">
        <v>0.5</v>
      </c>
      <c r="G15" s="45" t="s">
        <v>659</v>
      </c>
      <c r="H15" s="23">
        <v>0.5</v>
      </c>
      <c r="I15" s="45" t="s">
        <v>695</v>
      </c>
      <c r="J15" s="43">
        <v>1</v>
      </c>
      <c r="K15" s="45" t="s">
        <v>690</v>
      </c>
      <c r="L15" s="43">
        <v>0</v>
      </c>
      <c r="M15" s="45" t="s">
        <v>696</v>
      </c>
      <c r="N15" s="43">
        <v>0</v>
      </c>
      <c r="O15" s="45" t="s">
        <v>680</v>
      </c>
      <c r="P15" s="43">
        <v>1</v>
      </c>
      <c r="Q15" s="45" t="s">
        <v>638</v>
      </c>
      <c r="R15" s="43">
        <v>1</v>
      </c>
      <c r="S15" s="45" t="s">
        <v>681</v>
      </c>
      <c r="T15" s="43">
        <f t="shared" si="0"/>
        <v>5.7142857142857144</v>
      </c>
      <c r="U15" s="15" t="s">
        <v>697</v>
      </c>
    </row>
    <row r="16" spans="1:21" ht="16.5" customHeight="1" x14ac:dyDescent="0.2">
      <c r="A16" s="77">
        <v>45904.773385162036</v>
      </c>
      <c r="B16" s="78" t="s">
        <v>319</v>
      </c>
      <c r="C16" s="78" t="s">
        <v>320</v>
      </c>
      <c r="D16" s="25" t="s">
        <v>448</v>
      </c>
      <c r="E16" s="25" t="s">
        <v>666</v>
      </c>
      <c r="F16" s="43">
        <v>1</v>
      </c>
      <c r="G16" s="25" t="s">
        <v>688</v>
      </c>
      <c r="H16" s="43">
        <v>0</v>
      </c>
      <c r="I16" s="25" t="s">
        <v>698</v>
      </c>
      <c r="J16" s="43">
        <v>1</v>
      </c>
      <c r="K16" s="25" t="s">
        <v>690</v>
      </c>
      <c r="L16" s="43">
        <v>0</v>
      </c>
      <c r="M16" s="25" t="s">
        <v>691</v>
      </c>
      <c r="N16" s="43">
        <v>0</v>
      </c>
      <c r="O16" s="25" t="s">
        <v>699</v>
      </c>
      <c r="P16" s="43">
        <v>1</v>
      </c>
      <c r="Q16" s="25" t="s">
        <v>638</v>
      </c>
      <c r="R16" s="43">
        <v>1</v>
      </c>
      <c r="S16" s="25" t="s">
        <v>700</v>
      </c>
      <c r="T16" s="43">
        <f t="shared" si="0"/>
        <v>5.7142857142857144</v>
      </c>
      <c r="U16" s="6" t="s">
        <v>694</v>
      </c>
    </row>
    <row r="17" spans="1:21" ht="16.5" customHeight="1" x14ac:dyDescent="0.2">
      <c r="A17" s="81">
        <v>45904.838102141206</v>
      </c>
      <c r="B17" s="82" t="s">
        <v>701</v>
      </c>
      <c r="C17" s="82" t="s">
        <v>702</v>
      </c>
      <c r="D17" s="45" t="s">
        <v>26</v>
      </c>
      <c r="E17" s="45" t="s">
        <v>703</v>
      </c>
      <c r="F17" s="43">
        <v>1</v>
      </c>
      <c r="G17" s="45" t="s">
        <v>704</v>
      </c>
      <c r="H17" s="43">
        <v>0</v>
      </c>
      <c r="I17" s="45" t="s">
        <v>705</v>
      </c>
      <c r="J17" s="43">
        <v>0</v>
      </c>
      <c r="K17" s="45" t="s">
        <v>706</v>
      </c>
      <c r="L17" s="43">
        <v>0</v>
      </c>
      <c r="M17" s="45" t="s">
        <v>707</v>
      </c>
      <c r="N17" s="43">
        <v>0</v>
      </c>
      <c r="O17" s="45" t="s">
        <v>708</v>
      </c>
      <c r="P17" s="43">
        <v>1</v>
      </c>
      <c r="Q17" s="45" t="s">
        <v>709</v>
      </c>
      <c r="R17" s="43">
        <v>1</v>
      </c>
      <c r="S17" s="45" t="s">
        <v>710</v>
      </c>
      <c r="T17" s="43">
        <f t="shared" si="0"/>
        <v>4.2857142857142856</v>
      </c>
      <c r="U17" s="15" t="s">
        <v>711</v>
      </c>
    </row>
    <row r="18" spans="1:21" ht="16.5" customHeight="1" x14ac:dyDescent="0.2">
      <c r="A18" s="83">
        <v>45904.838459097227</v>
      </c>
      <c r="B18" s="84" t="s">
        <v>712</v>
      </c>
      <c r="C18" s="84" t="s">
        <v>509</v>
      </c>
      <c r="D18" s="25" t="s">
        <v>713</v>
      </c>
      <c r="E18" s="25" t="s">
        <v>377</v>
      </c>
      <c r="F18" s="43">
        <v>1</v>
      </c>
      <c r="G18" s="25" t="s">
        <v>714</v>
      </c>
      <c r="H18" s="43">
        <v>0</v>
      </c>
      <c r="I18" s="25" t="s">
        <v>715</v>
      </c>
      <c r="J18" s="43">
        <v>0</v>
      </c>
      <c r="K18" s="25" t="s">
        <v>716</v>
      </c>
      <c r="L18" s="43">
        <v>0</v>
      </c>
      <c r="M18" s="25" t="s">
        <v>717</v>
      </c>
      <c r="N18" s="43">
        <v>0</v>
      </c>
      <c r="O18" s="25" t="s">
        <v>718</v>
      </c>
      <c r="P18" s="43">
        <v>1</v>
      </c>
      <c r="Q18" s="25" t="s">
        <v>719</v>
      </c>
      <c r="R18" s="43">
        <v>1</v>
      </c>
      <c r="S18" s="25" t="s">
        <v>710</v>
      </c>
      <c r="T18" s="43">
        <f t="shared" si="0"/>
        <v>4.2857142857142856</v>
      </c>
      <c r="U18" s="6" t="s">
        <v>720</v>
      </c>
    </row>
    <row r="19" spans="1:21" ht="16.5" customHeight="1" x14ac:dyDescent="0.2">
      <c r="A19" s="81">
        <v>45904.838627372686</v>
      </c>
      <c r="B19" s="82" t="s">
        <v>721</v>
      </c>
      <c r="C19" s="82" t="s">
        <v>509</v>
      </c>
      <c r="D19" s="45" t="s">
        <v>26</v>
      </c>
      <c r="E19" s="45" t="s">
        <v>377</v>
      </c>
      <c r="F19" s="43">
        <v>1</v>
      </c>
      <c r="G19" s="45" t="s">
        <v>714</v>
      </c>
      <c r="H19" s="43">
        <v>0</v>
      </c>
      <c r="I19" s="45" t="s">
        <v>715</v>
      </c>
      <c r="J19" s="43">
        <v>0</v>
      </c>
      <c r="K19" s="45" t="s">
        <v>716</v>
      </c>
      <c r="L19" s="43">
        <v>0</v>
      </c>
      <c r="M19" s="45" t="s">
        <v>722</v>
      </c>
      <c r="N19" s="43">
        <v>0</v>
      </c>
      <c r="O19" s="45" t="s">
        <v>708</v>
      </c>
      <c r="P19" s="43">
        <v>1</v>
      </c>
      <c r="Q19" s="45" t="s">
        <v>638</v>
      </c>
      <c r="R19" s="43">
        <v>1</v>
      </c>
      <c r="S19" s="45" t="s">
        <v>723</v>
      </c>
      <c r="T19" s="43">
        <f t="shared" si="0"/>
        <v>4.2857142857142856</v>
      </c>
      <c r="U19" s="15" t="s">
        <v>711</v>
      </c>
    </row>
    <row r="20" spans="1:21" ht="16.5" customHeight="1" x14ac:dyDescent="0.2">
      <c r="A20" s="83">
        <v>45904.845430983798</v>
      </c>
      <c r="B20" s="84" t="s">
        <v>361</v>
      </c>
      <c r="C20" s="84" t="s">
        <v>362</v>
      </c>
      <c r="D20" s="25" t="s">
        <v>347</v>
      </c>
      <c r="E20" s="25"/>
      <c r="F20" s="43">
        <v>1</v>
      </c>
      <c r="G20" s="25" t="s">
        <v>659</v>
      </c>
      <c r="H20" s="43">
        <v>0.5</v>
      </c>
      <c r="I20" s="25" t="s">
        <v>660</v>
      </c>
      <c r="J20" s="43">
        <v>0</v>
      </c>
      <c r="K20" s="25" t="s">
        <v>661</v>
      </c>
      <c r="L20" s="43">
        <v>0</v>
      </c>
      <c r="M20" s="25" t="s">
        <v>724</v>
      </c>
      <c r="N20" s="43">
        <v>1</v>
      </c>
      <c r="O20" s="25" t="s">
        <v>725</v>
      </c>
      <c r="P20" s="43">
        <v>1</v>
      </c>
      <c r="Q20" s="25" t="s">
        <v>638</v>
      </c>
      <c r="R20" s="43">
        <v>1</v>
      </c>
      <c r="S20" s="25" t="s">
        <v>726</v>
      </c>
      <c r="T20" s="43">
        <f t="shared" si="0"/>
        <v>6.4285714285714288</v>
      </c>
      <c r="U20" s="6" t="s">
        <v>727</v>
      </c>
    </row>
    <row r="21" spans="1:21" ht="16.5" customHeight="1" x14ac:dyDescent="0.2">
      <c r="A21" s="81">
        <v>45904.845907731476</v>
      </c>
      <c r="B21" s="82" t="s">
        <v>346</v>
      </c>
      <c r="C21" s="82" t="s">
        <v>347</v>
      </c>
      <c r="D21" s="45" t="s">
        <v>362</v>
      </c>
      <c r="E21" s="45"/>
      <c r="F21" s="43">
        <v>1</v>
      </c>
      <c r="G21" s="45" t="s">
        <v>659</v>
      </c>
      <c r="H21" s="43">
        <v>0.5</v>
      </c>
      <c r="I21" s="45" t="s">
        <v>660</v>
      </c>
      <c r="J21" s="43">
        <v>0</v>
      </c>
      <c r="K21" s="45" t="s">
        <v>661</v>
      </c>
      <c r="L21" s="43">
        <v>0</v>
      </c>
      <c r="M21" s="45" t="s">
        <v>724</v>
      </c>
      <c r="N21" s="43">
        <v>1</v>
      </c>
      <c r="O21" s="45" t="s">
        <v>725</v>
      </c>
      <c r="P21" s="43">
        <v>1</v>
      </c>
      <c r="Q21" s="45" t="s">
        <v>638</v>
      </c>
      <c r="R21" s="43">
        <v>1</v>
      </c>
      <c r="S21" s="45" t="s">
        <v>726</v>
      </c>
      <c r="T21" s="43">
        <f t="shared" si="0"/>
        <v>6.4285714285714288</v>
      </c>
      <c r="U21" s="15" t="s">
        <v>728</v>
      </c>
    </row>
    <row r="22" spans="1:21" ht="16.5" customHeight="1" x14ac:dyDescent="0.2">
      <c r="A22" s="83">
        <v>45904.849445532411</v>
      </c>
      <c r="B22" s="84" t="s">
        <v>38</v>
      </c>
      <c r="C22" s="84" t="s">
        <v>39</v>
      </c>
      <c r="D22" s="25" t="s">
        <v>221</v>
      </c>
      <c r="E22" s="25"/>
      <c r="F22" s="43">
        <v>1</v>
      </c>
      <c r="G22" s="25" t="s">
        <v>659</v>
      </c>
      <c r="H22" s="43">
        <v>0.5</v>
      </c>
      <c r="I22" s="25" t="s">
        <v>729</v>
      </c>
      <c r="J22" s="43">
        <v>0</v>
      </c>
      <c r="K22" s="25" t="s">
        <v>661</v>
      </c>
      <c r="L22" s="43">
        <v>0</v>
      </c>
      <c r="M22" s="25" t="s">
        <v>730</v>
      </c>
      <c r="N22" s="43">
        <v>1</v>
      </c>
      <c r="O22" s="25" t="s">
        <v>731</v>
      </c>
      <c r="P22" s="43">
        <v>1</v>
      </c>
      <c r="Q22" s="25" t="s">
        <v>732</v>
      </c>
      <c r="R22" s="43">
        <v>1</v>
      </c>
      <c r="S22" s="25" t="s">
        <v>733</v>
      </c>
      <c r="T22" s="43">
        <f t="shared" si="0"/>
        <v>6.4285714285714288</v>
      </c>
      <c r="U22" s="6" t="s">
        <v>734</v>
      </c>
    </row>
    <row r="23" spans="1:21" ht="16.5" customHeight="1" x14ac:dyDescent="0.2">
      <c r="A23" s="81">
        <v>45904.849702141204</v>
      </c>
      <c r="B23" s="82" t="s">
        <v>220</v>
      </c>
      <c r="C23" s="82" t="s">
        <v>221</v>
      </c>
      <c r="D23" s="45" t="s">
        <v>39</v>
      </c>
      <c r="E23" s="45"/>
      <c r="F23" s="43">
        <v>1</v>
      </c>
      <c r="G23" s="45" t="s">
        <v>659</v>
      </c>
      <c r="H23" s="43">
        <v>0.5</v>
      </c>
      <c r="I23" s="45" t="s">
        <v>660</v>
      </c>
      <c r="J23" s="43">
        <v>0</v>
      </c>
      <c r="K23" s="45" t="s">
        <v>661</v>
      </c>
      <c r="L23" s="43">
        <v>0</v>
      </c>
      <c r="M23" s="45" t="s">
        <v>724</v>
      </c>
      <c r="N23" s="43">
        <v>1</v>
      </c>
      <c r="O23" s="45" t="s">
        <v>735</v>
      </c>
      <c r="P23" s="43">
        <v>1</v>
      </c>
      <c r="Q23" s="45" t="s">
        <v>638</v>
      </c>
      <c r="R23" s="43">
        <v>1</v>
      </c>
      <c r="S23" s="45" t="s">
        <v>736</v>
      </c>
      <c r="T23" s="43">
        <f t="shared" si="0"/>
        <v>6.4285714285714288</v>
      </c>
      <c r="U23" s="15" t="s">
        <v>737</v>
      </c>
    </row>
    <row r="24" spans="1:21" ht="16.5" customHeight="1" x14ac:dyDescent="0.2">
      <c r="A24" s="83">
        <v>45904.850438437497</v>
      </c>
      <c r="B24" s="84" t="s">
        <v>12</v>
      </c>
      <c r="C24" s="84" t="s">
        <v>13</v>
      </c>
      <c r="D24" s="25" t="s">
        <v>498</v>
      </c>
      <c r="E24" s="25"/>
      <c r="F24" s="43">
        <v>0.5</v>
      </c>
      <c r="G24" s="25" t="s">
        <v>738</v>
      </c>
      <c r="H24" s="43">
        <v>1</v>
      </c>
      <c r="I24" s="25" t="s">
        <v>739</v>
      </c>
      <c r="J24" s="43">
        <v>1</v>
      </c>
      <c r="K24" s="25" t="s">
        <v>740</v>
      </c>
      <c r="L24" s="43">
        <v>0</v>
      </c>
      <c r="M24" s="25" t="s">
        <v>741</v>
      </c>
      <c r="N24" s="43">
        <v>1</v>
      </c>
      <c r="O24" s="25" t="s">
        <v>654</v>
      </c>
      <c r="P24" s="43">
        <v>1</v>
      </c>
      <c r="Q24" s="25" t="s">
        <v>638</v>
      </c>
      <c r="R24" s="43">
        <v>1</v>
      </c>
      <c r="S24" s="25" t="s">
        <v>742</v>
      </c>
      <c r="T24" s="43">
        <f t="shared" si="0"/>
        <v>7.8571428571428568</v>
      </c>
      <c r="U24" s="6" t="s">
        <v>743</v>
      </c>
    </row>
    <row r="25" spans="1:21" ht="16.5" customHeight="1" x14ac:dyDescent="0.2">
      <c r="A25" s="81">
        <v>45904.85054594907</v>
      </c>
      <c r="B25" s="82" t="s">
        <v>497</v>
      </c>
      <c r="C25" s="82" t="s">
        <v>498</v>
      </c>
      <c r="D25" s="45" t="s">
        <v>13</v>
      </c>
      <c r="E25" s="45"/>
      <c r="F25" s="43">
        <v>0.5</v>
      </c>
      <c r="G25" s="45" t="s">
        <v>738</v>
      </c>
      <c r="H25" s="43">
        <v>1</v>
      </c>
      <c r="I25" s="45" t="s">
        <v>739</v>
      </c>
      <c r="J25" s="43">
        <v>1</v>
      </c>
      <c r="K25" s="45" t="s">
        <v>740</v>
      </c>
      <c r="L25" s="43">
        <v>0</v>
      </c>
      <c r="M25" s="45" t="s">
        <v>741</v>
      </c>
      <c r="N25" s="43">
        <v>1</v>
      </c>
      <c r="O25" s="45" t="s">
        <v>654</v>
      </c>
      <c r="P25" s="43">
        <v>1</v>
      </c>
      <c r="Q25" s="45" t="s">
        <v>638</v>
      </c>
      <c r="R25" s="43">
        <v>1</v>
      </c>
      <c r="S25" s="45" t="s">
        <v>744</v>
      </c>
      <c r="T25" s="43">
        <f t="shared" si="0"/>
        <v>7.8571428571428568</v>
      </c>
      <c r="U25" s="15" t="s">
        <v>745</v>
      </c>
    </row>
    <row r="26" spans="1:21" ht="16.5" customHeight="1" x14ac:dyDescent="0.2">
      <c r="A26" s="83">
        <v>45904.852007268521</v>
      </c>
      <c r="B26" s="84" t="s">
        <v>308</v>
      </c>
      <c r="C26" s="84" t="s">
        <v>309</v>
      </c>
      <c r="D26" s="25" t="s">
        <v>746</v>
      </c>
      <c r="E26" s="25"/>
      <c r="F26" s="43">
        <v>0.5</v>
      </c>
      <c r="G26" s="25" t="s">
        <v>747</v>
      </c>
      <c r="H26" s="43">
        <v>1</v>
      </c>
      <c r="I26" s="25" t="s">
        <v>684</v>
      </c>
      <c r="J26" s="43">
        <v>1</v>
      </c>
      <c r="K26" s="25" t="s">
        <v>690</v>
      </c>
      <c r="L26" s="43">
        <v>0</v>
      </c>
      <c r="M26" s="25" t="s">
        <v>748</v>
      </c>
      <c r="N26" s="43">
        <v>1</v>
      </c>
      <c r="O26" s="25" t="s">
        <v>749</v>
      </c>
      <c r="P26" s="43">
        <v>1</v>
      </c>
      <c r="Q26" s="25" t="s">
        <v>638</v>
      </c>
      <c r="R26" s="43">
        <v>1</v>
      </c>
      <c r="S26" s="25" t="s">
        <v>750</v>
      </c>
      <c r="T26" s="43">
        <f t="shared" si="0"/>
        <v>7.8571428571428568</v>
      </c>
      <c r="U26" s="6" t="s">
        <v>751</v>
      </c>
    </row>
    <row r="27" spans="1:21" ht="16.5" customHeight="1" x14ac:dyDescent="0.2">
      <c r="A27" s="81">
        <v>45904.85217085648</v>
      </c>
      <c r="B27" s="82" t="s">
        <v>254</v>
      </c>
      <c r="C27" s="82" t="s">
        <v>746</v>
      </c>
      <c r="D27" s="45" t="s">
        <v>309</v>
      </c>
      <c r="E27" s="45"/>
      <c r="F27" s="43">
        <v>0.5</v>
      </c>
      <c r="G27" s="45" t="s">
        <v>747</v>
      </c>
      <c r="H27" s="43">
        <v>1</v>
      </c>
      <c r="I27" s="45" t="s">
        <v>684</v>
      </c>
      <c r="J27" s="43">
        <v>1</v>
      </c>
      <c r="K27" s="45" t="s">
        <v>690</v>
      </c>
      <c r="L27" s="43">
        <v>0</v>
      </c>
      <c r="M27" s="45" t="s">
        <v>748</v>
      </c>
      <c r="N27" s="43">
        <v>1</v>
      </c>
      <c r="O27" s="45" t="s">
        <v>749</v>
      </c>
      <c r="P27" s="43">
        <v>1</v>
      </c>
      <c r="Q27" s="45" t="s">
        <v>638</v>
      </c>
      <c r="R27" s="43">
        <v>1</v>
      </c>
      <c r="S27" s="45" t="s">
        <v>750</v>
      </c>
      <c r="T27" s="43">
        <f t="shared" si="0"/>
        <v>7.8571428571428568</v>
      </c>
      <c r="U27" s="15" t="s">
        <v>752</v>
      </c>
    </row>
    <row r="28" spans="1:21" ht="16.5" customHeight="1" x14ac:dyDescent="0.2">
      <c r="A28" s="83">
        <v>45904.854877638893</v>
      </c>
      <c r="B28" s="84" t="s">
        <v>477</v>
      </c>
      <c r="C28" s="84" t="s">
        <v>141</v>
      </c>
      <c r="D28" s="25" t="s">
        <v>753</v>
      </c>
      <c r="E28" s="25"/>
      <c r="F28" s="43">
        <v>1</v>
      </c>
      <c r="G28" s="25" t="s">
        <v>659</v>
      </c>
      <c r="H28" s="43">
        <v>1</v>
      </c>
      <c r="I28" s="25" t="s">
        <v>739</v>
      </c>
      <c r="J28" s="43">
        <v>1</v>
      </c>
      <c r="K28" s="25" t="s">
        <v>690</v>
      </c>
      <c r="L28" s="43">
        <v>0</v>
      </c>
      <c r="M28" s="25" t="s">
        <v>754</v>
      </c>
      <c r="N28" s="43">
        <v>0</v>
      </c>
      <c r="O28" s="25" t="s">
        <v>755</v>
      </c>
      <c r="P28" s="43">
        <v>1</v>
      </c>
      <c r="Q28" s="25" t="s">
        <v>638</v>
      </c>
      <c r="R28" s="43">
        <v>1</v>
      </c>
      <c r="S28" s="25" t="s">
        <v>756</v>
      </c>
      <c r="T28" s="43">
        <f t="shared" si="0"/>
        <v>7.1428571428571432</v>
      </c>
      <c r="U28" s="6" t="s">
        <v>757</v>
      </c>
    </row>
    <row r="29" spans="1:21" ht="16.5" customHeight="1" x14ac:dyDescent="0.2">
      <c r="A29" s="81">
        <v>45904.856123819445</v>
      </c>
      <c r="B29" s="82" t="s">
        <v>97</v>
      </c>
      <c r="C29" s="82" t="s">
        <v>758</v>
      </c>
      <c r="D29" s="45" t="s">
        <v>759</v>
      </c>
      <c r="E29" s="45"/>
      <c r="F29" s="43">
        <v>1</v>
      </c>
      <c r="G29" s="45" t="s">
        <v>760</v>
      </c>
      <c r="H29" s="43">
        <v>0.5</v>
      </c>
      <c r="I29" s="45" t="s">
        <v>761</v>
      </c>
      <c r="J29" s="43">
        <v>0</v>
      </c>
      <c r="K29" s="45" t="s">
        <v>661</v>
      </c>
      <c r="L29" s="43">
        <v>0</v>
      </c>
      <c r="M29" s="45" t="s">
        <v>762</v>
      </c>
      <c r="N29" s="43">
        <v>0</v>
      </c>
      <c r="O29" s="45" t="s">
        <v>763</v>
      </c>
      <c r="P29" s="43">
        <v>1</v>
      </c>
      <c r="Q29" s="45" t="s">
        <v>638</v>
      </c>
      <c r="R29" s="43">
        <v>1</v>
      </c>
      <c r="S29" s="45" t="s">
        <v>764</v>
      </c>
      <c r="T29" s="43">
        <f t="shared" si="0"/>
        <v>5</v>
      </c>
      <c r="U29" s="15" t="s">
        <v>765</v>
      </c>
    </row>
    <row r="30" spans="1:21" ht="16.5" customHeight="1" x14ac:dyDescent="0.2">
      <c r="A30" s="83">
        <v>45904.856281886576</v>
      </c>
      <c r="B30" s="84" t="s">
        <v>140</v>
      </c>
      <c r="C30" s="84" t="s">
        <v>141</v>
      </c>
      <c r="D30" s="25" t="s">
        <v>753</v>
      </c>
      <c r="E30" s="25"/>
      <c r="F30" s="43">
        <v>1</v>
      </c>
      <c r="G30" s="25" t="s">
        <v>659</v>
      </c>
      <c r="H30" s="43">
        <v>1</v>
      </c>
      <c r="I30" s="25" t="s">
        <v>684</v>
      </c>
      <c r="J30" s="43">
        <v>1</v>
      </c>
      <c r="K30" s="25" t="s">
        <v>690</v>
      </c>
      <c r="L30" s="43">
        <v>0</v>
      </c>
      <c r="M30" s="25" t="s">
        <v>754</v>
      </c>
      <c r="N30" s="43">
        <v>0</v>
      </c>
      <c r="O30" s="25" t="s">
        <v>766</v>
      </c>
      <c r="P30" s="43">
        <v>1</v>
      </c>
      <c r="Q30" s="25" t="s">
        <v>638</v>
      </c>
      <c r="R30" s="43">
        <v>1</v>
      </c>
      <c r="S30" s="25" t="s">
        <v>767</v>
      </c>
      <c r="T30" s="43">
        <f t="shared" si="0"/>
        <v>7.1428571428571432</v>
      </c>
      <c r="U30" s="6" t="s">
        <v>757</v>
      </c>
    </row>
    <row r="31" spans="1:21" ht="16.5" customHeight="1" x14ac:dyDescent="0.2">
      <c r="A31" s="81">
        <v>45904.856625567132</v>
      </c>
      <c r="B31" s="82" t="s">
        <v>333</v>
      </c>
      <c r="C31" s="82" t="s">
        <v>334</v>
      </c>
      <c r="D31" s="45" t="s">
        <v>243</v>
      </c>
      <c r="E31" s="45"/>
      <c r="F31" s="23">
        <v>0.5</v>
      </c>
      <c r="G31" s="45" t="s">
        <v>768</v>
      </c>
      <c r="H31" s="43">
        <v>1</v>
      </c>
      <c r="I31" s="45" t="s">
        <v>769</v>
      </c>
      <c r="J31" s="43">
        <v>1</v>
      </c>
      <c r="K31" s="45" t="s">
        <v>770</v>
      </c>
      <c r="L31" s="43">
        <v>0</v>
      </c>
      <c r="M31" s="45" t="s">
        <v>771</v>
      </c>
      <c r="N31" s="43">
        <v>1</v>
      </c>
      <c r="O31" s="45" t="s">
        <v>772</v>
      </c>
      <c r="P31" s="43">
        <v>1</v>
      </c>
      <c r="Q31" s="45" t="s">
        <v>638</v>
      </c>
      <c r="R31" s="43">
        <v>1</v>
      </c>
      <c r="S31" s="45" t="s">
        <v>773</v>
      </c>
      <c r="T31" s="43">
        <f t="shared" si="0"/>
        <v>7.8571428571428568</v>
      </c>
      <c r="U31" s="15" t="s">
        <v>774</v>
      </c>
    </row>
    <row r="32" spans="1:21" ht="16.5" customHeight="1" x14ac:dyDescent="0.2">
      <c r="A32" s="83">
        <v>45904.856661331018</v>
      </c>
      <c r="B32" s="84" t="s">
        <v>242</v>
      </c>
      <c r="C32" s="84" t="s">
        <v>243</v>
      </c>
      <c r="D32" s="25" t="s">
        <v>334</v>
      </c>
      <c r="E32" s="25"/>
      <c r="F32" s="23">
        <v>0.5</v>
      </c>
      <c r="G32" s="25" t="s">
        <v>775</v>
      </c>
      <c r="H32" s="43">
        <v>1</v>
      </c>
      <c r="I32" s="25" t="s">
        <v>776</v>
      </c>
      <c r="J32" s="43">
        <v>0</v>
      </c>
      <c r="K32" s="25" t="s">
        <v>777</v>
      </c>
      <c r="L32" s="43">
        <v>0</v>
      </c>
      <c r="M32" s="25" t="s">
        <v>748</v>
      </c>
      <c r="N32" s="43">
        <v>1</v>
      </c>
      <c r="O32" s="25" t="s">
        <v>772</v>
      </c>
      <c r="P32" s="43">
        <v>1</v>
      </c>
      <c r="Q32" s="25" t="s">
        <v>638</v>
      </c>
      <c r="R32" s="43">
        <v>1</v>
      </c>
      <c r="S32" s="25" t="s">
        <v>773</v>
      </c>
      <c r="T32" s="43">
        <f t="shared" si="0"/>
        <v>6.4285714285714288</v>
      </c>
      <c r="U32" s="6" t="s">
        <v>774</v>
      </c>
    </row>
    <row r="33" spans="1:21" ht="16.5" customHeight="1" x14ac:dyDescent="0.2">
      <c r="A33" s="81">
        <v>45904.856900798608</v>
      </c>
      <c r="B33" s="82" t="s">
        <v>235</v>
      </c>
      <c r="C33" s="82" t="s">
        <v>236</v>
      </c>
      <c r="D33" s="45" t="s">
        <v>778</v>
      </c>
      <c r="E33" s="45"/>
      <c r="F33" s="43">
        <v>0</v>
      </c>
      <c r="G33" s="45" t="s">
        <v>779</v>
      </c>
      <c r="H33" s="43">
        <v>0.5</v>
      </c>
      <c r="I33" s="45" t="s">
        <v>780</v>
      </c>
      <c r="J33" s="43">
        <v>0</v>
      </c>
      <c r="K33" s="45" t="s">
        <v>781</v>
      </c>
      <c r="L33" s="43">
        <v>0</v>
      </c>
      <c r="M33" s="45" t="s">
        <v>782</v>
      </c>
      <c r="N33" s="43">
        <v>0</v>
      </c>
      <c r="O33" s="45" t="s">
        <v>686</v>
      </c>
      <c r="P33" s="43">
        <v>1</v>
      </c>
      <c r="Q33" s="45" t="s">
        <v>638</v>
      </c>
      <c r="R33" s="43">
        <v>1</v>
      </c>
      <c r="S33" s="45" t="s">
        <v>783</v>
      </c>
      <c r="T33" s="43">
        <f t="shared" si="0"/>
        <v>3.5714285714285716</v>
      </c>
      <c r="U33" s="15" t="s">
        <v>784</v>
      </c>
    </row>
    <row r="34" spans="1:21" ht="16.5" customHeight="1" x14ac:dyDescent="0.2">
      <c r="A34" s="83">
        <v>45904.857056284724</v>
      </c>
      <c r="B34" s="84" t="s">
        <v>462</v>
      </c>
      <c r="C34" s="84" t="s">
        <v>463</v>
      </c>
      <c r="D34" s="25" t="s">
        <v>151</v>
      </c>
      <c r="E34" s="25"/>
      <c r="F34" s="43">
        <v>1</v>
      </c>
      <c r="G34" s="25" t="s">
        <v>659</v>
      </c>
      <c r="H34" s="43">
        <v>0.5</v>
      </c>
      <c r="I34" s="25" t="s">
        <v>660</v>
      </c>
      <c r="J34" s="43">
        <v>0</v>
      </c>
      <c r="K34" s="25" t="s">
        <v>785</v>
      </c>
      <c r="L34" s="43">
        <v>0</v>
      </c>
      <c r="M34" s="25" t="s">
        <v>786</v>
      </c>
      <c r="N34" s="43">
        <v>1</v>
      </c>
      <c r="O34" s="25" t="s">
        <v>787</v>
      </c>
      <c r="P34" s="43">
        <v>1</v>
      </c>
      <c r="Q34" s="25" t="s">
        <v>638</v>
      </c>
      <c r="R34" s="43">
        <v>1</v>
      </c>
      <c r="S34" s="25" t="s">
        <v>788</v>
      </c>
      <c r="T34" s="43">
        <f t="shared" si="0"/>
        <v>6.4285714285714288</v>
      </c>
      <c r="U34" s="6" t="s">
        <v>789</v>
      </c>
    </row>
    <row r="35" spans="1:21" ht="16.5" customHeight="1" x14ac:dyDescent="0.2">
      <c r="A35" s="81">
        <v>45904.857108518518</v>
      </c>
      <c r="B35" s="82" t="s">
        <v>130</v>
      </c>
      <c r="C35" s="82" t="s">
        <v>131</v>
      </c>
      <c r="D35" s="45" t="s">
        <v>236</v>
      </c>
      <c r="E35" s="45"/>
      <c r="F35" s="43">
        <v>0</v>
      </c>
      <c r="G35" s="45" t="s">
        <v>779</v>
      </c>
      <c r="H35" s="43">
        <v>0.5</v>
      </c>
      <c r="I35" s="45" t="s">
        <v>780</v>
      </c>
      <c r="J35" s="43">
        <v>0</v>
      </c>
      <c r="K35" s="45" t="s">
        <v>781</v>
      </c>
      <c r="L35" s="43">
        <v>0</v>
      </c>
      <c r="M35" s="45" t="s">
        <v>782</v>
      </c>
      <c r="N35" s="43">
        <v>0</v>
      </c>
      <c r="O35" s="45" t="s">
        <v>686</v>
      </c>
      <c r="P35" s="43">
        <v>1</v>
      </c>
      <c r="Q35" s="45" t="s">
        <v>638</v>
      </c>
      <c r="R35" s="43">
        <v>1</v>
      </c>
      <c r="S35" s="45" t="s">
        <v>783</v>
      </c>
      <c r="T35" s="43">
        <f t="shared" si="0"/>
        <v>3.5714285714285716</v>
      </c>
      <c r="U35" s="15" t="s">
        <v>784</v>
      </c>
    </row>
    <row r="36" spans="1:21" ht="16.5" customHeight="1" x14ac:dyDescent="0.2">
      <c r="A36" s="83">
        <v>45904.857124907408</v>
      </c>
      <c r="B36" s="84" t="s">
        <v>790</v>
      </c>
      <c r="C36" s="84" t="s">
        <v>151</v>
      </c>
      <c r="D36" s="25" t="s">
        <v>463</v>
      </c>
      <c r="E36" s="25"/>
      <c r="F36" s="43">
        <v>1</v>
      </c>
      <c r="G36" s="25" t="s">
        <v>791</v>
      </c>
      <c r="H36" s="43">
        <v>0.5</v>
      </c>
      <c r="I36" s="25" t="s">
        <v>792</v>
      </c>
      <c r="J36" s="43">
        <v>0</v>
      </c>
      <c r="K36" s="25" t="s">
        <v>793</v>
      </c>
      <c r="L36" s="43">
        <v>0</v>
      </c>
      <c r="M36" s="25" t="s">
        <v>794</v>
      </c>
      <c r="N36" s="43">
        <v>1</v>
      </c>
      <c r="O36" s="25" t="s">
        <v>795</v>
      </c>
      <c r="P36" s="43">
        <v>1</v>
      </c>
      <c r="Q36" s="25" t="s">
        <v>796</v>
      </c>
      <c r="R36" s="43">
        <v>1</v>
      </c>
      <c r="S36" s="25" t="s">
        <v>797</v>
      </c>
      <c r="T36" s="43">
        <f t="shared" si="0"/>
        <v>6.4285714285714288</v>
      </c>
      <c r="U36" s="6" t="s">
        <v>789</v>
      </c>
    </row>
    <row r="37" spans="1:21" ht="16.5" customHeight="1" x14ac:dyDescent="0.2">
      <c r="A37" s="81">
        <v>45904.857387488424</v>
      </c>
      <c r="B37" s="82" t="s">
        <v>63</v>
      </c>
      <c r="C37" s="82" t="s">
        <v>759</v>
      </c>
      <c r="D37" s="45" t="s">
        <v>758</v>
      </c>
      <c r="E37" s="45"/>
      <c r="F37" s="43">
        <v>1</v>
      </c>
      <c r="G37" s="45" t="s">
        <v>798</v>
      </c>
      <c r="H37" s="43">
        <v>0.5</v>
      </c>
      <c r="I37" s="45" t="s">
        <v>761</v>
      </c>
      <c r="J37" s="43">
        <v>0</v>
      </c>
      <c r="K37" s="45" t="s">
        <v>661</v>
      </c>
      <c r="L37" s="43">
        <v>0</v>
      </c>
      <c r="M37" s="45" t="s">
        <v>762</v>
      </c>
      <c r="N37" s="43">
        <v>0</v>
      </c>
      <c r="O37" s="45" t="s">
        <v>799</v>
      </c>
      <c r="P37" s="43">
        <v>1</v>
      </c>
      <c r="Q37" s="45" t="s">
        <v>638</v>
      </c>
      <c r="R37" s="43">
        <v>1</v>
      </c>
      <c r="S37" s="45" t="s">
        <v>764</v>
      </c>
      <c r="T37" s="43">
        <f t="shared" si="0"/>
        <v>5</v>
      </c>
      <c r="U37" s="15" t="s">
        <v>800</v>
      </c>
    </row>
    <row r="38" spans="1:21" ht="16.5" customHeight="1" x14ac:dyDescent="0.2">
      <c r="A38" s="83">
        <v>45904.858391585643</v>
      </c>
      <c r="B38" s="84" t="s">
        <v>801</v>
      </c>
      <c r="C38" s="84" t="s">
        <v>802</v>
      </c>
      <c r="D38" s="25" t="s">
        <v>207</v>
      </c>
      <c r="E38" s="25"/>
      <c r="F38" s="43">
        <v>0</v>
      </c>
      <c r="G38" s="25" t="s">
        <v>803</v>
      </c>
      <c r="H38" s="43">
        <v>0.5</v>
      </c>
      <c r="I38" s="25" t="s">
        <v>660</v>
      </c>
      <c r="J38" s="43">
        <v>0</v>
      </c>
      <c r="K38" s="25" t="s">
        <v>804</v>
      </c>
      <c r="L38" s="43">
        <v>0</v>
      </c>
      <c r="M38" s="25" t="s">
        <v>805</v>
      </c>
      <c r="N38" s="43">
        <v>0</v>
      </c>
      <c r="O38" s="25" t="s">
        <v>806</v>
      </c>
      <c r="P38" s="43">
        <v>1</v>
      </c>
      <c r="Q38" s="25" t="s">
        <v>638</v>
      </c>
      <c r="R38" s="43">
        <v>1</v>
      </c>
      <c r="S38" s="25" t="s">
        <v>807</v>
      </c>
      <c r="T38" s="43">
        <f t="shared" si="0"/>
        <v>3.5714285714285716</v>
      </c>
      <c r="U38" s="6" t="s">
        <v>808</v>
      </c>
    </row>
    <row r="39" spans="1:21" ht="16.5" customHeight="1" x14ac:dyDescent="0.2">
      <c r="A39" s="85">
        <v>45904.858458368057</v>
      </c>
      <c r="B39" s="86" t="s">
        <v>206</v>
      </c>
      <c r="C39" s="86" t="s">
        <v>207</v>
      </c>
      <c r="D39" s="71" t="s">
        <v>809</v>
      </c>
      <c r="E39" s="71"/>
      <c r="F39" s="43">
        <v>0</v>
      </c>
      <c r="G39" s="71" t="s">
        <v>803</v>
      </c>
      <c r="H39" s="43">
        <v>0.5</v>
      </c>
      <c r="I39" s="71" t="s">
        <v>660</v>
      </c>
      <c r="J39" s="43">
        <v>0</v>
      </c>
      <c r="K39" s="71" t="s">
        <v>804</v>
      </c>
      <c r="L39" s="43">
        <v>0</v>
      </c>
      <c r="M39" s="71" t="s">
        <v>805</v>
      </c>
      <c r="N39" s="43">
        <v>0</v>
      </c>
      <c r="O39" s="71" t="s">
        <v>806</v>
      </c>
      <c r="P39" s="43">
        <v>1</v>
      </c>
      <c r="Q39" s="71" t="s">
        <v>638</v>
      </c>
      <c r="R39" s="43">
        <v>1</v>
      </c>
      <c r="S39" s="71" t="s">
        <v>810</v>
      </c>
      <c r="T39" s="43">
        <f t="shared" si="0"/>
        <v>3.5714285714285716</v>
      </c>
      <c r="U39" s="36" t="s">
        <v>808</v>
      </c>
    </row>
  </sheetData>
  <hyperlinks>
    <hyperlink ref="U2" r:id="rId1" xr:uid="{BFB1DB44-4D73-49EE-ADE3-5B0C5838CDBF}"/>
    <hyperlink ref="U3" r:id="rId2" xr:uid="{F242E781-D4FA-46DF-83B4-23E2568C1B48}"/>
    <hyperlink ref="U4" r:id="rId3" xr:uid="{2996CF55-5E54-4B6B-AFC4-61505EA32958}"/>
    <hyperlink ref="U5" r:id="rId4" xr:uid="{7884EAC7-AA26-437A-A993-D2666390241B}"/>
    <hyperlink ref="U6" r:id="rId5" xr:uid="{9D334194-2008-4399-9E62-92A546B99074}"/>
    <hyperlink ref="U7" r:id="rId6" xr:uid="{C00DF403-C421-46AD-869B-8BD418CBA37A}"/>
    <hyperlink ref="U8" r:id="rId7" xr:uid="{415A2F41-1EE5-4D49-ABF0-DCC9DB8FFD68}"/>
    <hyperlink ref="U9" r:id="rId8" xr:uid="{560E3414-B59D-49B1-9A4F-EBA79255431F}"/>
    <hyperlink ref="U10" r:id="rId9" xr:uid="{4DC7ABE2-D72F-4F4A-B5AE-770F717FC903}"/>
    <hyperlink ref="U11" r:id="rId10" xr:uid="{566C4B33-7CF0-4CBA-9355-20345DC32A4A}"/>
    <hyperlink ref="U12" r:id="rId11" xr:uid="{235A8808-F5F9-4049-8746-D23E61EB79E1}"/>
    <hyperlink ref="U13" r:id="rId12" xr:uid="{03757861-9918-4AAA-9FC4-E8EF20AF5292}"/>
    <hyperlink ref="U14" r:id="rId13" xr:uid="{ADAE1531-8700-4BC9-B0B6-3592242E14D8}"/>
    <hyperlink ref="U15" r:id="rId14" xr:uid="{12EA9AE7-E855-402A-9F64-C818298B274E}"/>
    <hyperlink ref="U16" r:id="rId15" xr:uid="{35528EF2-4C23-4B7F-BB95-6969E4696414}"/>
    <hyperlink ref="U17" r:id="rId16" xr:uid="{32D2110E-61CA-4C35-A227-1F5BC42381EA}"/>
    <hyperlink ref="U18" r:id="rId17" location="scrollTo=uefRmb-rQD8A" xr:uid="{7FE46B66-037B-4B01-AC8D-F7F366F0944C}"/>
    <hyperlink ref="U19" r:id="rId18" xr:uid="{4E0B5182-8ED9-4980-9031-B838BDB0F718}"/>
    <hyperlink ref="U20" r:id="rId19" xr:uid="{F9CF44C7-028E-413C-A1E5-CA357DCDDECB}"/>
    <hyperlink ref="U21" r:id="rId20" xr:uid="{3617F7FF-4A19-4B5B-B696-220C9C97DC64}"/>
    <hyperlink ref="U22" r:id="rId21" xr:uid="{D7107979-8ACB-4B80-8F6B-0352EFAC1DC0}"/>
    <hyperlink ref="U23" r:id="rId22" xr:uid="{44B27C69-5F37-4A98-8AAB-62A5076BD4C4}"/>
    <hyperlink ref="U24" r:id="rId23" location="scrollTo=xXfV9gT4gsmO" xr:uid="{917C4E8A-9ACA-4B67-8884-33CB319B2FD1}"/>
    <hyperlink ref="U25" r:id="rId24" xr:uid="{EF48F122-1655-429E-ABE6-6CC7F7B762B4}"/>
    <hyperlink ref="U26" r:id="rId25" xr:uid="{E4278CF1-E555-43E2-B7A2-8D131C1D3416}"/>
    <hyperlink ref="U27" r:id="rId26" xr:uid="{E6BDEAB1-CF1D-407B-9C2F-3FE8532C965F}"/>
    <hyperlink ref="U28" r:id="rId27" xr:uid="{18821C89-510D-4412-99C2-BDF4F5303B7D}"/>
    <hyperlink ref="U29" r:id="rId28" location="scrollTo=FiLaXmST48ql" xr:uid="{36C167A0-EC0E-4670-BCFC-70760AD35AA1}"/>
    <hyperlink ref="U30" r:id="rId29" xr:uid="{B741B976-C284-4157-9D7B-B8A3B288D4BD}"/>
    <hyperlink ref="U31" r:id="rId30" xr:uid="{06980A05-9447-4E89-834E-2A40C21E73B8}"/>
    <hyperlink ref="U32" r:id="rId31" xr:uid="{B0B5B338-1D1C-43F8-8E5D-B8526E6919F5}"/>
    <hyperlink ref="U33" r:id="rId32" xr:uid="{9130EBC3-4034-4E43-ADB5-FF8DA294732D}"/>
    <hyperlink ref="U34" r:id="rId33" xr:uid="{D971A5E4-98BE-456F-A67C-1CB072C3004B}"/>
    <hyperlink ref="U35" r:id="rId34" xr:uid="{5CF70A9E-87CE-44A7-8186-17FBB1C23C5A}"/>
    <hyperlink ref="U36" r:id="rId35" xr:uid="{716924AC-1418-4E1A-B94A-03E61A109613}"/>
    <hyperlink ref="U37" r:id="rId36" location="scrollTo=FiLaXmST48ql" xr:uid="{B29AC9A2-3A04-44DB-9E31-F56D7634906D}"/>
    <hyperlink ref="U38" r:id="rId37" xr:uid="{0BE9E1EC-A00F-442D-8168-BFBC784CA1AE}"/>
    <hyperlink ref="U39" r:id="rId38" xr:uid="{74986E73-8159-48B2-9F67-4F2392788367}"/>
  </hyperlinks>
  <pageMargins left="0.7" right="0.7" top="0.75" bottom="0.75" header="0.3" footer="0.3"/>
  <tableParts count="1">
    <tablePart r:id="rId3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BC8F8-068B-401D-B5B1-FBAD0F9757B8}">
  <dimension ref="A1:J11"/>
  <sheetViews>
    <sheetView workbookViewId="0">
      <selection activeCell="D4" sqref="D4"/>
    </sheetView>
  </sheetViews>
  <sheetFormatPr defaultColWidth="12.5703125" defaultRowHeight="12.75" x14ac:dyDescent="0.2"/>
  <cols>
    <col min="1" max="1" width="13.7109375" customWidth="1"/>
    <col min="2" max="2" width="16.140625" customWidth="1"/>
    <col min="3" max="3" width="15.5703125" customWidth="1"/>
    <col min="4" max="4" width="19.7109375" customWidth="1"/>
    <col min="5" max="5" width="41.42578125" style="75" customWidth="1"/>
    <col min="6" max="6" width="27.42578125" style="76" customWidth="1"/>
    <col min="7" max="10" width="37.5703125" customWidth="1"/>
    <col min="11" max="16" width="18.85546875" customWidth="1"/>
  </cols>
  <sheetData>
    <row r="1" spans="1:10" ht="114.75" x14ac:dyDescent="0.2">
      <c r="A1" s="37" t="s">
        <v>0</v>
      </c>
      <c r="B1" s="38" t="s">
        <v>1</v>
      </c>
      <c r="C1" s="38" t="s">
        <v>522</v>
      </c>
      <c r="D1" s="38" t="s">
        <v>523</v>
      </c>
      <c r="E1" s="63" t="s">
        <v>524</v>
      </c>
      <c r="F1" s="60" t="s">
        <v>525</v>
      </c>
      <c r="G1" s="38" t="s">
        <v>526</v>
      </c>
      <c r="H1" s="38" t="s">
        <v>527</v>
      </c>
      <c r="I1" s="26" t="s">
        <v>528</v>
      </c>
      <c r="J1" s="64" t="s">
        <v>529</v>
      </c>
    </row>
    <row r="2" spans="1:10" ht="165.75" x14ac:dyDescent="0.2">
      <c r="A2" s="42">
        <v>45916.388389571759</v>
      </c>
      <c r="B2" s="25" t="s">
        <v>286</v>
      </c>
      <c r="C2" s="25" t="s">
        <v>530</v>
      </c>
      <c r="D2" s="25" t="s">
        <v>531</v>
      </c>
      <c r="E2" s="65" t="s">
        <v>532</v>
      </c>
      <c r="F2" s="66">
        <v>8</v>
      </c>
      <c r="G2" s="25" t="s">
        <v>533</v>
      </c>
      <c r="H2" s="25" t="s">
        <v>534</v>
      </c>
      <c r="I2" s="25" t="s">
        <v>535</v>
      </c>
      <c r="J2" s="67" t="s">
        <v>536</v>
      </c>
    </row>
    <row r="3" spans="1:10" ht="153" x14ac:dyDescent="0.2">
      <c r="A3" s="44">
        <v>45917.740172743055</v>
      </c>
      <c r="B3" s="45" t="s">
        <v>433</v>
      </c>
      <c r="C3" s="45" t="s">
        <v>537</v>
      </c>
      <c r="D3" s="45" t="s">
        <v>538</v>
      </c>
      <c r="E3" s="32" t="s">
        <v>539</v>
      </c>
      <c r="F3" s="68">
        <v>7</v>
      </c>
      <c r="G3" s="45" t="s">
        <v>540</v>
      </c>
      <c r="H3" s="45" t="s">
        <v>541</v>
      </c>
      <c r="I3" s="45" t="s">
        <v>542</v>
      </c>
      <c r="J3" s="15" t="s">
        <v>543</v>
      </c>
    </row>
    <row r="4" spans="1:10" ht="178.5" x14ac:dyDescent="0.2">
      <c r="A4" s="42">
        <v>45917.77810358796</v>
      </c>
      <c r="B4" s="25" t="s">
        <v>447</v>
      </c>
      <c r="C4" s="25" t="s">
        <v>544</v>
      </c>
      <c r="D4" s="25" t="s">
        <v>538</v>
      </c>
      <c r="E4" s="65" t="s">
        <v>545</v>
      </c>
      <c r="F4" s="43">
        <v>8</v>
      </c>
      <c r="G4" s="25" t="s">
        <v>546</v>
      </c>
      <c r="H4" s="25" t="s">
        <v>547</v>
      </c>
      <c r="I4" s="25" t="s">
        <v>548</v>
      </c>
      <c r="J4" s="67" t="s">
        <v>549</v>
      </c>
    </row>
    <row r="5" spans="1:10" ht="255" x14ac:dyDescent="0.2">
      <c r="A5" s="44">
        <v>45917.783286759259</v>
      </c>
      <c r="B5" s="45" t="s">
        <v>117</v>
      </c>
      <c r="C5" s="45" t="s">
        <v>550</v>
      </c>
      <c r="D5" s="45" t="s">
        <v>538</v>
      </c>
      <c r="E5" s="32" t="s">
        <v>551</v>
      </c>
      <c r="F5" s="68">
        <v>5.5</v>
      </c>
      <c r="G5" s="45" t="s">
        <v>552</v>
      </c>
      <c r="H5" s="45" t="s">
        <v>553</v>
      </c>
      <c r="I5" s="32" t="s">
        <v>554</v>
      </c>
      <c r="J5" s="69" t="s">
        <v>555</v>
      </c>
    </row>
    <row r="6" spans="1:10" ht="51" x14ac:dyDescent="0.2">
      <c r="A6" s="42">
        <v>45917.931965347219</v>
      </c>
      <c r="B6" s="25" t="s">
        <v>254</v>
      </c>
      <c r="C6" s="25" t="s">
        <v>556</v>
      </c>
      <c r="D6" s="25" t="s">
        <v>538</v>
      </c>
      <c r="E6" s="65" t="s">
        <v>557</v>
      </c>
      <c r="F6" s="43">
        <v>10</v>
      </c>
      <c r="G6" s="25" t="s">
        <v>558</v>
      </c>
      <c r="H6" s="25" t="s">
        <v>559</v>
      </c>
      <c r="I6" s="25" t="s">
        <v>560</v>
      </c>
      <c r="J6" s="67" t="s">
        <v>561</v>
      </c>
    </row>
    <row r="7" spans="1:10" ht="102" x14ac:dyDescent="0.2">
      <c r="A7" s="44">
        <v>45917.958566168978</v>
      </c>
      <c r="B7" s="45" t="s">
        <v>497</v>
      </c>
      <c r="C7" s="45" t="s">
        <v>562</v>
      </c>
      <c r="D7" s="45" t="s">
        <v>531</v>
      </c>
      <c r="E7" s="32" t="s">
        <v>563</v>
      </c>
      <c r="F7" s="68">
        <v>7</v>
      </c>
      <c r="G7" s="45" t="s">
        <v>564</v>
      </c>
      <c r="H7" s="45" t="s">
        <v>565</v>
      </c>
      <c r="I7" s="45" t="s">
        <v>566</v>
      </c>
      <c r="J7" s="69" t="s">
        <v>567</v>
      </c>
    </row>
    <row r="8" spans="1:10" ht="153" x14ac:dyDescent="0.2">
      <c r="A8" s="42">
        <v>45918.625062361112</v>
      </c>
      <c r="B8" s="25" t="s">
        <v>220</v>
      </c>
      <c r="C8" s="25" t="s">
        <v>568</v>
      </c>
      <c r="D8" s="25" t="s">
        <v>531</v>
      </c>
      <c r="E8" s="65" t="s">
        <v>569</v>
      </c>
      <c r="F8" s="43">
        <v>7</v>
      </c>
      <c r="G8" s="25" t="s">
        <v>570</v>
      </c>
      <c r="H8" s="25" t="s">
        <v>571</v>
      </c>
      <c r="I8" s="25" t="s">
        <v>572</v>
      </c>
      <c r="J8" s="67" t="s">
        <v>573</v>
      </c>
    </row>
    <row r="9" spans="1:10" ht="165.75" x14ac:dyDescent="0.2">
      <c r="A9" s="44">
        <v>45918.884796643513</v>
      </c>
      <c r="B9" s="45" t="s">
        <v>391</v>
      </c>
      <c r="C9" s="45" t="s">
        <v>574</v>
      </c>
      <c r="D9" s="45" t="s">
        <v>531</v>
      </c>
      <c r="E9" s="32" t="s">
        <v>575</v>
      </c>
      <c r="F9" s="68">
        <v>6</v>
      </c>
      <c r="G9" s="45" t="s">
        <v>576</v>
      </c>
      <c r="H9" s="45" t="s">
        <v>577</v>
      </c>
      <c r="I9" s="45" t="s">
        <v>578</v>
      </c>
      <c r="J9" s="69" t="s">
        <v>579</v>
      </c>
    </row>
    <row r="10" spans="1:10" ht="382.5" x14ac:dyDescent="0.2">
      <c r="A10" s="42">
        <v>45918.904346759256</v>
      </c>
      <c r="B10" s="25" t="s">
        <v>346</v>
      </c>
      <c r="C10" s="25" t="s">
        <v>580</v>
      </c>
      <c r="D10" s="25" t="s">
        <v>538</v>
      </c>
      <c r="E10" s="65" t="s">
        <v>581</v>
      </c>
      <c r="F10" s="43">
        <v>4.5</v>
      </c>
      <c r="G10" s="25" t="s">
        <v>582</v>
      </c>
      <c r="H10" s="25" t="s">
        <v>583</v>
      </c>
      <c r="I10" s="65" t="s">
        <v>584</v>
      </c>
      <c r="J10" s="67" t="s">
        <v>585</v>
      </c>
    </row>
    <row r="11" spans="1:10" ht="127.5" x14ac:dyDescent="0.2">
      <c r="A11" s="70">
        <v>45918.952828159723</v>
      </c>
      <c r="B11" s="71" t="s">
        <v>150</v>
      </c>
      <c r="C11" s="71" t="s">
        <v>586</v>
      </c>
      <c r="D11" s="71" t="s">
        <v>531</v>
      </c>
      <c r="E11" s="72" t="s">
        <v>587</v>
      </c>
      <c r="F11" s="73">
        <v>8</v>
      </c>
      <c r="G11" s="71" t="s">
        <v>588</v>
      </c>
      <c r="H11" s="71" t="s">
        <v>589</v>
      </c>
      <c r="I11" s="71" t="s">
        <v>590</v>
      </c>
      <c r="J11" s="74" t="s">
        <v>591</v>
      </c>
    </row>
  </sheetData>
  <hyperlinks>
    <hyperlink ref="J3" r:id="rId1" xr:uid="{416462A9-683B-423C-B5D7-BD7B7A1F8982}"/>
  </hyperlinks>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42"/>
  <sheetViews>
    <sheetView topLeftCell="R1" workbookViewId="0">
      <pane ySplit="1" topLeftCell="A2" activePane="bottomLeft" state="frozen"/>
      <selection pane="bottomLeft" activeCell="AB2" sqref="AB2"/>
    </sheetView>
  </sheetViews>
  <sheetFormatPr defaultColWidth="12.5703125" defaultRowHeight="15.75" customHeight="1" x14ac:dyDescent="0.2"/>
  <cols>
    <col min="2" max="2" width="21.28515625" customWidth="1"/>
    <col min="3" max="3" width="19.28515625" customWidth="1"/>
    <col min="4" max="4" width="18.85546875" customWidth="1"/>
    <col min="5" max="5" width="11.28515625" customWidth="1"/>
    <col min="6" max="6" width="9.28515625" style="24" customWidth="1"/>
    <col min="7" max="7" width="16.42578125" customWidth="1"/>
    <col min="8" max="8" width="9.5703125" style="24" customWidth="1"/>
    <col min="9" max="9" width="13.7109375" customWidth="1"/>
    <col min="10" max="10" width="11.5703125" style="24" customWidth="1"/>
    <col min="11" max="11" width="17" customWidth="1"/>
    <col min="12" max="12" width="9.28515625" style="24" customWidth="1"/>
    <col min="13" max="14" width="22.5703125" customWidth="1"/>
    <col min="15" max="15" width="8.42578125" style="24" customWidth="1"/>
    <col min="16" max="16" width="24.42578125" customWidth="1"/>
    <col min="17" max="17" width="8.85546875" style="24" customWidth="1"/>
    <col min="18" max="18" width="37.5703125" customWidth="1"/>
    <col min="19" max="19" width="11.5703125" style="24" customWidth="1"/>
    <col min="20" max="20" width="13.28515625" customWidth="1"/>
    <col min="21" max="21" width="10.140625" style="24" customWidth="1"/>
    <col min="22" max="22" width="23.7109375" customWidth="1"/>
    <col min="23" max="24" width="18.5703125" customWidth="1"/>
    <col min="25" max="26" width="15.140625" customWidth="1"/>
    <col min="27" max="27" width="37.5703125" customWidth="1"/>
    <col min="28" max="28" width="15.140625" customWidth="1"/>
    <col min="30" max="30" width="34.7109375" customWidth="1"/>
    <col min="31" max="31" width="37.5703125" customWidth="1"/>
    <col min="32" max="37" width="18.85546875" customWidth="1"/>
  </cols>
  <sheetData>
    <row r="1" spans="1:30" ht="37.5" customHeight="1" x14ac:dyDescent="0.2">
      <c r="A1" t="s">
        <v>518</v>
      </c>
      <c r="B1" s="1" t="s">
        <v>0</v>
      </c>
      <c r="C1" s="2" t="s">
        <v>1</v>
      </c>
      <c r="D1" s="2" t="s">
        <v>2</v>
      </c>
      <c r="E1" s="2" t="s">
        <v>3</v>
      </c>
      <c r="F1" s="22" t="s">
        <v>178</v>
      </c>
      <c r="G1" s="2" t="s">
        <v>4</v>
      </c>
      <c r="H1" s="22" t="s">
        <v>179</v>
      </c>
      <c r="I1" s="2" t="s">
        <v>5</v>
      </c>
      <c r="J1" s="22" t="s">
        <v>180</v>
      </c>
      <c r="K1" s="17" t="s">
        <v>174</v>
      </c>
      <c r="L1" s="22" t="s">
        <v>181</v>
      </c>
      <c r="M1" s="17" t="s">
        <v>175</v>
      </c>
      <c r="N1" s="26" t="s">
        <v>190</v>
      </c>
      <c r="O1" s="22" t="s">
        <v>182</v>
      </c>
      <c r="P1" s="2" t="s">
        <v>6</v>
      </c>
      <c r="Q1" s="22" t="s">
        <v>183</v>
      </c>
      <c r="R1" s="2" t="s">
        <v>7</v>
      </c>
      <c r="S1" s="22" t="s">
        <v>184</v>
      </c>
      <c r="T1" s="2" t="s">
        <v>8</v>
      </c>
      <c r="U1" s="22" t="s">
        <v>185</v>
      </c>
      <c r="V1" s="17" t="s">
        <v>176</v>
      </c>
      <c r="W1" s="26" t="s">
        <v>198</v>
      </c>
      <c r="X1" s="28" t="s">
        <v>204</v>
      </c>
      <c r="Y1" s="2" t="s">
        <v>9</v>
      </c>
      <c r="Z1" s="28" t="s">
        <v>205</v>
      </c>
      <c r="AA1" s="2" t="s">
        <v>10</v>
      </c>
      <c r="AB1" s="28" t="s">
        <v>187</v>
      </c>
      <c r="AC1" s="2" t="s">
        <v>11</v>
      </c>
      <c r="AD1" s="18" t="s">
        <v>177</v>
      </c>
    </row>
    <row r="2" spans="1:30" ht="12.75" x14ac:dyDescent="0.2">
      <c r="A2">
        <v>1</v>
      </c>
      <c r="B2" s="3">
        <v>45925.754192106484</v>
      </c>
      <c r="C2" s="4" t="s">
        <v>12</v>
      </c>
      <c r="D2" s="4" t="s">
        <v>13</v>
      </c>
      <c r="E2" s="4" t="s">
        <v>14</v>
      </c>
      <c r="F2" s="21">
        <v>1</v>
      </c>
      <c r="G2" s="5">
        <v>810</v>
      </c>
      <c r="H2" s="21">
        <v>0</v>
      </c>
      <c r="I2" s="4" t="s">
        <v>15</v>
      </c>
      <c r="J2" s="21">
        <v>0</v>
      </c>
      <c r="K2" s="4" t="s">
        <v>16</v>
      </c>
      <c r="L2" s="21">
        <v>0</v>
      </c>
      <c r="M2" s="4" t="s">
        <v>17</v>
      </c>
      <c r="N2" s="25" t="s">
        <v>186</v>
      </c>
      <c r="O2" s="21">
        <v>0.5</v>
      </c>
      <c r="P2" s="4" t="s">
        <v>18</v>
      </c>
      <c r="Q2" s="21">
        <v>1</v>
      </c>
      <c r="R2" s="4" t="s">
        <v>19</v>
      </c>
      <c r="S2" s="21">
        <v>1</v>
      </c>
      <c r="T2" s="4" t="s">
        <v>20</v>
      </c>
      <c r="U2" s="21">
        <v>0.5</v>
      </c>
      <c r="V2" s="4" t="s">
        <v>21</v>
      </c>
      <c r="W2" s="25" t="s">
        <v>199</v>
      </c>
      <c r="X2" s="21">
        <v>1</v>
      </c>
      <c r="Y2" s="4" t="s">
        <v>22</v>
      </c>
      <c r="Z2" s="21">
        <v>1</v>
      </c>
      <c r="AA2" s="4" t="s">
        <v>23</v>
      </c>
      <c r="AB2" s="21">
        <f t="shared" ref="AB2:AB15" si="0">SUM(Z2,X2,U2,S2,Q2,O2,L2,J2,H2,F2)*12/10</f>
        <v>7.2</v>
      </c>
      <c r="AC2" s="4"/>
      <c r="AD2" s="6" t="s">
        <v>24</v>
      </c>
    </row>
    <row r="3" spans="1:30" ht="12.75" x14ac:dyDescent="0.2">
      <c r="A3">
        <v>1</v>
      </c>
      <c r="B3" s="7">
        <v>45925.754706064814</v>
      </c>
      <c r="C3" s="8" t="s">
        <v>25</v>
      </c>
      <c r="D3" s="8" t="s">
        <v>26</v>
      </c>
      <c r="E3" s="8" t="s">
        <v>27</v>
      </c>
      <c r="F3" s="21">
        <v>1</v>
      </c>
      <c r="G3" s="9">
        <v>8104</v>
      </c>
      <c r="H3" s="21">
        <v>0</v>
      </c>
      <c r="I3" s="8" t="s">
        <v>28</v>
      </c>
      <c r="J3" s="21">
        <v>0</v>
      </c>
      <c r="K3" s="8" t="s">
        <v>29</v>
      </c>
      <c r="L3" s="21">
        <v>0</v>
      </c>
      <c r="M3" s="8" t="s">
        <v>30</v>
      </c>
      <c r="N3" s="25" t="s">
        <v>186</v>
      </c>
      <c r="O3" s="21">
        <v>0.5</v>
      </c>
      <c r="P3" s="8" t="s">
        <v>31</v>
      </c>
      <c r="Q3" s="21">
        <v>1</v>
      </c>
      <c r="R3" s="8" t="s">
        <v>32</v>
      </c>
      <c r="S3" s="21">
        <v>1</v>
      </c>
      <c r="T3" s="8" t="s">
        <v>33</v>
      </c>
      <c r="U3" s="21">
        <v>0.5</v>
      </c>
      <c r="V3" s="8" t="s">
        <v>34</v>
      </c>
      <c r="W3" s="25" t="s">
        <v>199</v>
      </c>
      <c r="X3" s="21">
        <v>1</v>
      </c>
      <c r="Y3" s="8" t="s">
        <v>35</v>
      </c>
      <c r="Z3" s="21">
        <v>0.5</v>
      </c>
      <c r="AA3" s="8" t="s">
        <v>36</v>
      </c>
      <c r="AB3" s="21">
        <f t="shared" si="0"/>
        <v>6.6</v>
      </c>
      <c r="AC3" s="8"/>
      <c r="AD3" s="16" t="s">
        <v>37</v>
      </c>
    </row>
    <row r="4" spans="1:30" ht="12.75" x14ac:dyDescent="0.2">
      <c r="A4">
        <v>1</v>
      </c>
      <c r="B4" s="3">
        <v>45925.759230914351</v>
      </c>
      <c r="C4" s="4" t="s">
        <v>38</v>
      </c>
      <c r="D4" s="4" t="s">
        <v>39</v>
      </c>
      <c r="E4" s="4" t="s">
        <v>40</v>
      </c>
      <c r="F4" s="23">
        <v>0</v>
      </c>
      <c r="G4" s="4" t="s">
        <v>41</v>
      </c>
      <c r="H4" s="23">
        <v>0</v>
      </c>
      <c r="I4" s="4"/>
      <c r="J4" s="23">
        <v>0</v>
      </c>
      <c r="K4" s="4" t="s">
        <v>42</v>
      </c>
      <c r="L4" s="23">
        <v>0</v>
      </c>
      <c r="M4" s="4"/>
      <c r="N4" s="27" t="s">
        <v>196</v>
      </c>
      <c r="O4" s="21">
        <v>0.5</v>
      </c>
      <c r="P4" s="4" t="s">
        <v>43</v>
      </c>
      <c r="Q4" s="21">
        <v>1</v>
      </c>
      <c r="R4" s="4" t="s">
        <v>44</v>
      </c>
      <c r="S4" s="21">
        <v>1</v>
      </c>
      <c r="T4" s="4" t="s">
        <v>45</v>
      </c>
      <c r="U4" s="21">
        <v>0.5</v>
      </c>
      <c r="V4" s="4" t="s">
        <v>46</v>
      </c>
      <c r="W4" s="25" t="s">
        <v>199</v>
      </c>
      <c r="X4" s="21">
        <v>0</v>
      </c>
      <c r="Y4" s="4" t="s">
        <v>47</v>
      </c>
      <c r="Z4" s="21">
        <v>0.5</v>
      </c>
      <c r="AA4" s="4" t="s">
        <v>48</v>
      </c>
      <c r="AB4" s="21">
        <f t="shared" si="0"/>
        <v>4.2</v>
      </c>
      <c r="AC4" s="4"/>
      <c r="AD4" s="6" t="s">
        <v>49</v>
      </c>
    </row>
    <row r="5" spans="1:30" ht="15" x14ac:dyDescent="0.2">
      <c r="A5">
        <v>1</v>
      </c>
      <c r="B5" s="7">
        <v>45925.763429548606</v>
      </c>
      <c r="C5" s="8" t="s">
        <v>50</v>
      </c>
      <c r="D5" s="8" t="s">
        <v>51</v>
      </c>
      <c r="E5" s="8" t="s">
        <v>52</v>
      </c>
      <c r="F5" s="23">
        <v>0</v>
      </c>
      <c r="G5" s="8" t="s">
        <v>53</v>
      </c>
      <c r="H5" s="23">
        <v>0</v>
      </c>
      <c r="I5" s="8" t="s">
        <v>54</v>
      </c>
      <c r="J5" s="23">
        <v>0</v>
      </c>
      <c r="K5" s="8" t="s">
        <v>55</v>
      </c>
      <c r="L5" s="23">
        <v>0</v>
      </c>
      <c r="M5" s="8" t="s">
        <v>56</v>
      </c>
      <c r="N5" s="27" t="s">
        <v>197</v>
      </c>
      <c r="O5" s="23">
        <v>0</v>
      </c>
      <c r="P5" s="8" t="s">
        <v>57</v>
      </c>
      <c r="Q5" s="23">
        <v>0</v>
      </c>
      <c r="R5" s="8" t="s">
        <v>58</v>
      </c>
      <c r="S5" s="23">
        <v>0</v>
      </c>
      <c r="T5" s="8" t="s">
        <v>59</v>
      </c>
      <c r="U5" s="23">
        <v>0</v>
      </c>
      <c r="V5" s="8" t="s">
        <v>60</v>
      </c>
      <c r="W5" s="25" t="s">
        <v>201</v>
      </c>
      <c r="X5" s="21">
        <v>1</v>
      </c>
      <c r="Y5" s="8" t="s">
        <v>35</v>
      </c>
      <c r="Z5" s="21">
        <v>0.5</v>
      </c>
      <c r="AA5" s="8" t="s">
        <v>61</v>
      </c>
      <c r="AB5" s="21">
        <f t="shared" si="0"/>
        <v>1.8</v>
      </c>
      <c r="AC5" s="8"/>
      <c r="AD5" s="10" t="s">
        <v>62</v>
      </c>
    </row>
    <row r="6" spans="1:30" ht="12.75" x14ac:dyDescent="0.2">
      <c r="A6">
        <v>1</v>
      </c>
      <c r="B6" s="3">
        <v>45925.764556747687</v>
      </c>
      <c r="C6" s="4" t="s">
        <v>63</v>
      </c>
      <c r="D6" s="4" t="s">
        <v>64</v>
      </c>
      <c r="E6" s="4" t="s">
        <v>65</v>
      </c>
      <c r="F6" s="21">
        <v>0.5</v>
      </c>
      <c r="G6" s="5">
        <v>811</v>
      </c>
      <c r="H6" s="21">
        <v>0.5</v>
      </c>
      <c r="I6" s="4" t="s">
        <v>66</v>
      </c>
      <c r="J6" s="23">
        <v>0</v>
      </c>
      <c r="K6" s="4"/>
      <c r="L6" s="23">
        <v>0</v>
      </c>
      <c r="M6" s="4"/>
      <c r="N6" s="25" t="s">
        <v>186</v>
      </c>
      <c r="O6" s="21">
        <v>0.5</v>
      </c>
      <c r="P6" s="4" t="s">
        <v>67</v>
      </c>
      <c r="Q6" s="21">
        <v>1</v>
      </c>
      <c r="R6" s="4" t="s">
        <v>68</v>
      </c>
      <c r="S6" s="21">
        <v>1</v>
      </c>
      <c r="T6" s="4" t="s">
        <v>69</v>
      </c>
      <c r="U6" s="21">
        <v>1</v>
      </c>
      <c r="V6" s="4" t="s">
        <v>70</v>
      </c>
      <c r="W6" s="25" t="s">
        <v>199</v>
      </c>
      <c r="X6" s="21">
        <v>1</v>
      </c>
      <c r="Y6" s="4" t="s">
        <v>35</v>
      </c>
      <c r="Z6" s="21">
        <v>0</v>
      </c>
      <c r="AA6" s="4" t="s">
        <v>71</v>
      </c>
      <c r="AB6" s="21">
        <f t="shared" si="0"/>
        <v>6.6</v>
      </c>
      <c r="AC6" s="4"/>
      <c r="AD6" s="6" t="s">
        <v>72</v>
      </c>
    </row>
    <row r="7" spans="1:30" ht="12.75" x14ac:dyDescent="0.2">
      <c r="A7">
        <v>1</v>
      </c>
      <c r="B7" s="7">
        <v>45925.765019953702</v>
      </c>
      <c r="C7" s="8" t="s">
        <v>73</v>
      </c>
      <c r="D7" s="8" t="s">
        <v>74</v>
      </c>
      <c r="E7" s="8" t="s">
        <v>75</v>
      </c>
      <c r="F7" s="21">
        <v>0.5</v>
      </c>
      <c r="G7" s="9">
        <v>856</v>
      </c>
      <c r="H7" s="21">
        <v>0.5</v>
      </c>
      <c r="I7" s="8" t="s">
        <v>76</v>
      </c>
      <c r="J7" s="23">
        <v>0</v>
      </c>
      <c r="K7" s="8"/>
      <c r="L7" s="23">
        <v>0</v>
      </c>
      <c r="M7" s="8"/>
      <c r="N7" s="25" t="s">
        <v>186</v>
      </c>
      <c r="O7" s="21">
        <v>0.5</v>
      </c>
      <c r="P7" s="8" t="s">
        <v>77</v>
      </c>
      <c r="Q7" s="21">
        <v>1</v>
      </c>
      <c r="R7" s="8" t="s">
        <v>78</v>
      </c>
      <c r="S7" s="21">
        <v>1</v>
      </c>
      <c r="T7" s="8" t="s">
        <v>79</v>
      </c>
      <c r="U7" s="21">
        <v>0.5</v>
      </c>
      <c r="V7" s="8" t="s">
        <v>80</v>
      </c>
      <c r="W7" s="25" t="s">
        <v>199</v>
      </c>
      <c r="X7" s="21">
        <v>1</v>
      </c>
      <c r="Y7" s="8" t="s">
        <v>35</v>
      </c>
      <c r="Z7" s="21">
        <v>0</v>
      </c>
      <c r="AA7" s="29" t="s">
        <v>81</v>
      </c>
      <c r="AB7" s="21">
        <f t="shared" si="0"/>
        <v>6</v>
      </c>
      <c r="AC7" s="8"/>
      <c r="AD7" s="10" t="s">
        <v>82</v>
      </c>
    </row>
    <row r="8" spans="1:30" ht="12.75" x14ac:dyDescent="0.2">
      <c r="A8">
        <v>1</v>
      </c>
      <c r="B8" s="3">
        <v>45925.766585682868</v>
      </c>
      <c r="C8" s="4" t="s">
        <v>83</v>
      </c>
      <c r="D8" s="4" t="s">
        <v>84</v>
      </c>
      <c r="E8" s="4" t="s">
        <v>85</v>
      </c>
      <c r="F8" s="21">
        <v>0.5</v>
      </c>
      <c r="G8" s="4" t="s">
        <v>86</v>
      </c>
      <c r="H8" s="21">
        <v>0.5</v>
      </c>
      <c r="I8" s="4" t="s">
        <v>87</v>
      </c>
      <c r="J8" s="21">
        <v>0</v>
      </c>
      <c r="K8" s="4" t="s">
        <v>88</v>
      </c>
      <c r="L8" s="21">
        <v>0.5</v>
      </c>
      <c r="M8" s="4" t="s">
        <v>89</v>
      </c>
      <c r="N8" s="27" t="s">
        <v>188</v>
      </c>
      <c r="O8" s="21">
        <v>0.5</v>
      </c>
      <c r="P8" s="4" t="s">
        <v>90</v>
      </c>
      <c r="Q8" s="23">
        <v>0</v>
      </c>
      <c r="R8" s="4" t="s">
        <v>91</v>
      </c>
      <c r="S8" s="21">
        <v>0</v>
      </c>
      <c r="T8" s="4" t="s">
        <v>92</v>
      </c>
      <c r="U8" s="21">
        <v>0.5</v>
      </c>
      <c r="V8" s="4" t="s">
        <v>93</v>
      </c>
      <c r="W8" s="27" t="s">
        <v>202</v>
      </c>
      <c r="X8" s="21">
        <v>0</v>
      </c>
      <c r="Y8" s="4" t="s">
        <v>94</v>
      </c>
      <c r="Z8" s="21">
        <v>0.5</v>
      </c>
      <c r="AA8" s="4" t="s">
        <v>95</v>
      </c>
      <c r="AB8" s="21">
        <f t="shared" si="0"/>
        <v>3.6</v>
      </c>
      <c r="AC8" s="4"/>
      <c r="AD8" s="6" t="s">
        <v>96</v>
      </c>
    </row>
    <row r="9" spans="1:30" ht="12.75" x14ac:dyDescent="0.2">
      <c r="A9">
        <v>1</v>
      </c>
      <c r="B9" s="7">
        <v>45925.766610451392</v>
      </c>
      <c r="C9" s="8" t="s">
        <v>97</v>
      </c>
      <c r="D9" s="8" t="s">
        <v>98</v>
      </c>
      <c r="E9" s="8" t="s">
        <v>99</v>
      </c>
      <c r="F9" s="21">
        <v>0</v>
      </c>
      <c r="G9" s="8" t="s">
        <v>86</v>
      </c>
      <c r="H9" s="21">
        <v>0</v>
      </c>
      <c r="I9" s="8" t="s">
        <v>100</v>
      </c>
      <c r="J9" s="21">
        <v>0</v>
      </c>
      <c r="K9" s="8" t="s">
        <v>101</v>
      </c>
      <c r="L9" s="21">
        <v>0</v>
      </c>
      <c r="M9" s="8" t="s">
        <v>102</v>
      </c>
      <c r="N9" s="25" t="s">
        <v>189</v>
      </c>
      <c r="O9" s="21">
        <v>0.5</v>
      </c>
      <c r="P9" s="8" t="s">
        <v>103</v>
      </c>
      <c r="Q9" s="23">
        <v>0</v>
      </c>
      <c r="R9" s="8" t="s">
        <v>104</v>
      </c>
      <c r="S9" s="23">
        <v>0</v>
      </c>
      <c r="T9" s="8" t="s">
        <v>105</v>
      </c>
      <c r="U9" s="23">
        <v>0</v>
      </c>
      <c r="V9" s="8"/>
      <c r="W9" s="27" t="s">
        <v>203</v>
      </c>
      <c r="X9" s="21">
        <v>1</v>
      </c>
      <c r="Y9" s="8" t="s">
        <v>35</v>
      </c>
      <c r="Z9" s="21">
        <v>0.5</v>
      </c>
      <c r="AA9" s="29" t="s">
        <v>106</v>
      </c>
      <c r="AB9" s="21">
        <f t="shared" si="0"/>
        <v>2.4</v>
      </c>
      <c r="AC9" s="8"/>
      <c r="AD9" s="10" t="s">
        <v>107</v>
      </c>
    </row>
    <row r="10" spans="1:30" ht="12.75" x14ac:dyDescent="0.2">
      <c r="A10">
        <v>1</v>
      </c>
      <c r="B10" s="3">
        <v>45925.766701689819</v>
      </c>
      <c r="C10" s="4" t="s">
        <v>108</v>
      </c>
      <c r="D10" s="4" t="s">
        <v>109</v>
      </c>
      <c r="E10" s="4" t="s">
        <v>110</v>
      </c>
      <c r="F10" s="21">
        <v>0.5</v>
      </c>
      <c r="G10" s="4" t="s">
        <v>86</v>
      </c>
      <c r="H10" s="21">
        <v>1</v>
      </c>
      <c r="I10" s="4" t="s">
        <v>111</v>
      </c>
      <c r="J10" s="21">
        <v>0</v>
      </c>
      <c r="K10" s="4" t="s">
        <v>112</v>
      </c>
      <c r="L10" s="21">
        <v>0</v>
      </c>
      <c r="M10" s="4"/>
      <c r="N10" s="25" t="s">
        <v>191</v>
      </c>
      <c r="O10" s="23">
        <v>0</v>
      </c>
      <c r="P10" s="4"/>
      <c r="Q10" s="23">
        <v>0</v>
      </c>
      <c r="R10" s="4" t="s">
        <v>113</v>
      </c>
      <c r="S10" s="23">
        <v>0</v>
      </c>
      <c r="T10" s="4"/>
      <c r="U10" s="23">
        <v>0</v>
      </c>
      <c r="V10" s="4" t="s">
        <v>114</v>
      </c>
      <c r="W10" s="25" t="s">
        <v>200</v>
      </c>
      <c r="X10" s="21">
        <v>0</v>
      </c>
      <c r="Y10" s="4" t="s">
        <v>115</v>
      </c>
      <c r="Z10" s="21">
        <v>0</v>
      </c>
      <c r="AA10" s="4"/>
      <c r="AB10" s="21">
        <f t="shared" si="0"/>
        <v>1.8</v>
      </c>
      <c r="AC10" s="4"/>
      <c r="AD10" s="6" t="s">
        <v>116</v>
      </c>
    </row>
    <row r="11" spans="1:30" ht="12.75" x14ac:dyDescent="0.2">
      <c r="A11">
        <v>1</v>
      </c>
      <c r="B11" s="7">
        <v>45925.766872488428</v>
      </c>
      <c r="C11" s="8" t="s">
        <v>117</v>
      </c>
      <c r="D11" s="8" t="s">
        <v>118</v>
      </c>
      <c r="E11" s="8" t="s">
        <v>119</v>
      </c>
      <c r="F11" s="23">
        <v>0</v>
      </c>
      <c r="G11" s="8" t="s">
        <v>120</v>
      </c>
      <c r="H11" s="23">
        <v>0</v>
      </c>
      <c r="I11" s="8" t="s">
        <v>121</v>
      </c>
      <c r="J11" s="23">
        <v>0</v>
      </c>
      <c r="K11" s="8" t="s">
        <v>122</v>
      </c>
      <c r="L11" s="23">
        <v>0</v>
      </c>
      <c r="M11" s="8" t="s">
        <v>123</v>
      </c>
      <c r="N11" s="25" t="s">
        <v>192</v>
      </c>
      <c r="O11" s="21">
        <v>0.5</v>
      </c>
      <c r="P11" s="8" t="s">
        <v>124</v>
      </c>
      <c r="Q11" s="21">
        <v>1</v>
      </c>
      <c r="R11" s="8" t="s">
        <v>125</v>
      </c>
      <c r="S11" s="21">
        <v>1</v>
      </c>
      <c r="T11" s="8" t="s">
        <v>126</v>
      </c>
      <c r="U11" s="21">
        <v>1</v>
      </c>
      <c r="V11" s="8" t="s">
        <v>127</v>
      </c>
      <c r="W11" s="25" t="s">
        <v>199</v>
      </c>
      <c r="X11" s="21">
        <v>1</v>
      </c>
      <c r="Y11" s="8" t="s">
        <v>35</v>
      </c>
      <c r="Z11" s="21">
        <v>0.5</v>
      </c>
      <c r="AA11" s="8" t="s">
        <v>128</v>
      </c>
      <c r="AB11" s="21">
        <f t="shared" si="0"/>
        <v>6</v>
      </c>
      <c r="AC11" s="8"/>
      <c r="AD11" s="10" t="s">
        <v>129</v>
      </c>
    </row>
    <row r="12" spans="1:30" ht="12.75" x14ac:dyDescent="0.2">
      <c r="A12">
        <v>1</v>
      </c>
      <c r="B12" s="3">
        <v>45925.767156550923</v>
      </c>
      <c r="C12" s="4" t="s">
        <v>130</v>
      </c>
      <c r="D12" s="4" t="s">
        <v>131</v>
      </c>
      <c r="E12" s="4" t="s">
        <v>132</v>
      </c>
      <c r="F12" s="21">
        <v>1</v>
      </c>
      <c r="G12" s="4" t="s">
        <v>86</v>
      </c>
      <c r="H12" s="21">
        <v>0</v>
      </c>
      <c r="I12" s="4"/>
      <c r="J12" s="21">
        <v>0</v>
      </c>
      <c r="K12" s="4"/>
      <c r="L12" s="21">
        <v>0</v>
      </c>
      <c r="M12" s="4" t="s">
        <v>133</v>
      </c>
      <c r="N12" s="25" t="s">
        <v>193</v>
      </c>
      <c r="O12" s="21">
        <v>0.5</v>
      </c>
      <c r="P12" s="4" t="s">
        <v>134</v>
      </c>
      <c r="Q12" s="21">
        <v>1</v>
      </c>
      <c r="R12" s="4" t="s">
        <v>135</v>
      </c>
      <c r="S12" s="21">
        <v>1</v>
      </c>
      <c r="T12" s="4" t="s">
        <v>136</v>
      </c>
      <c r="U12" s="21">
        <v>1</v>
      </c>
      <c r="V12" s="4" t="s">
        <v>137</v>
      </c>
      <c r="W12" s="25" t="s">
        <v>186</v>
      </c>
      <c r="X12" s="21">
        <v>1</v>
      </c>
      <c r="Y12" s="4" t="s">
        <v>22</v>
      </c>
      <c r="Z12" s="21">
        <v>1</v>
      </c>
      <c r="AA12" s="4" t="s">
        <v>138</v>
      </c>
      <c r="AB12" s="21">
        <f t="shared" si="0"/>
        <v>7.8</v>
      </c>
      <c r="AC12" s="4"/>
      <c r="AD12" s="6" t="s">
        <v>139</v>
      </c>
    </row>
    <row r="13" spans="1:30" ht="12.75" x14ac:dyDescent="0.2">
      <c r="A13">
        <v>1</v>
      </c>
      <c r="B13" s="7">
        <v>45925.767313414355</v>
      </c>
      <c r="C13" s="8" t="s">
        <v>140</v>
      </c>
      <c r="D13" s="8" t="s">
        <v>141</v>
      </c>
      <c r="E13" s="8" t="s">
        <v>142</v>
      </c>
      <c r="F13" s="21">
        <v>1</v>
      </c>
      <c r="G13" s="9">
        <v>810</v>
      </c>
      <c r="H13" s="21">
        <v>1</v>
      </c>
      <c r="I13" s="8" t="s">
        <v>143</v>
      </c>
      <c r="J13" s="21">
        <v>0</v>
      </c>
      <c r="K13" s="8" t="s">
        <v>144</v>
      </c>
      <c r="L13" s="21">
        <v>0.5</v>
      </c>
      <c r="M13" s="8" t="s">
        <v>17</v>
      </c>
      <c r="N13" s="25" t="s">
        <v>194</v>
      </c>
      <c r="O13" s="21">
        <v>0.5</v>
      </c>
      <c r="P13" s="8" t="s">
        <v>145</v>
      </c>
      <c r="Q13" s="21">
        <v>1</v>
      </c>
      <c r="R13" s="8" t="s">
        <v>146</v>
      </c>
      <c r="S13" s="21">
        <v>1</v>
      </c>
      <c r="T13" s="8" t="s">
        <v>126</v>
      </c>
      <c r="U13" s="21">
        <v>0.5</v>
      </c>
      <c r="V13" s="8" t="s">
        <v>147</v>
      </c>
      <c r="W13" s="25" t="s">
        <v>186</v>
      </c>
      <c r="X13" s="21">
        <v>1</v>
      </c>
      <c r="Y13" s="8" t="s">
        <v>22</v>
      </c>
      <c r="Z13" s="21">
        <v>0.5</v>
      </c>
      <c r="AA13" s="8" t="s">
        <v>148</v>
      </c>
      <c r="AB13" s="21">
        <f t="shared" si="0"/>
        <v>8.4</v>
      </c>
      <c r="AC13" s="8"/>
      <c r="AD13" s="10" t="s">
        <v>149</v>
      </c>
    </row>
    <row r="14" spans="1:30" ht="12.75" x14ac:dyDescent="0.2">
      <c r="A14">
        <v>1</v>
      </c>
      <c r="B14" s="3">
        <v>45925.768963159717</v>
      </c>
      <c r="C14" s="4" t="s">
        <v>150</v>
      </c>
      <c r="D14" s="4" t="s">
        <v>151</v>
      </c>
      <c r="E14" s="4" t="s">
        <v>152</v>
      </c>
      <c r="F14" s="23">
        <v>0</v>
      </c>
      <c r="G14" s="4" t="s">
        <v>153</v>
      </c>
      <c r="H14" s="21">
        <v>0</v>
      </c>
      <c r="I14" s="4" t="s">
        <v>154</v>
      </c>
      <c r="J14" s="21">
        <v>0</v>
      </c>
      <c r="K14" s="4" t="s">
        <v>155</v>
      </c>
      <c r="L14" s="21">
        <v>0</v>
      </c>
      <c r="M14" s="4" t="s">
        <v>156</v>
      </c>
      <c r="N14" s="25" t="s">
        <v>195</v>
      </c>
      <c r="O14" s="21">
        <v>0.5</v>
      </c>
      <c r="P14" s="4" t="s">
        <v>157</v>
      </c>
      <c r="Q14" s="21">
        <v>1</v>
      </c>
      <c r="R14" s="4" t="s">
        <v>158</v>
      </c>
      <c r="S14" s="21">
        <v>1</v>
      </c>
      <c r="T14" s="4" t="s">
        <v>159</v>
      </c>
      <c r="U14" s="21">
        <v>0.5</v>
      </c>
      <c r="V14" s="4" t="s">
        <v>160</v>
      </c>
      <c r="W14" s="25" t="s">
        <v>186</v>
      </c>
      <c r="X14" s="21">
        <v>1</v>
      </c>
      <c r="Y14" s="4" t="s">
        <v>35</v>
      </c>
      <c r="Z14" s="21">
        <v>1</v>
      </c>
      <c r="AA14" s="4" t="s">
        <v>161</v>
      </c>
      <c r="AB14" s="21">
        <f t="shared" si="0"/>
        <v>6</v>
      </c>
      <c r="AC14" s="4"/>
      <c r="AD14" s="6" t="s">
        <v>162</v>
      </c>
    </row>
    <row r="15" spans="1:30" ht="12.75" x14ac:dyDescent="0.2">
      <c r="A15">
        <v>1</v>
      </c>
      <c r="B15" s="11">
        <v>45925.769811527774</v>
      </c>
      <c r="C15" s="12" t="s">
        <v>163</v>
      </c>
      <c r="D15" s="12" t="s">
        <v>164</v>
      </c>
      <c r="E15" s="12" t="s">
        <v>165</v>
      </c>
      <c r="F15" s="21">
        <v>1</v>
      </c>
      <c r="G15" s="13">
        <v>810</v>
      </c>
      <c r="H15" s="21">
        <v>1</v>
      </c>
      <c r="I15" s="12" t="s">
        <v>166</v>
      </c>
      <c r="J15" s="21">
        <v>0</v>
      </c>
      <c r="K15" s="12" t="s">
        <v>167</v>
      </c>
      <c r="L15" s="21">
        <v>0.5</v>
      </c>
      <c r="M15" s="12" t="s">
        <v>168</v>
      </c>
      <c r="N15" s="25" t="s">
        <v>186</v>
      </c>
      <c r="O15" s="21">
        <v>0.5</v>
      </c>
      <c r="P15" s="12" t="s">
        <v>169</v>
      </c>
      <c r="Q15" s="21">
        <v>1</v>
      </c>
      <c r="R15" s="12" t="s">
        <v>170</v>
      </c>
      <c r="S15" s="21">
        <v>1</v>
      </c>
      <c r="T15" s="12" t="s">
        <v>171</v>
      </c>
      <c r="U15" s="21">
        <v>0.5</v>
      </c>
      <c r="V15" s="12" t="s">
        <v>172</v>
      </c>
      <c r="W15" s="25" t="s">
        <v>186</v>
      </c>
      <c r="X15" s="21">
        <v>0</v>
      </c>
      <c r="Y15" s="12"/>
      <c r="Z15" s="21">
        <v>0</v>
      </c>
      <c r="AA15" s="12"/>
      <c r="AB15" s="21">
        <f t="shared" si="0"/>
        <v>6.6</v>
      </c>
      <c r="AC15" s="12"/>
      <c r="AD15" s="14" t="s">
        <v>173</v>
      </c>
    </row>
    <row r="16" spans="1:30" ht="15" customHeight="1" x14ac:dyDescent="0.2">
      <c r="B16" s="1" t="s">
        <v>0</v>
      </c>
      <c r="C16" s="2" t="s">
        <v>1</v>
      </c>
      <c r="D16" s="2" t="s">
        <v>2</v>
      </c>
      <c r="E16" s="2" t="s">
        <v>3</v>
      </c>
      <c r="F16" s="20" t="s">
        <v>178</v>
      </c>
      <c r="G16" s="2" t="s">
        <v>4</v>
      </c>
      <c r="H16" s="20" t="s">
        <v>179</v>
      </c>
      <c r="I16" s="2" t="s">
        <v>5</v>
      </c>
      <c r="J16" s="20" t="s">
        <v>180</v>
      </c>
      <c r="K16" s="17" t="s">
        <v>174</v>
      </c>
      <c r="L16" s="20" t="s">
        <v>181</v>
      </c>
      <c r="M16" s="17" t="s">
        <v>175</v>
      </c>
      <c r="N16" s="19" t="s">
        <v>190</v>
      </c>
      <c r="O16" s="20" t="s">
        <v>182</v>
      </c>
      <c r="P16" s="2" t="s">
        <v>6</v>
      </c>
      <c r="Q16" s="20" t="s">
        <v>183</v>
      </c>
      <c r="R16" s="2" t="s">
        <v>7</v>
      </c>
      <c r="S16" s="20" t="s">
        <v>184</v>
      </c>
      <c r="T16" s="2" t="s">
        <v>8</v>
      </c>
      <c r="U16" s="20" t="s">
        <v>185</v>
      </c>
      <c r="V16" s="17" t="s">
        <v>176</v>
      </c>
      <c r="W16" s="19" t="s">
        <v>198</v>
      </c>
      <c r="X16" s="20" t="s">
        <v>204</v>
      </c>
      <c r="Y16" s="2" t="s">
        <v>9</v>
      </c>
      <c r="Z16" s="20" t="s">
        <v>205</v>
      </c>
      <c r="AA16" s="2" t="s">
        <v>10</v>
      </c>
      <c r="AB16" s="20" t="s">
        <v>187</v>
      </c>
      <c r="AC16" s="2" t="s">
        <v>11</v>
      </c>
      <c r="AD16" s="18" t="s">
        <v>177</v>
      </c>
    </row>
    <row r="17" spans="1:30" ht="12.75" x14ac:dyDescent="0.2">
      <c r="A17">
        <v>2</v>
      </c>
      <c r="B17" s="3">
        <v>45925.756406099536</v>
      </c>
      <c r="C17" s="4" t="s">
        <v>206</v>
      </c>
      <c r="D17" s="4" t="s">
        <v>207</v>
      </c>
      <c r="E17" s="4" t="s">
        <v>208</v>
      </c>
      <c r="F17" s="21">
        <v>0</v>
      </c>
      <c r="G17" s="4" t="s">
        <v>209</v>
      </c>
      <c r="H17" s="21">
        <v>0</v>
      </c>
      <c r="I17" s="4" t="s">
        <v>210</v>
      </c>
      <c r="J17" s="21">
        <v>0</v>
      </c>
      <c r="K17" s="4" t="s">
        <v>211</v>
      </c>
      <c r="L17" s="21">
        <v>0</v>
      </c>
      <c r="M17" s="4" t="s">
        <v>212</v>
      </c>
      <c r="N17" s="30" t="s">
        <v>213</v>
      </c>
      <c r="O17" s="21">
        <v>0.5</v>
      </c>
      <c r="P17" s="4" t="s">
        <v>214</v>
      </c>
      <c r="Q17" s="21">
        <v>1</v>
      </c>
      <c r="R17" s="4" t="s">
        <v>215</v>
      </c>
      <c r="S17" s="21">
        <v>0.5</v>
      </c>
      <c r="T17" s="4" t="s">
        <v>216</v>
      </c>
      <c r="U17" s="21">
        <v>0</v>
      </c>
      <c r="V17" s="4"/>
      <c r="W17" s="30"/>
      <c r="X17" s="21">
        <v>1</v>
      </c>
      <c r="Y17" s="4" t="s">
        <v>217</v>
      </c>
      <c r="Z17" s="21">
        <v>0.5</v>
      </c>
      <c r="AA17" s="4" t="s">
        <v>218</v>
      </c>
      <c r="AB17" s="21">
        <f>SUM(Z17,X17,U17,S17,Q17,O17,L17,J17,H17,F17)</f>
        <v>3.5</v>
      </c>
      <c r="AC17" s="4"/>
      <c r="AD17" s="31" t="s">
        <v>219</v>
      </c>
    </row>
    <row r="18" spans="1:30" ht="89.25" x14ac:dyDescent="0.2">
      <c r="A18">
        <v>2</v>
      </c>
      <c r="B18" s="7">
        <v>45925.760026608797</v>
      </c>
      <c r="C18" s="8" t="s">
        <v>220</v>
      </c>
      <c r="D18" s="8" t="s">
        <v>221</v>
      </c>
      <c r="E18" s="8" t="s">
        <v>222</v>
      </c>
      <c r="F18" s="21">
        <v>0.5</v>
      </c>
      <c r="G18" s="8" t="s">
        <v>223</v>
      </c>
      <c r="H18" s="21">
        <v>0</v>
      </c>
      <c r="I18" s="8" t="s">
        <v>224</v>
      </c>
      <c r="J18" s="21">
        <v>0</v>
      </c>
      <c r="K18" s="32" t="s">
        <v>225</v>
      </c>
      <c r="L18" s="21">
        <v>0</v>
      </c>
      <c r="M18" s="8" t="s">
        <v>226</v>
      </c>
      <c r="N18" s="30" t="s">
        <v>227</v>
      </c>
      <c r="O18" s="21">
        <v>0.5</v>
      </c>
      <c r="P18" s="8" t="s">
        <v>228</v>
      </c>
      <c r="Q18" s="21">
        <v>1</v>
      </c>
      <c r="R18" s="8" t="s">
        <v>229</v>
      </c>
      <c r="S18" s="21">
        <v>0.5</v>
      </c>
      <c r="T18" s="8" t="s">
        <v>230</v>
      </c>
      <c r="U18" s="21">
        <v>0.5</v>
      </c>
      <c r="V18" s="8" t="s">
        <v>231</v>
      </c>
      <c r="W18" s="33" t="s">
        <v>186</v>
      </c>
      <c r="X18" s="21">
        <v>1</v>
      </c>
      <c r="Y18" s="8" t="s">
        <v>232</v>
      </c>
      <c r="Z18" s="21">
        <v>1</v>
      </c>
      <c r="AA18" s="8" t="s">
        <v>233</v>
      </c>
      <c r="AB18" s="21">
        <f t="shared" ref="AB18:AB28" si="1">SUM(Z18,X18,U18,S18,Q18,O18,L18,J18,H18,F18)</f>
        <v>5</v>
      </c>
      <c r="AC18" s="8"/>
      <c r="AD18" s="16" t="s">
        <v>234</v>
      </c>
    </row>
    <row r="19" spans="1:30" ht="12.75" x14ac:dyDescent="0.2">
      <c r="A19">
        <v>2</v>
      </c>
      <c r="B19" s="3">
        <v>45925.763591354167</v>
      </c>
      <c r="C19" s="4" t="s">
        <v>235</v>
      </c>
      <c r="D19" s="4" t="s">
        <v>236</v>
      </c>
      <c r="E19" s="4" t="s">
        <v>237</v>
      </c>
      <c r="F19" s="21">
        <v>0.5</v>
      </c>
      <c r="G19" s="5">
        <v>777</v>
      </c>
      <c r="H19" s="21">
        <v>0</v>
      </c>
      <c r="I19" s="4"/>
      <c r="J19" s="23">
        <v>0</v>
      </c>
      <c r="K19" s="4"/>
      <c r="L19" s="23">
        <v>0</v>
      </c>
      <c r="M19" s="4"/>
      <c r="N19" s="34" t="s">
        <v>238</v>
      </c>
      <c r="O19" s="21">
        <v>0</v>
      </c>
      <c r="P19" s="4"/>
      <c r="Q19" s="21">
        <v>0</v>
      </c>
      <c r="R19" s="4"/>
      <c r="S19" s="21">
        <v>0</v>
      </c>
      <c r="T19" s="4"/>
      <c r="U19" s="21">
        <v>0</v>
      </c>
      <c r="V19" s="4"/>
      <c r="W19" s="34" t="s">
        <v>239</v>
      </c>
      <c r="X19" s="21">
        <v>0</v>
      </c>
      <c r="Y19" s="4" t="s">
        <v>240</v>
      </c>
      <c r="Z19" s="21">
        <v>0</v>
      </c>
      <c r="AA19" s="4"/>
      <c r="AB19" s="21">
        <f t="shared" si="1"/>
        <v>0.5</v>
      </c>
      <c r="AC19" s="4"/>
      <c r="AD19" s="6" t="s">
        <v>241</v>
      </c>
    </row>
    <row r="20" spans="1:30" ht="12.75" x14ac:dyDescent="0.2">
      <c r="A20">
        <v>2</v>
      </c>
      <c r="B20" s="7">
        <v>45925.763592106479</v>
      </c>
      <c r="C20" s="8" t="s">
        <v>242</v>
      </c>
      <c r="D20" s="8" t="s">
        <v>243</v>
      </c>
      <c r="E20" s="8" t="s">
        <v>244</v>
      </c>
      <c r="F20" s="21">
        <v>1</v>
      </c>
      <c r="G20" s="8" t="s">
        <v>245</v>
      </c>
      <c r="H20" s="21">
        <v>1</v>
      </c>
      <c r="I20" s="8" t="s">
        <v>246</v>
      </c>
      <c r="J20" s="21">
        <v>0</v>
      </c>
      <c r="K20" s="8"/>
      <c r="L20" s="21">
        <v>0.5</v>
      </c>
      <c r="M20" s="8" t="s">
        <v>247</v>
      </c>
      <c r="N20" s="34" t="s">
        <v>248</v>
      </c>
      <c r="O20" s="21">
        <v>0.5</v>
      </c>
      <c r="P20" s="8" t="s">
        <v>249</v>
      </c>
      <c r="Q20" s="21">
        <v>1</v>
      </c>
      <c r="R20" s="8" t="s">
        <v>250</v>
      </c>
      <c r="S20" s="21">
        <v>0.5</v>
      </c>
      <c r="T20" s="8" t="s">
        <v>251</v>
      </c>
      <c r="U20" s="21">
        <v>0</v>
      </c>
      <c r="V20" s="8"/>
      <c r="W20" s="33" t="s">
        <v>186</v>
      </c>
      <c r="X20" s="21">
        <v>1</v>
      </c>
      <c r="Y20" s="8" t="s">
        <v>217</v>
      </c>
      <c r="Z20" s="21">
        <v>1</v>
      </c>
      <c r="AA20" s="8" t="s">
        <v>252</v>
      </c>
      <c r="AB20" s="21">
        <f t="shared" si="1"/>
        <v>6.5</v>
      </c>
      <c r="AC20" s="8"/>
      <c r="AD20" s="15" t="s">
        <v>253</v>
      </c>
    </row>
    <row r="21" spans="1:30" ht="12.75" x14ac:dyDescent="0.2">
      <c r="A21">
        <v>2</v>
      </c>
      <c r="B21" s="3">
        <v>45925.763804571761</v>
      </c>
      <c r="C21" s="4" t="s">
        <v>254</v>
      </c>
      <c r="D21" s="4" t="s">
        <v>255</v>
      </c>
      <c r="E21" s="4" t="s">
        <v>256</v>
      </c>
      <c r="F21" s="21">
        <v>1</v>
      </c>
      <c r="G21" s="4" t="s">
        <v>257</v>
      </c>
      <c r="H21" s="21">
        <v>1</v>
      </c>
      <c r="I21" s="4" t="s">
        <v>258</v>
      </c>
      <c r="J21" s="21">
        <v>0</v>
      </c>
      <c r="K21" s="4" t="s">
        <v>259</v>
      </c>
      <c r="L21" s="21">
        <v>0.5</v>
      </c>
      <c r="M21" s="4" t="s">
        <v>260</v>
      </c>
      <c r="N21" s="33" t="s">
        <v>186</v>
      </c>
      <c r="O21" s="21">
        <v>0.5</v>
      </c>
      <c r="P21" s="4" t="s">
        <v>261</v>
      </c>
      <c r="Q21" s="21">
        <v>1</v>
      </c>
      <c r="R21" s="4" t="s">
        <v>262</v>
      </c>
      <c r="S21" s="21">
        <v>0.5</v>
      </c>
      <c r="T21" s="4" t="s">
        <v>263</v>
      </c>
      <c r="U21" s="21">
        <v>1</v>
      </c>
      <c r="V21" s="4" t="s">
        <v>264</v>
      </c>
      <c r="W21" s="33" t="s">
        <v>186</v>
      </c>
      <c r="X21" s="21">
        <v>1</v>
      </c>
      <c r="Y21" s="4" t="s">
        <v>232</v>
      </c>
      <c r="Z21" s="21">
        <v>0</v>
      </c>
      <c r="AA21" s="4"/>
      <c r="AB21" s="21">
        <f t="shared" si="1"/>
        <v>6.5</v>
      </c>
      <c r="AC21" s="4"/>
      <c r="AD21" s="6" t="s">
        <v>265</v>
      </c>
    </row>
    <row r="22" spans="1:30" ht="12.75" x14ac:dyDescent="0.2">
      <c r="A22">
        <v>2</v>
      </c>
      <c r="B22" s="7">
        <v>45925.763915405092</v>
      </c>
      <c r="C22" s="8" t="s">
        <v>266</v>
      </c>
      <c r="D22" s="8" t="s">
        <v>267</v>
      </c>
      <c r="E22" s="8" t="s">
        <v>268</v>
      </c>
      <c r="F22" s="21">
        <v>0</v>
      </c>
      <c r="G22" s="8" t="s">
        <v>153</v>
      </c>
      <c r="H22" s="21">
        <v>0</v>
      </c>
      <c r="I22" s="8" t="s">
        <v>269</v>
      </c>
      <c r="J22" s="21">
        <v>0</v>
      </c>
      <c r="K22" s="8"/>
      <c r="L22" s="21">
        <v>0</v>
      </c>
      <c r="M22" s="8"/>
      <c r="N22" s="30" t="s">
        <v>270</v>
      </c>
      <c r="O22" s="21">
        <v>0</v>
      </c>
      <c r="P22" s="8"/>
      <c r="Q22" s="21">
        <v>0</v>
      </c>
      <c r="R22" s="8"/>
      <c r="S22" s="21">
        <v>0</v>
      </c>
      <c r="T22" s="8"/>
      <c r="U22" s="21">
        <v>0</v>
      </c>
      <c r="V22" s="8"/>
      <c r="W22" s="30" t="s">
        <v>271</v>
      </c>
      <c r="X22" s="21">
        <v>0</v>
      </c>
      <c r="Y22" s="8" t="s">
        <v>272</v>
      </c>
      <c r="Z22" s="21">
        <v>1</v>
      </c>
      <c r="AA22" s="8" t="s">
        <v>273</v>
      </c>
      <c r="AB22" s="21">
        <f t="shared" si="1"/>
        <v>1</v>
      </c>
      <c r="AC22" s="8"/>
      <c r="AD22" s="15" t="s">
        <v>274</v>
      </c>
    </row>
    <row r="23" spans="1:30" ht="12.75" x14ac:dyDescent="0.2">
      <c r="A23">
        <v>2</v>
      </c>
      <c r="B23" s="3">
        <v>45925.764047812496</v>
      </c>
      <c r="C23" s="4" t="s">
        <v>275</v>
      </c>
      <c r="D23" s="4" t="s">
        <v>276</v>
      </c>
      <c r="E23" s="4" t="s">
        <v>277</v>
      </c>
      <c r="F23" s="21">
        <v>0</v>
      </c>
      <c r="G23" s="4" t="s">
        <v>278</v>
      </c>
      <c r="H23" s="21">
        <v>0</v>
      </c>
      <c r="I23" s="4" t="s">
        <v>279</v>
      </c>
      <c r="J23" s="21">
        <v>0</v>
      </c>
      <c r="K23" s="4" t="s">
        <v>280</v>
      </c>
      <c r="L23" s="21">
        <v>0</v>
      </c>
      <c r="M23" s="4" t="s">
        <v>281</v>
      </c>
      <c r="N23" s="35" t="s">
        <v>282</v>
      </c>
      <c r="O23" s="21">
        <v>0</v>
      </c>
      <c r="P23" s="4"/>
      <c r="Q23" s="21">
        <v>0</v>
      </c>
      <c r="R23" s="4"/>
      <c r="S23" s="21">
        <v>0</v>
      </c>
      <c r="T23" s="4"/>
      <c r="U23" s="21">
        <v>0</v>
      </c>
      <c r="V23" s="4"/>
      <c r="W23" s="30" t="s">
        <v>271</v>
      </c>
      <c r="X23" s="21">
        <v>0</v>
      </c>
      <c r="Y23" s="4" t="s">
        <v>283</v>
      </c>
      <c r="Z23" s="21">
        <v>1</v>
      </c>
      <c r="AA23" s="4" t="s">
        <v>284</v>
      </c>
      <c r="AB23" s="21">
        <f t="shared" si="1"/>
        <v>1</v>
      </c>
      <c r="AC23" s="4"/>
      <c r="AD23" s="6" t="s">
        <v>285</v>
      </c>
    </row>
    <row r="24" spans="1:30" ht="12.75" x14ac:dyDescent="0.2">
      <c r="A24">
        <v>2</v>
      </c>
      <c r="B24" s="7">
        <v>45925.764674166669</v>
      </c>
      <c r="C24" s="8" t="s">
        <v>286</v>
      </c>
      <c r="D24" s="8" t="s">
        <v>287</v>
      </c>
      <c r="E24" s="8" t="s">
        <v>288</v>
      </c>
      <c r="F24" s="21">
        <v>0.5</v>
      </c>
      <c r="G24" s="9">
        <v>811</v>
      </c>
      <c r="H24" s="21">
        <v>1</v>
      </c>
      <c r="I24" s="8" t="s">
        <v>289</v>
      </c>
      <c r="J24" s="21">
        <v>0</v>
      </c>
      <c r="K24" s="8" t="s">
        <v>290</v>
      </c>
      <c r="L24" s="21">
        <v>0.5</v>
      </c>
      <c r="M24" s="8" t="s">
        <v>291</v>
      </c>
      <c r="N24" s="30" t="s">
        <v>292</v>
      </c>
      <c r="O24" s="21">
        <v>0.5</v>
      </c>
      <c r="P24" s="8" t="s">
        <v>293</v>
      </c>
      <c r="Q24" s="21">
        <v>1</v>
      </c>
      <c r="R24" s="8" t="s">
        <v>294</v>
      </c>
      <c r="S24" s="21">
        <v>0</v>
      </c>
      <c r="T24" s="8"/>
      <c r="U24" s="21">
        <v>0</v>
      </c>
      <c r="V24" s="8"/>
      <c r="W24" s="30" t="s">
        <v>295</v>
      </c>
      <c r="X24" s="21">
        <v>0</v>
      </c>
      <c r="Y24" s="8"/>
      <c r="Z24" s="21">
        <v>0</v>
      </c>
      <c r="AA24" s="8"/>
      <c r="AB24" s="21">
        <f t="shared" si="1"/>
        <v>3.5</v>
      </c>
      <c r="AC24" s="8"/>
      <c r="AD24" s="15" t="s">
        <v>296</v>
      </c>
    </row>
    <row r="25" spans="1:30" ht="12.75" x14ac:dyDescent="0.2">
      <c r="A25">
        <v>2</v>
      </c>
      <c r="B25" s="3">
        <v>45925.764692013894</v>
      </c>
      <c r="C25" s="4" t="s">
        <v>297</v>
      </c>
      <c r="D25" s="4" t="s">
        <v>298</v>
      </c>
      <c r="E25" s="4" t="s">
        <v>299</v>
      </c>
      <c r="F25" s="21">
        <v>0.5</v>
      </c>
      <c r="G25" s="5">
        <v>811</v>
      </c>
      <c r="H25" s="21">
        <v>1</v>
      </c>
      <c r="I25" s="4" t="s">
        <v>300</v>
      </c>
      <c r="J25" s="21">
        <v>0</v>
      </c>
      <c r="K25" s="4" t="s">
        <v>301</v>
      </c>
      <c r="L25" s="21">
        <v>0.5</v>
      </c>
      <c r="M25" s="4" t="s">
        <v>291</v>
      </c>
      <c r="N25" s="30" t="s">
        <v>302</v>
      </c>
      <c r="O25" s="21">
        <v>0.5</v>
      </c>
      <c r="P25" s="4" t="s">
        <v>303</v>
      </c>
      <c r="Q25" s="21">
        <v>1</v>
      </c>
      <c r="R25" s="4" t="s">
        <v>304</v>
      </c>
      <c r="S25" s="21">
        <v>0</v>
      </c>
      <c r="T25" s="4"/>
      <c r="U25" s="21">
        <v>0</v>
      </c>
      <c r="V25" s="4"/>
      <c r="W25" s="30" t="s">
        <v>305</v>
      </c>
      <c r="X25" s="21">
        <v>1</v>
      </c>
      <c r="Y25" s="4" t="s">
        <v>217</v>
      </c>
      <c r="Z25" s="21">
        <v>0</v>
      </c>
      <c r="AA25" s="4" t="s">
        <v>306</v>
      </c>
      <c r="AB25" s="21">
        <f t="shared" si="1"/>
        <v>4.5</v>
      </c>
      <c r="AC25" s="4"/>
      <c r="AD25" s="6" t="s">
        <v>307</v>
      </c>
    </row>
    <row r="26" spans="1:30" ht="12.75" x14ac:dyDescent="0.2">
      <c r="A26">
        <v>2</v>
      </c>
      <c r="B26" s="7">
        <v>45925.76621001157</v>
      </c>
      <c r="C26" s="8" t="s">
        <v>308</v>
      </c>
      <c r="D26" s="8" t="s">
        <v>309</v>
      </c>
      <c r="E26" s="8" t="s">
        <v>310</v>
      </c>
      <c r="F26" s="21">
        <v>0.5</v>
      </c>
      <c r="G26" s="9">
        <v>811</v>
      </c>
      <c r="H26" s="21">
        <v>1</v>
      </c>
      <c r="I26" s="8" t="s">
        <v>289</v>
      </c>
      <c r="J26" s="21">
        <v>0</v>
      </c>
      <c r="K26" s="8" t="s">
        <v>311</v>
      </c>
      <c r="L26" s="21">
        <v>0.5</v>
      </c>
      <c r="M26" s="8" t="s">
        <v>312</v>
      </c>
      <c r="N26" s="33" t="s">
        <v>186</v>
      </c>
      <c r="O26" s="21">
        <v>0.5</v>
      </c>
      <c r="P26" s="8" t="s">
        <v>313</v>
      </c>
      <c r="Q26" s="21">
        <v>0.5</v>
      </c>
      <c r="R26" s="8" t="s">
        <v>314</v>
      </c>
      <c r="S26" s="21">
        <v>0</v>
      </c>
      <c r="T26" s="8" t="s">
        <v>251</v>
      </c>
      <c r="U26" s="21">
        <v>0</v>
      </c>
      <c r="V26" s="8" t="s">
        <v>315</v>
      </c>
      <c r="W26" s="30" t="s">
        <v>316</v>
      </c>
      <c r="X26" s="21">
        <v>1</v>
      </c>
      <c r="Y26" s="8" t="s">
        <v>217</v>
      </c>
      <c r="Z26" s="21">
        <v>1</v>
      </c>
      <c r="AA26" s="8" t="s">
        <v>317</v>
      </c>
      <c r="AB26" s="21">
        <f t="shared" si="1"/>
        <v>5</v>
      </c>
      <c r="AC26" s="8"/>
      <c r="AD26" s="15" t="s">
        <v>318</v>
      </c>
    </row>
    <row r="27" spans="1:30" ht="12.75" x14ac:dyDescent="0.2">
      <c r="A27">
        <v>2</v>
      </c>
      <c r="B27" s="3">
        <v>45925.766554837959</v>
      </c>
      <c r="C27" s="4" t="s">
        <v>319</v>
      </c>
      <c r="D27" s="4" t="s">
        <v>320</v>
      </c>
      <c r="E27" s="4" t="s">
        <v>321</v>
      </c>
      <c r="F27" s="21">
        <v>1</v>
      </c>
      <c r="G27" s="5">
        <v>810</v>
      </c>
      <c r="H27" s="21">
        <v>1</v>
      </c>
      <c r="I27" s="4" t="s">
        <v>322</v>
      </c>
      <c r="J27" s="21">
        <v>0</v>
      </c>
      <c r="K27" s="4" t="s">
        <v>323</v>
      </c>
      <c r="L27" s="21">
        <v>1</v>
      </c>
      <c r="M27" s="4" t="s">
        <v>324</v>
      </c>
      <c r="N27" s="33" t="s">
        <v>186</v>
      </c>
      <c r="O27" s="21">
        <v>1</v>
      </c>
      <c r="P27" s="4" t="s">
        <v>325</v>
      </c>
      <c r="Q27" s="21">
        <v>1</v>
      </c>
      <c r="R27" s="4" t="s">
        <v>326</v>
      </c>
      <c r="S27" s="21">
        <v>1</v>
      </c>
      <c r="T27" s="4" t="s">
        <v>327</v>
      </c>
      <c r="U27" s="21">
        <v>0.5</v>
      </c>
      <c r="V27" s="4" t="s">
        <v>328</v>
      </c>
      <c r="W27" s="34" t="s">
        <v>329</v>
      </c>
      <c r="X27" s="21">
        <v>0</v>
      </c>
      <c r="Y27" s="4" t="s">
        <v>330</v>
      </c>
      <c r="Z27" s="21">
        <v>1</v>
      </c>
      <c r="AA27" s="4" t="s">
        <v>331</v>
      </c>
      <c r="AB27" s="21">
        <f t="shared" si="1"/>
        <v>7.5</v>
      </c>
      <c r="AC27" s="4"/>
      <c r="AD27" s="6" t="s">
        <v>332</v>
      </c>
    </row>
    <row r="28" spans="1:30" ht="12.75" x14ac:dyDescent="0.2">
      <c r="A28">
        <v>2</v>
      </c>
      <c r="B28" s="11">
        <v>45925.770960578702</v>
      </c>
      <c r="C28" s="12" t="s">
        <v>333</v>
      </c>
      <c r="D28" s="12" t="s">
        <v>334</v>
      </c>
      <c r="E28" s="12" t="s">
        <v>335</v>
      </c>
      <c r="F28" s="21">
        <v>1</v>
      </c>
      <c r="G28" s="13">
        <v>810</v>
      </c>
      <c r="H28" s="21">
        <v>1</v>
      </c>
      <c r="I28" s="12" t="s">
        <v>336</v>
      </c>
      <c r="J28" s="21">
        <v>1</v>
      </c>
      <c r="K28" s="12" t="s">
        <v>337</v>
      </c>
      <c r="L28" s="21">
        <v>1</v>
      </c>
      <c r="M28" s="12" t="s">
        <v>338</v>
      </c>
      <c r="N28" s="34" t="s">
        <v>339</v>
      </c>
      <c r="O28" s="21">
        <v>1</v>
      </c>
      <c r="P28" s="12" t="s">
        <v>340</v>
      </c>
      <c r="Q28" s="21">
        <v>1</v>
      </c>
      <c r="R28" s="12" t="s">
        <v>341</v>
      </c>
      <c r="S28" s="21">
        <v>1</v>
      </c>
      <c r="T28" s="12" t="s">
        <v>342</v>
      </c>
      <c r="U28" s="21">
        <v>0</v>
      </c>
      <c r="V28" s="12" t="s">
        <v>343</v>
      </c>
      <c r="W28" s="34" t="s">
        <v>344</v>
      </c>
      <c r="X28" s="21">
        <v>0</v>
      </c>
      <c r="Y28" s="12"/>
      <c r="Z28" s="21">
        <v>0</v>
      </c>
      <c r="AA28" s="12"/>
      <c r="AB28" s="21">
        <f t="shared" si="1"/>
        <v>7</v>
      </c>
      <c r="AC28" s="12"/>
      <c r="AD28" s="36" t="s">
        <v>345</v>
      </c>
    </row>
    <row r="29" spans="1:30" ht="21.75" customHeight="1" x14ac:dyDescent="0.2">
      <c r="B29" s="37" t="s">
        <v>0</v>
      </c>
      <c r="C29" s="38" t="s">
        <v>1</v>
      </c>
      <c r="D29" s="38" t="s">
        <v>2</v>
      </c>
      <c r="E29" s="38" t="s">
        <v>3</v>
      </c>
      <c r="F29" s="39" t="s">
        <v>178</v>
      </c>
      <c r="G29" s="38" t="s">
        <v>4</v>
      </c>
      <c r="H29" s="39" t="s">
        <v>179</v>
      </c>
      <c r="I29" s="38" t="s">
        <v>5</v>
      </c>
      <c r="J29" s="39" t="s">
        <v>180</v>
      </c>
      <c r="K29" s="26" t="s">
        <v>174</v>
      </c>
      <c r="L29" s="39" t="s">
        <v>181</v>
      </c>
      <c r="M29" s="26" t="s">
        <v>175</v>
      </c>
      <c r="N29" s="40" t="s">
        <v>190</v>
      </c>
      <c r="O29" s="39" t="s">
        <v>182</v>
      </c>
      <c r="P29" s="38" t="s">
        <v>6</v>
      </c>
      <c r="Q29" s="39" t="s">
        <v>183</v>
      </c>
      <c r="R29" s="38" t="s">
        <v>7</v>
      </c>
      <c r="S29" s="39" t="s">
        <v>184</v>
      </c>
      <c r="T29" s="38" t="s">
        <v>8</v>
      </c>
      <c r="U29" s="39" t="s">
        <v>185</v>
      </c>
      <c r="V29" s="26" t="s">
        <v>176</v>
      </c>
      <c r="W29" s="40" t="s">
        <v>198</v>
      </c>
      <c r="X29" s="39" t="s">
        <v>204</v>
      </c>
      <c r="Y29" s="38" t="s">
        <v>9</v>
      </c>
      <c r="Z29" s="39" t="s">
        <v>205</v>
      </c>
      <c r="AA29" s="26" t="s">
        <v>10</v>
      </c>
      <c r="AB29" s="39" t="s">
        <v>187</v>
      </c>
      <c r="AC29" s="38" t="s">
        <v>11</v>
      </c>
      <c r="AD29" s="41" t="s">
        <v>177</v>
      </c>
    </row>
    <row r="30" spans="1:30" ht="21.75" customHeight="1" x14ac:dyDescent="0.2">
      <c r="A30">
        <v>3</v>
      </c>
      <c r="B30" s="42">
        <v>45925.750155740738</v>
      </c>
      <c r="C30" s="25" t="s">
        <v>346</v>
      </c>
      <c r="D30" s="25" t="s">
        <v>347</v>
      </c>
      <c r="E30" s="25" t="s">
        <v>348</v>
      </c>
      <c r="F30" s="43">
        <v>0</v>
      </c>
      <c r="G30" s="25" t="s">
        <v>349</v>
      </c>
      <c r="H30" s="43">
        <v>0.5</v>
      </c>
      <c r="I30" s="25" t="s">
        <v>350</v>
      </c>
      <c r="J30" s="43">
        <v>0</v>
      </c>
      <c r="K30" s="25" t="s">
        <v>351</v>
      </c>
      <c r="L30" s="43">
        <v>0.5</v>
      </c>
      <c r="M30" s="25" t="s">
        <v>352</v>
      </c>
      <c r="N30" s="34" t="s">
        <v>353</v>
      </c>
      <c r="O30" s="43">
        <v>0</v>
      </c>
      <c r="P30" s="25" t="s">
        <v>354</v>
      </c>
      <c r="Q30" s="43">
        <v>0.5</v>
      </c>
      <c r="R30" s="25" t="s">
        <v>355</v>
      </c>
      <c r="S30" s="43">
        <v>0.5</v>
      </c>
      <c r="T30" s="25" t="s">
        <v>216</v>
      </c>
      <c r="U30" s="43">
        <v>0</v>
      </c>
      <c r="V30" s="25" t="s">
        <v>356</v>
      </c>
      <c r="W30" s="30" t="s">
        <v>357</v>
      </c>
      <c r="X30" s="43">
        <v>0</v>
      </c>
      <c r="Y30" s="25" t="s">
        <v>358</v>
      </c>
      <c r="Z30" s="43">
        <v>0.5</v>
      </c>
      <c r="AA30" s="25" t="s">
        <v>359</v>
      </c>
      <c r="AB30" s="43">
        <f>SUM(Z30,X30,U30,S30,Q30,O30,L30,J30,H30,F30)</f>
        <v>2.5</v>
      </c>
      <c r="AC30" s="25"/>
      <c r="AD30" s="6" t="s">
        <v>360</v>
      </c>
    </row>
    <row r="31" spans="1:30" ht="21.75" customHeight="1" x14ac:dyDescent="0.2">
      <c r="A31">
        <v>3</v>
      </c>
      <c r="B31" s="44">
        <v>45925.754628460651</v>
      </c>
      <c r="C31" s="45" t="s">
        <v>361</v>
      </c>
      <c r="D31" s="45" t="s">
        <v>362</v>
      </c>
      <c r="E31" s="45" t="s">
        <v>363</v>
      </c>
      <c r="F31" s="23">
        <v>0</v>
      </c>
      <c r="G31" s="45" t="s">
        <v>364</v>
      </c>
      <c r="H31" s="43">
        <v>0</v>
      </c>
      <c r="I31" s="45" t="s">
        <v>365</v>
      </c>
      <c r="J31" s="43">
        <v>0</v>
      </c>
      <c r="K31" s="45" t="s">
        <v>366</v>
      </c>
      <c r="L31" s="43">
        <v>0</v>
      </c>
      <c r="M31" s="45" t="s">
        <v>367</v>
      </c>
      <c r="N31" s="30" t="s">
        <v>368</v>
      </c>
      <c r="O31" s="43">
        <v>1</v>
      </c>
      <c r="P31" s="45" t="s">
        <v>369</v>
      </c>
      <c r="Q31" s="43">
        <v>1</v>
      </c>
      <c r="R31" s="45" t="s">
        <v>370</v>
      </c>
      <c r="S31" s="43">
        <v>0.5</v>
      </c>
      <c r="T31" s="45" t="s">
        <v>371</v>
      </c>
      <c r="U31" s="43">
        <v>1</v>
      </c>
      <c r="V31" s="45" t="s">
        <v>372</v>
      </c>
      <c r="W31" s="34" t="s">
        <v>186</v>
      </c>
      <c r="X31" s="43">
        <v>1</v>
      </c>
      <c r="Y31" s="45" t="s">
        <v>373</v>
      </c>
      <c r="Z31" s="43">
        <v>1</v>
      </c>
      <c r="AA31" s="45" t="s">
        <v>374</v>
      </c>
      <c r="AB31" s="43">
        <f t="shared" ref="AB31:AB41" si="2">SUM(Z31,X31,U31,S31,Q31,O31,L31,J31,H31,F31)</f>
        <v>5.5</v>
      </c>
      <c r="AC31" s="45"/>
      <c r="AD31" s="15" t="s">
        <v>375</v>
      </c>
    </row>
    <row r="32" spans="1:30" ht="21.75" customHeight="1" x14ac:dyDescent="0.2">
      <c r="A32">
        <v>3</v>
      </c>
      <c r="B32" s="42">
        <v>45925.759962511569</v>
      </c>
      <c r="C32" s="25" t="s">
        <v>376</v>
      </c>
      <c r="D32" s="25" t="s">
        <v>377</v>
      </c>
      <c r="E32" s="25" t="s">
        <v>378</v>
      </c>
      <c r="F32" s="23">
        <v>0.5</v>
      </c>
      <c r="G32" s="25" t="s">
        <v>379</v>
      </c>
      <c r="H32" s="43">
        <v>0</v>
      </c>
      <c r="I32" s="25" t="s">
        <v>380</v>
      </c>
      <c r="J32" s="43">
        <v>0</v>
      </c>
      <c r="K32" s="25" t="s">
        <v>381</v>
      </c>
      <c r="L32" s="43">
        <v>0</v>
      </c>
      <c r="M32" s="25" t="s">
        <v>382</v>
      </c>
      <c r="N32" s="30" t="s">
        <v>383</v>
      </c>
      <c r="O32" s="43">
        <v>0.5</v>
      </c>
      <c r="P32" s="25" t="s">
        <v>384</v>
      </c>
      <c r="Q32" s="43">
        <v>1</v>
      </c>
      <c r="R32" s="25" t="s">
        <v>385</v>
      </c>
      <c r="S32" s="43">
        <v>0</v>
      </c>
      <c r="T32" s="25" t="s">
        <v>386</v>
      </c>
      <c r="U32" s="43">
        <v>1</v>
      </c>
      <c r="V32" s="25" t="s">
        <v>387</v>
      </c>
      <c r="W32" s="34" t="s">
        <v>186</v>
      </c>
      <c r="X32" s="43">
        <v>0</v>
      </c>
      <c r="Y32" s="25" t="s">
        <v>388</v>
      </c>
      <c r="Z32" s="43">
        <v>1</v>
      </c>
      <c r="AA32" s="25" t="s">
        <v>389</v>
      </c>
      <c r="AB32" s="43">
        <f t="shared" si="2"/>
        <v>4</v>
      </c>
      <c r="AC32" s="25"/>
      <c r="AD32" s="6" t="s">
        <v>390</v>
      </c>
    </row>
    <row r="33" spans="1:30" ht="21.75" customHeight="1" x14ac:dyDescent="0.2">
      <c r="A33">
        <v>3</v>
      </c>
      <c r="B33" s="44">
        <v>45925.76196077546</v>
      </c>
      <c r="C33" s="45" t="s">
        <v>391</v>
      </c>
      <c r="D33" s="45" t="s">
        <v>392</v>
      </c>
      <c r="E33" s="45" t="s">
        <v>393</v>
      </c>
      <c r="F33" s="43">
        <v>0</v>
      </c>
      <c r="G33" s="46">
        <v>812</v>
      </c>
      <c r="H33" s="43">
        <v>0</v>
      </c>
      <c r="I33" s="45" t="s">
        <v>394</v>
      </c>
      <c r="J33" s="43">
        <v>0</v>
      </c>
      <c r="K33" s="45" t="s">
        <v>395</v>
      </c>
      <c r="L33" s="43">
        <v>0</v>
      </c>
      <c r="M33" s="45" t="s">
        <v>396</v>
      </c>
      <c r="N33" s="30" t="s">
        <v>397</v>
      </c>
      <c r="O33" s="43">
        <v>0</v>
      </c>
      <c r="P33" s="45" t="s">
        <v>398</v>
      </c>
      <c r="Q33" s="43">
        <v>0.5</v>
      </c>
      <c r="R33" s="45" t="s">
        <v>399</v>
      </c>
      <c r="S33" s="43">
        <v>0.5</v>
      </c>
      <c r="T33" s="45" t="s">
        <v>400</v>
      </c>
      <c r="U33" s="43">
        <v>0</v>
      </c>
      <c r="V33" s="45" t="s">
        <v>401</v>
      </c>
      <c r="W33" s="30" t="s">
        <v>402</v>
      </c>
      <c r="X33" s="43">
        <v>1</v>
      </c>
      <c r="Y33" s="45" t="s">
        <v>403</v>
      </c>
      <c r="Z33" s="43">
        <v>0</v>
      </c>
      <c r="AA33" s="45" t="s">
        <v>404</v>
      </c>
      <c r="AB33" s="43">
        <f t="shared" si="2"/>
        <v>2</v>
      </c>
      <c r="AC33" s="45"/>
      <c r="AD33" s="15" t="s">
        <v>405</v>
      </c>
    </row>
    <row r="34" spans="1:30" ht="21.75" customHeight="1" x14ac:dyDescent="0.2">
      <c r="A34">
        <v>3</v>
      </c>
      <c r="B34" s="42">
        <v>45925.763351747686</v>
      </c>
      <c r="C34" s="25" t="s">
        <v>406</v>
      </c>
      <c r="D34" s="25" t="s">
        <v>407</v>
      </c>
      <c r="E34" s="25" t="s">
        <v>408</v>
      </c>
      <c r="F34" s="43">
        <v>0</v>
      </c>
      <c r="G34" s="25" t="s">
        <v>153</v>
      </c>
      <c r="H34" s="43">
        <v>0</v>
      </c>
      <c r="I34" s="25" t="s">
        <v>409</v>
      </c>
      <c r="J34" s="43">
        <v>0</v>
      </c>
      <c r="K34" s="25" t="s">
        <v>410</v>
      </c>
      <c r="L34" s="43">
        <v>0.5</v>
      </c>
      <c r="M34" s="25" t="s">
        <v>411</v>
      </c>
      <c r="N34" s="30" t="s">
        <v>412</v>
      </c>
      <c r="O34" s="43">
        <v>0.5</v>
      </c>
      <c r="P34" s="25" t="s">
        <v>413</v>
      </c>
      <c r="Q34" s="43">
        <v>0.5</v>
      </c>
      <c r="R34" s="25" t="s">
        <v>414</v>
      </c>
      <c r="S34" s="43">
        <v>0</v>
      </c>
      <c r="T34" s="25" t="s">
        <v>415</v>
      </c>
      <c r="U34" s="43">
        <v>0</v>
      </c>
      <c r="V34" s="25" t="s">
        <v>416</v>
      </c>
      <c r="W34" s="30" t="s">
        <v>417</v>
      </c>
      <c r="X34" s="43">
        <v>1</v>
      </c>
      <c r="Y34" s="25" t="s">
        <v>373</v>
      </c>
      <c r="Z34" s="43">
        <v>1</v>
      </c>
      <c r="AA34" s="25" t="s">
        <v>418</v>
      </c>
      <c r="AB34" s="43">
        <f t="shared" si="2"/>
        <v>3.5</v>
      </c>
      <c r="AC34" s="25"/>
      <c r="AD34" s="6" t="s">
        <v>419</v>
      </c>
    </row>
    <row r="35" spans="1:30" ht="21.75" customHeight="1" x14ac:dyDescent="0.2">
      <c r="A35">
        <v>3</v>
      </c>
      <c r="B35" s="44">
        <v>45925.763417615744</v>
      </c>
      <c r="C35" s="45" t="s">
        <v>420</v>
      </c>
      <c r="D35" s="45" t="s">
        <v>421</v>
      </c>
      <c r="E35" s="45" t="s">
        <v>422</v>
      </c>
      <c r="F35" s="43">
        <v>0</v>
      </c>
      <c r="G35" s="46">
        <v>810</v>
      </c>
      <c r="H35" s="43">
        <v>0</v>
      </c>
      <c r="I35" s="45" t="s">
        <v>423</v>
      </c>
      <c r="J35" s="43">
        <v>0</v>
      </c>
      <c r="K35" s="45" t="s">
        <v>424</v>
      </c>
      <c r="L35" s="43">
        <v>0.5</v>
      </c>
      <c r="M35" s="45" t="s">
        <v>425</v>
      </c>
      <c r="N35" s="34" t="s">
        <v>426</v>
      </c>
      <c r="O35" s="43">
        <v>0</v>
      </c>
      <c r="P35" s="45" t="s">
        <v>427</v>
      </c>
      <c r="Q35" s="43">
        <v>0.5</v>
      </c>
      <c r="R35" s="45" t="s">
        <v>428</v>
      </c>
      <c r="S35" s="43">
        <v>0.5</v>
      </c>
      <c r="T35" s="47" t="s">
        <v>429</v>
      </c>
      <c r="U35" s="43">
        <v>0</v>
      </c>
      <c r="V35" s="45" t="s">
        <v>430</v>
      </c>
      <c r="W35" s="30" t="s">
        <v>402</v>
      </c>
      <c r="X35" s="43">
        <v>0</v>
      </c>
      <c r="Y35" s="45"/>
      <c r="Z35" s="43">
        <v>1</v>
      </c>
      <c r="AA35" s="45" t="s">
        <v>431</v>
      </c>
      <c r="AB35" s="43">
        <f t="shared" si="2"/>
        <v>2.5</v>
      </c>
      <c r="AC35" s="45"/>
      <c r="AD35" s="15" t="s">
        <v>432</v>
      </c>
    </row>
    <row r="36" spans="1:30" ht="21.75" customHeight="1" x14ac:dyDescent="0.2">
      <c r="A36">
        <v>3</v>
      </c>
      <c r="B36" s="42">
        <v>45925.763902256949</v>
      </c>
      <c r="C36" s="25" t="s">
        <v>433</v>
      </c>
      <c r="D36" s="25" t="s">
        <v>434</v>
      </c>
      <c r="E36" s="25" t="s">
        <v>435</v>
      </c>
      <c r="F36" s="43">
        <v>0.5</v>
      </c>
      <c r="G36" s="25" t="s">
        <v>436</v>
      </c>
      <c r="H36" s="43">
        <v>0.5</v>
      </c>
      <c r="I36" s="25" t="s">
        <v>437</v>
      </c>
      <c r="J36" s="43">
        <v>0</v>
      </c>
      <c r="K36" s="25" t="s">
        <v>410</v>
      </c>
      <c r="L36" s="43">
        <v>0.5</v>
      </c>
      <c r="M36" s="25" t="s">
        <v>438</v>
      </c>
      <c r="N36" s="34" t="s">
        <v>439</v>
      </c>
      <c r="O36" s="48">
        <v>1</v>
      </c>
      <c r="P36" s="25" t="s">
        <v>440</v>
      </c>
      <c r="Q36" s="43">
        <v>1</v>
      </c>
      <c r="R36" s="25" t="s">
        <v>441</v>
      </c>
      <c r="S36" s="43">
        <v>1</v>
      </c>
      <c r="T36" s="25" t="s">
        <v>442</v>
      </c>
      <c r="U36" s="43">
        <v>0.5</v>
      </c>
      <c r="V36" s="25" t="s">
        <v>443</v>
      </c>
      <c r="W36" s="34" t="s">
        <v>444</v>
      </c>
      <c r="X36" s="43">
        <v>1</v>
      </c>
      <c r="Y36" s="25" t="s">
        <v>373</v>
      </c>
      <c r="Z36" s="43">
        <v>1</v>
      </c>
      <c r="AA36" s="25" t="s">
        <v>445</v>
      </c>
      <c r="AB36" s="43">
        <f t="shared" si="2"/>
        <v>7</v>
      </c>
      <c r="AC36" s="25"/>
      <c r="AD36" s="6" t="s">
        <v>446</v>
      </c>
    </row>
    <row r="37" spans="1:30" ht="21.75" customHeight="1" x14ac:dyDescent="0.2">
      <c r="A37">
        <v>3</v>
      </c>
      <c r="B37" s="44">
        <v>45925.764701226857</v>
      </c>
      <c r="C37" s="45" t="s">
        <v>447</v>
      </c>
      <c r="D37" s="45" t="s">
        <v>448</v>
      </c>
      <c r="E37" s="45" t="s">
        <v>449</v>
      </c>
      <c r="F37" s="43">
        <v>1</v>
      </c>
      <c r="G37" s="45" t="s">
        <v>450</v>
      </c>
      <c r="H37" s="43">
        <v>1</v>
      </c>
      <c r="I37" s="45" t="s">
        <v>451</v>
      </c>
      <c r="J37" s="43">
        <v>1</v>
      </c>
      <c r="K37" s="45" t="s">
        <v>452</v>
      </c>
      <c r="L37" s="43">
        <v>1</v>
      </c>
      <c r="M37" s="45" t="s">
        <v>453</v>
      </c>
      <c r="N37" s="30" t="s">
        <v>454</v>
      </c>
      <c r="O37" s="43">
        <v>1</v>
      </c>
      <c r="P37" s="45" t="s">
        <v>455</v>
      </c>
      <c r="Q37" s="43">
        <v>1</v>
      </c>
      <c r="R37" s="45" t="s">
        <v>456</v>
      </c>
      <c r="S37" s="43">
        <v>1</v>
      </c>
      <c r="T37" s="45" t="s">
        <v>92</v>
      </c>
      <c r="U37" s="43">
        <v>0</v>
      </c>
      <c r="V37" s="45" t="s">
        <v>457</v>
      </c>
      <c r="W37" s="34" t="s">
        <v>458</v>
      </c>
      <c r="X37" s="43">
        <v>0</v>
      </c>
      <c r="Y37" s="45" t="s">
        <v>459</v>
      </c>
      <c r="Z37" s="43">
        <v>0</v>
      </c>
      <c r="AA37" s="45" t="s">
        <v>460</v>
      </c>
      <c r="AB37" s="43">
        <f t="shared" si="2"/>
        <v>7</v>
      </c>
      <c r="AC37" s="45"/>
      <c r="AD37" s="15" t="s">
        <v>461</v>
      </c>
    </row>
    <row r="38" spans="1:30" ht="21.75" customHeight="1" x14ac:dyDescent="0.2">
      <c r="A38">
        <v>3</v>
      </c>
      <c r="B38" s="42">
        <v>45925.764933645834</v>
      </c>
      <c r="C38" s="25" t="s">
        <v>462</v>
      </c>
      <c r="D38" s="25" t="s">
        <v>463</v>
      </c>
      <c r="E38" s="25" t="s">
        <v>464</v>
      </c>
      <c r="F38" s="43">
        <v>1</v>
      </c>
      <c r="G38" s="25" t="s">
        <v>86</v>
      </c>
      <c r="H38" s="43">
        <v>1</v>
      </c>
      <c r="I38" s="25" t="s">
        <v>465</v>
      </c>
      <c r="J38" s="43">
        <v>0</v>
      </c>
      <c r="K38" s="25" t="s">
        <v>466</v>
      </c>
      <c r="L38" s="43">
        <v>1</v>
      </c>
      <c r="M38" s="25" t="s">
        <v>467</v>
      </c>
      <c r="N38" s="34" t="s">
        <v>468</v>
      </c>
      <c r="O38" s="43">
        <v>0</v>
      </c>
      <c r="P38" s="25" t="s">
        <v>469</v>
      </c>
      <c r="Q38" s="43">
        <v>0.5</v>
      </c>
      <c r="R38" s="25" t="s">
        <v>470</v>
      </c>
      <c r="S38" s="43">
        <v>0.5</v>
      </c>
      <c r="T38" s="25" t="s">
        <v>471</v>
      </c>
      <c r="U38" s="43">
        <v>0.5</v>
      </c>
      <c r="V38" s="25" t="s">
        <v>472</v>
      </c>
      <c r="W38" s="30" t="s">
        <v>473</v>
      </c>
      <c r="X38" s="43">
        <v>1</v>
      </c>
      <c r="Y38" s="25" t="s">
        <v>474</v>
      </c>
      <c r="Z38" s="43">
        <v>1</v>
      </c>
      <c r="AA38" s="25" t="s">
        <v>475</v>
      </c>
      <c r="AB38" s="43">
        <f t="shared" si="2"/>
        <v>6.5</v>
      </c>
      <c r="AC38" s="25"/>
      <c r="AD38" s="6" t="s">
        <v>476</v>
      </c>
    </row>
    <row r="39" spans="1:30" ht="21.75" customHeight="1" x14ac:dyDescent="0.2">
      <c r="A39">
        <v>3</v>
      </c>
      <c r="B39" s="42">
        <v>45925.765799247689</v>
      </c>
      <c r="C39" s="25" t="s">
        <v>477</v>
      </c>
      <c r="D39" s="25" t="s">
        <v>478</v>
      </c>
      <c r="E39" s="25" t="s">
        <v>479</v>
      </c>
      <c r="F39" s="43">
        <v>1</v>
      </c>
      <c r="G39" s="25" t="s">
        <v>86</v>
      </c>
      <c r="H39" s="43">
        <v>1</v>
      </c>
      <c r="I39" s="25" t="s">
        <v>480</v>
      </c>
      <c r="J39" s="43">
        <v>0</v>
      </c>
      <c r="K39" s="25" t="s">
        <v>481</v>
      </c>
      <c r="L39" s="43">
        <v>1</v>
      </c>
      <c r="M39" s="25" t="s">
        <v>482</v>
      </c>
      <c r="N39" s="34" t="s">
        <v>186</v>
      </c>
      <c r="O39" s="43">
        <v>0</v>
      </c>
      <c r="P39" s="25"/>
      <c r="Q39" s="43">
        <v>0.5</v>
      </c>
      <c r="R39" s="25" t="s">
        <v>483</v>
      </c>
      <c r="S39" s="43">
        <v>0</v>
      </c>
      <c r="T39" s="25" t="s">
        <v>484</v>
      </c>
      <c r="U39" s="43">
        <v>0</v>
      </c>
      <c r="V39" s="25" t="s">
        <v>485</v>
      </c>
      <c r="W39" s="34" t="s">
        <v>186</v>
      </c>
      <c r="X39" s="43">
        <v>0</v>
      </c>
      <c r="Y39" s="25" t="s">
        <v>486</v>
      </c>
      <c r="Z39" s="43">
        <v>0</v>
      </c>
      <c r="AA39" s="25"/>
      <c r="AB39" s="43">
        <f t="shared" si="2"/>
        <v>3.5</v>
      </c>
      <c r="AC39" s="25"/>
      <c r="AD39" s="6" t="s">
        <v>487</v>
      </c>
    </row>
    <row r="40" spans="1:30" ht="21.75" customHeight="1" x14ac:dyDescent="0.2">
      <c r="A40">
        <v>3</v>
      </c>
      <c r="B40" s="44">
        <v>45925.768506030094</v>
      </c>
      <c r="C40" s="45" t="s">
        <v>488</v>
      </c>
      <c r="D40" s="45" t="s">
        <v>489</v>
      </c>
      <c r="E40" s="45" t="s">
        <v>490</v>
      </c>
      <c r="F40" s="43">
        <v>0</v>
      </c>
      <c r="G40" s="45" t="s">
        <v>491</v>
      </c>
      <c r="H40" s="43">
        <v>0</v>
      </c>
      <c r="I40" s="45" t="s">
        <v>492</v>
      </c>
      <c r="J40" s="43">
        <v>0</v>
      </c>
      <c r="K40" s="45"/>
      <c r="L40" s="43">
        <v>0</v>
      </c>
      <c r="M40" s="45" t="s">
        <v>493</v>
      </c>
      <c r="N40" s="30" t="s">
        <v>494</v>
      </c>
      <c r="O40" s="43">
        <v>0</v>
      </c>
      <c r="P40" s="45"/>
      <c r="Q40" s="43">
        <v>0</v>
      </c>
      <c r="R40" s="45"/>
      <c r="S40" s="43">
        <v>0</v>
      </c>
      <c r="T40" s="45"/>
      <c r="U40" s="43">
        <v>0</v>
      </c>
      <c r="V40" s="45"/>
      <c r="W40" s="34" t="s">
        <v>186</v>
      </c>
      <c r="X40" s="43">
        <v>1</v>
      </c>
      <c r="Y40" s="45" t="s">
        <v>373</v>
      </c>
      <c r="Z40" s="43">
        <v>0.5</v>
      </c>
      <c r="AA40" s="49" t="s">
        <v>495</v>
      </c>
      <c r="AB40" s="43">
        <f t="shared" si="2"/>
        <v>1.5</v>
      </c>
      <c r="AC40" s="45"/>
      <c r="AD40" s="15" t="s">
        <v>496</v>
      </c>
    </row>
    <row r="41" spans="1:30" ht="21.75" customHeight="1" x14ac:dyDescent="0.2">
      <c r="A41">
        <v>3</v>
      </c>
      <c r="B41" s="50">
        <v>45925.770170381948</v>
      </c>
      <c r="C41" s="51" t="s">
        <v>497</v>
      </c>
      <c r="D41" s="51" t="s">
        <v>498</v>
      </c>
      <c r="E41" s="51" t="s">
        <v>499</v>
      </c>
      <c r="F41" s="43">
        <v>1</v>
      </c>
      <c r="G41" s="51" t="s">
        <v>86</v>
      </c>
      <c r="H41" s="43">
        <v>1</v>
      </c>
      <c r="I41" s="51" t="s">
        <v>500</v>
      </c>
      <c r="J41" s="43">
        <v>0</v>
      </c>
      <c r="K41" s="51" t="s">
        <v>501</v>
      </c>
      <c r="L41" s="43">
        <v>1</v>
      </c>
      <c r="M41" s="51" t="s">
        <v>502</v>
      </c>
      <c r="N41" s="34" t="s">
        <v>503</v>
      </c>
      <c r="O41" s="43">
        <v>0.5</v>
      </c>
      <c r="P41" s="51" t="s">
        <v>504</v>
      </c>
      <c r="Q41" s="43">
        <v>0.5</v>
      </c>
      <c r="R41" s="51" t="s">
        <v>505</v>
      </c>
      <c r="S41" s="43">
        <v>0.5</v>
      </c>
      <c r="T41" s="51" t="s">
        <v>327</v>
      </c>
      <c r="U41" s="43">
        <v>0.5</v>
      </c>
      <c r="V41" s="51"/>
      <c r="W41" s="34" t="s">
        <v>186</v>
      </c>
      <c r="X41" s="43">
        <v>0</v>
      </c>
      <c r="Y41" s="51" t="s">
        <v>506</v>
      </c>
      <c r="Z41" s="43">
        <v>0</v>
      </c>
      <c r="AA41" s="51"/>
      <c r="AB41" s="43">
        <f t="shared" si="2"/>
        <v>5</v>
      </c>
      <c r="AC41" s="51"/>
      <c r="AD41" s="52" t="s">
        <v>507</v>
      </c>
    </row>
    <row r="42" spans="1:30" s="58" customFormat="1" ht="21.75" customHeight="1" x14ac:dyDescent="0.2">
      <c r="A42">
        <v>3</v>
      </c>
      <c r="B42" s="53">
        <v>45925.765533877318</v>
      </c>
      <c r="C42" s="54" t="s">
        <v>508</v>
      </c>
      <c r="D42" s="54" t="s">
        <v>509</v>
      </c>
      <c r="E42" s="54" t="s">
        <v>510</v>
      </c>
      <c r="F42" s="55">
        <v>0</v>
      </c>
      <c r="G42" s="54" t="s">
        <v>153</v>
      </c>
      <c r="H42" s="55">
        <v>0</v>
      </c>
      <c r="I42" s="54" t="s">
        <v>511</v>
      </c>
      <c r="J42" s="55">
        <v>0</v>
      </c>
      <c r="K42" s="54" t="s">
        <v>512</v>
      </c>
      <c r="L42" s="55">
        <v>0</v>
      </c>
      <c r="M42" s="54" t="s">
        <v>513</v>
      </c>
      <c r="N42" s="30" t="s">
        <v>514</v>
      </c>
      <c r="O42" s="55">
        <v>0.5</v>
      </c>
      <c r="P42" s="54" t="s">
        <v>515</v>
      </c>
      <c r="Q42" s="55">
        <v>0.5</v>
      </c>
      <c r="R42" s="54" t="s">
        <v>370</v>
      </c>
      <c r="S42" s="55">
        <v>0</v>
      </c>
      <c r="T42" s="54"/>
      <c r="U42" s="55">
        <v>0</v>
      </c>
      <c r="V42" s="54"/>
      <c r="W42" s="56" t="s">
        <v>186</v>
      </c>
      <c r="X42" s="55">
        <v>1</v>
      </c>
      <c r="Y42" s="54" t="s">
        <v>373</v>
      </c>
      <c r="Z42" s="55">
        <v>1</v>
      </c>
      <c r="AA42" s="54" t="s">
        <v>516</v>
      </c>
      <c r="AB42" s="55">
        <f>SUM(Z42,X42,U42,S42,Q42,O42,L42,J42,H42,F42)</f>
        <v>3</v>
      </c>
      <c r="AC42" s="54"/>
      <c r="AD42" s="57" t="s">
        <v>517</v>
      </c>
    </row>
  </sheetData>
  <phoneticPr fontId="6" type="noConversion"/>
  <hyperlinks>
    <hyperlink ref="AD2" r:id="rId1" location="scrollTo=SalRljvjtQcA" xr:uid="{00000000-0004-0000-0000-000000000000}"/>
    <hyperlink ref="AD3" r:id="rId2" xr:uid="{00000000-0004-0000-0000-000001000000}"/>
    <hyperlink ref="AD4" r:id="rId3" xr:uid="{00000000-0004-0000-0000-000002000000}"/>
    <hyperlink ref="AD5" r:id="rId4" xr:uid="{00000000-0004-0000-0000-000003000000}"/>
    <hyperlink ref="AD6" r:id="rId5" location="scrollTo=vbDNKQeEq5Wo&amp;uniqifier=1" xr:uid="{00000000-0004-0000-0000-000004000000}"/>
    <hyperlink ref="AD7" r:id="rId6" xr:uid="{00000000-0004-0000-0000-000005000000}"/>
    <hyperlink ref="AD8" r:id="rId7" xr:uid="{00000000-0004-0000-0000-000006000000}"/>
    <hyperlink ref="AD9" r:id="rId8" location="scrollTo=m7s49ozswNce" xr:uid="{00000000-0004-0000-0000-000007000000}"/>
    <hyperlink ref="AD10" r:id="rId9" xr:uid="{00000000-0004-0000-0000-000008000000}"/>
    <hyperlink ref="AD11" r:id="rId10" xr:uid="{00000000-0004-0000-0000-000009000000}"/>
    <hyperlink ref="AD12" r:id="rId11" xr:uid="{00000000-0004-0000-0000-00000A000000}"/>
    <hyperlink ref="AD13" r:id="rId12" xr:uid="{00000000-0004-0000-0000-00000B000000}"/>
    <hyperlink ref="AD14" r:id="rId13" xr:uid="{00000000-0004-0000-0000-00000C000000}"/>
    <hyperlink ref="AD15" r:id="rId14" xr:uid="{00000000-0004-0000-0000-00000D000000}"/>
    <hyperlink ref="AD17" r:id="rId15" xr:uid="{BA38DAC2-D130-467D-8123-9F7E8D3EA650}"/>
    <hyperlink ref="AD18" r:id="rId16" xr:uid="{9BC61767-6B4F-4D28-8CFA-73F68C4BFFD9}"/>
    <hyperlink ref="AD19" r:id="rId17" xr:uid="{9E4621C3-5F21-4AB8-AA30-4CA1264BACC9}"/>
    <hyperlink ref="AD20" r:id="rId18" xr:uid="{F2B4BF63-3416-480A-9562-BA1CC05E4A3D}"/>
    <hyperlink ref="AD21" r:id="rId19" xr:uid="{948F1BB5-E7BF-4C93-A8FE-609570D9F6B4}"/>
    <hyperlink ref="AD22" r:id="rId20" xr:uid="{1F150D71-B995-4E22-A57D-205F43CED4DD}"/>
    <hyperlink ref="AD23" r:id="rId21" xr:uid="{1D7E898D-422A-42B0-8850-5533ADBB03C0}"/>
    <hyperlink ref="AD24" r:id="rId22" xr:uid="{B4DD1488-60B1-4A47-8CF1-ADA86AE179DC}"/>
    <hyperlink ref="AD25" r:id="rId23" xr:uid="{21059DAE-BDB5-43BA-A586-41D1B5476A6C}"/>
    <hyperlink ref="AD26" r:id="rId24" xr:uid="{6FEAB678-D57D-4154-9E2A-3726A3CCE9E1}"/>
    <hyperlink ref="AD27" r:id="rId25" xr:uid="{98F02712-DD0B-4C08-A495-36E7FE985CF3}"/>
    <hyperlink ref="AD28" r:id="rId26" xr:uid="{21214CD2-C550-4A30-990F-BAA107D08CAA}"/>
    <hyperlink ref="AD30" r:id="rId27" xr:uid="{5A94F3CD-9D8F-4F15-89F2-169BBBB93DD5}"/>
    <hyperlink ref="AD31" r:id="rId28" xr:uid="{B398B612-1666-474B-88D2-72B5F80EFF2C}"/>
    <hyperlink ref="AD32" r:id="rId29" xr:uid="{91D5084A-C9E1-440A-9B3B-B654FF0733A6}"/>
    <hyperlink ref="AD33" r:id="rId30" xr:uid="{BA925F21-948F-420B-B734-B10FF03F37BB}"/>
    <hyperlink ref="AD34" r:id="rId31" xr:uid="{01D72994-E6D1-4BA8-A9F6-E64878C1EC27}"/>
    <hyperlink ref="AD35" r:id="rId32" xr:uid="{B5E93500-D64A-480D-B4D6-EBE054292E83}"/>
    <hyperlink ref="AD36" r:id="rId33" xr:uid="{A4F47875-3AF5-4B5A-83B6-6159077DDD5B}"/>
    <hyperlink ref="AD37" r:id="rId34" xr:uid="{0E3CAD73-60BC-4F1B-BCD0-838774ED8F62}"/>
    <hyperlink ref="AD38" r:id="rId35" xr:uid="{EDB61969-7D42-4384-98A4-C27EE45C5F98}"/>
    <hyperlink ref="AD42" r:id="rId36" location="scrollTo=RRiHH9k9emYB" xr:uid="{AE372868-628C-479D-B025-F96FA1BB8855}"/>
    <hyperlink ref="AD39" r:id="rId37" xr:uid="{36BE051B-8D0C-48DD-8012-A189BFC38F81}"/>
    <hyperlink ref="AD40" r:id="rId38" xr:uid="{9B07F26B-B3C3-486D-A9F4-4FA33D583662}"/>
    <hyperlink ref="AD41" r:id="rId39" xr:uid="{2B548DFD-028D-46D7-8508-8778CA4EAB3D}"/>
  </hyperlinks>
  <pageMargins left="0.7" right="0.7" top="0.75" bottom="0.75" header="0.3" footer="0.3"/>
  <tableParts count="3">
    <tablePart r:id="rId40"/>
    <tablePart r:id="rId41"/>
    <tablePart r:id="rId4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524AD-8BEF-4244-AE77-66C3073E91BC}">
  <dimension ref="A1:Y40"/>
  <sheetViews>
    <sheetView workbookViewId="0">
      <selection activeCell="B2" sqref="B2:B40"/>
    </sheetView>
  </sheetViews>
  <sheetFormatPr defaultRowHeight="13.5" customHeight="1" x14ac:dyDescent="0.2"/>
  <cols>
    <col min="1" max="1" width="33.42578125" bestFit="1" customWidth="1"/>
    <col min="2" max="2" width="15.140625" customWidth="1"/>
    <col min="3" max="3" width="11.28515625" customWidth="1"/>
    <col min="4" max="4" width="9.28515625" style="24" customWidth="1"/>
    <col min="5" max="5" width="16.42578125" customWidth="1"/>
    <col min="6" max="6" width="9.5703125" style="24" customWidth="1"/>
    <col min="7" max="7" width="13.7109375" customWidth="1"/>
    <col min="8" max="8" width="11.5703125" style="24" customWidth="1"/>
    <col min="9" max="9" width="17" customWidth="1"/>
    <col min="10" max="10" width="9.28515625" style="24" customWidth="1"/>
    <col min="11" max="12" width="22.5703125" customWidth="1"/>
    <col min="13" max="13" width="8.42578125" style="24" customWidth="1"/>
    <col min="14" max="14" width="24.42578125" customWidth="1"/>
    <col min="15" max="15" width="8.85546875" style="24" customWidth="1"/>
    <col min="16" max="16" width="37.5703125" customWidth="1"/>
    <col min="17" max="17" width="11.5703125" style="24" customWidth="1"/>
    <col min="18" max="18" width="13.28515625" customWidth="1"/>
    <col min="19" max="19" width="10.140625" style="24" customWidth="1"/>
    <col min="20" max="20" width="23.7109375" customWidth="1"/>
    <col min="21" max="22" width="18.5703125" customWidth="1"/>
    <col min="23" max="24" width="15.140625" customWidth="1"/>
    <col min="25" max="25" width="37.5703125" customWidth="1"/>
  </cols>
  <sheetData>
    <row r="1" spans="1:25" ht="13.5" customHeight="1" x14ac:dyDescent="0.2">
      <c r="A1" s="2" t="s">
        <v>2</v>
      </c>
      <c r="B1" s="28" t="s">
        <v>187</v>
      </c>
      <c r="C1" s="2" t="s">
        <v>3</v>
      </c>
      <c r="D1" s="22" t="s">
        <v>178</v>
      </c>
      <c r="E1" s="2" t="s">
        <v>4</v>
      </c>
      <c r="F1" s="22" t="s">
        <v>179</v>
      </c>
      <c r="G1" s="2" t="s">
        <v>5</v>
      </c>
      <c r="H1" s="22" t="s">
        <v>180</v>
      </c>
      <c r="I1" s="17" t="s">
        <v>174</v>
      </c>
      <c r="J1" s="22" t="s">
        <v>181</v>
      </c>
      <c r="K1" s="17" t="s">
        <v>175</v>
      </c>
      <c r="L1" s="26" t="s">
        <v>190</v>
      </c>
      <c r="M1" s="22" t="s">
        <v>182</v>
      </c>
      <c r="N1" s="2" t="s">
        <v>6</v>
      </c>
      <c r="O1" s="22" t="s">
        <v>183</v>
      </c>
      <c r="P1" s="2" t="s">
        <v>7</v>
      </c>
      <c r="Q1" s="22" t="s">
        <v>184</v>
      </c>
      <c r="R1" s="2" t="s">
        <v>8</v>
      </c>
      <c r="S1" s="22" t="s">
        <v>185</v>
      </c>
      <c r="T1" s="17" t="s">
        <v>176</v>
      </c>
      <c r="U1" s="26" t="s">
        <v>198</v>
      </c>
      <c r="V1" s="28" t="s">
        <v>204</v>
      </c>
      <c r="W1" s="2" t="s">
        <v>9</v>
      </c>
      <c r="X1" s="28" t="s">
        <v>205</v>
      </c>
      <c r="Y1" s="2" t="s">
        <v>10</v>
      </c>
    </row>
    <row r="2" spans="1:25" ht="13.5" customHeight="1" x14ac:dyDescent="0.2">
      <c r="A2" s="4" t="s">
        <v>51</v>
      </c>
      <c r="B2" s="21">
        <f>SUM(X2,V2,S2,Q2,O2,M2,J2,H2,F2,D2)*12/10</f>
        <v>1.8</v>
      </c>
      <c r="C2" s="4" t="s">
        <v>52</v>
      </c>
      <c r="D2" s="23">
        <v>0</v>
      </c>
      <c r="E2" s="4" t="s">
        <v>53</v>
      </c>
      <c r="F2" s="23">
        <v>0</v>
      </c>
      <c r="G2" s="4" t="s">
        <v>54</v>
      </c>
      <c r="H2" s="23">
        <v>0</v>
      </c>
      <c r="I2" s="4" t="s">
        <v>55</v>
      </c>
      <c r="J2" s="23">
        <v>0</v>
      </c>
      <c r="K2" s="4" t="s">
        <v>56</v>
      </c>
      <c r="L2" s="27" t="s">
        <v>197</v>
      </c>
      <c r="M2" s="23">
        <v>0</v>
      </c>
      <c r="N2" s="4" t="s">
        <v>57</v>
      </c>
      <c r="O2" s="23">
        <v>0</v>
      </c>
      <c r="P2" s="4" t="s">
        <v>58</v>
      </c>
      <c r="Q2" s="23">
        <v>0</v>
      </c>
      <c r="R2" s="4" t="s">
        <v>59</v>
      </c>
      <c r="S2" s="23">
        <v>0</v>
      </c>
      <c r="T2" s="4" t="s">
        <v>60</v>
      </c>
      <c r="U2" s="25" t="s">
        <v>201</v>
      </c>
      <c r="V2" s="21">
        <v>1</v>
      </c>
      <c r="W2" s="4" t="s">
        <v>35</v>
      </c>
      <c r="X2" s="21">
        <v>0.5</v>
      </c>
      <c r="Y2" s="4" t="s">
        <v>61</v>
      </c>
    </row>
    <row r="3" spans="1:25" ht="13.5" customHeight="1" x14ac:dyDescent="0.2">
      <c r="A3" s="8" t="s">
        <v>13</v>
      </c>
      <c r="B3" s="21">
        <f t="shared" ref="B3:B40" si="0">SUM(X3,V3,S3,Q3,O3,M3,J3,H3,F3,D3)*12/10</f>
        <v>7.2</v>
      </c>
      <c r="C3" s="8" t="s">
        <v>14</v>
      </c>
      <c r="D3" s="21">
        <v>1</v>
      </c>
      <c r="E3" s="9">
        <v>810</v>
      </c>
      <c r="F3" s="21">
        <v>0</v>
      </c>
      <c r="G3" s="8" t="s">
        <v>15</v>
      </c>
      <c r="H3" s="21">
        <v>0</v>
      </c>
      <c r="I3" s="8" t="s">
        <v>16</v>
      </c>
      <c r="J3" s="21">
        <v>0</v>
      </c>
      <c r="K3" s="8" t="s">
        <v>17</v>
      </c>
      <c r="L3" s="25" t="s">
        <v>186</v>
      </c>
      <c r="M3" s="21">
        <v>0.5</v>
      </c>
      <c r="N3" s="8" t="s">
        <v>18</v>
      </c>
      <c r="O3" s="21">
        <v>1</v>
      </c>
      <c r="P3" s="8" t="s">
        <v>19</v>
      </c>
      <c r="Q3" s="21">
        <v>1</v>
      </c>
      <c r="R3" s="8" t="s">
        <v>20</v>
      </c>
      <c r="S3" s="21">
        <v>0.5</v>
      </c>
      <c r="T3" s="8" t="s">
        <v>21</v>
      </c>
      <c r="U3" s="25" t="s">
        <v>199</v>
      </c>
      <c r="V3" s="21">
        <v>1</v>
      </c>
      <c r="W3" s="8" t="s">
        <v>22</v>
      </c>
      <c r="X3" s="21">
        <v>1</v>
      </c>
      <c r="Y3" s="8" t="s">
        <v>23</v>
      </c>
    </row>
    <row r="4" spans="1:25" ht="13.5" customHeight="1" x14ac:dyDescent="0.2">
      <c r="A4" s="4" t="s">
        <v>26</v>
      </c>
      <c r="B4" s="21">
        <f t="shared" si="0"/>
        <v>6.6</v>
      </c>
      <c r="C4" s="4" t="s">
        <v>27</v>
      </c>
      <c r="D4" s="21">
        <v>1</v>
      </c>
      <c r="E4" s="5">
        <v>8104</v>
      </c>
      <c r="F4" s="21">
        <v>0</v>
      </c>
      <c r="G4" s="4" t="s">
        <v>28</v>
      </c>
      <c r="H4" s="21">
        <v>0</v>
      </c>
      <c r="I4" s="4" t="s">
        <v>29</v>
      </c>
      <c r="J4" s="21">
        <v>0</v>
      </c>
      <c r="K4" s="4" t="s">
        <v>30</v>
      </c>
      <c r="L4" s="25" t="s">
        <v>186</v>
      </c>
      <c r="M4" s="21">
        <v>0.5</v>
      </c>
      <c r="N4" s="4" t="s">
        <v>31</v>
      </c>
      <c r="O4" s="21">
        <v>1</v>
      </c>
      <c r="P4" s="4" t="s">
        <v>32</v>
      </c>
      <c r="Q4" s="21">
        <v>1</v>
      </c>
      <c r="R4" s="4" t="s">
        <v>33</v>
      </c>
      <c r="S4" s="21">
        <v>0.5</v>
      </c>
      <c r="T4" s="4" t="s">
        <v>34</v>
      </c>
      <c r="U4" s="25" t="s">
        <v>199</v>
      </c>
      <c r="V4" s="21">
        <v>1</v>
      </c>
      <c r="W4" s="4" t="s">
        <v>35</v>
      </c>
      <c r="X4" s="21">
        <v>0.5</v>
      </c>
      <c r="Y4" s="4" t="s">
        <v>36</v>
      </c>
    </row>
    <row r="5" spans="1:25" ht="13.5" customHeight="1" x14ac:dyDescent="0.2">
      <c r="A5" s="8" t="s">
        <v>164</v>
      </c>
      <c r="B5" s="21">
        <f t="shared" si="0"/>
        <v>6.6</v>
      </c>
      <c r="C5" s="8" t="s">
        <v>165</v>
      </c>
      <c r="D5" s="21">
        <v>1</v>
      </c>
      <c r="E5" s="9">
        <v>810</v>
      </c>
      <c r="F5" s="21">
        <v>1</v>
      </c>
      <c r="G5" s="8" t="s">
        <v>166</v>
      </c>
      <c r="H5" s="21">
        <v>0</v>
      </c>
      <c r="I5" s="8" t="s">
        <v>167</v>
      </c>
      <c r="J5" s="21">
        <v>0.5</v>
      </c>
      <c r="K5" s="8" t="s">
        <v>168</v>
      </c>
      <c r="L5" s="25" t="s">
        <v>186</v>
      </c>
      <c r="M5" s="21">
        <v>0.5</v>
      </c>
      <c r="N5" s="8" t="s">
        <v>169</v>
      </c>
      <c r="O5" s="21">
        <v>1</v>
      </c>
      <c r="P5" s="8" t="s">
        <v>170</v>
      </c>
      <c r="Q5" s="21">
        <v>1</v>
      </c>
      <c r="R5" s="8" t="s">
        <v>171</v>
      </c>
      <c r="S5" s="21">
        <v>0.5</v>
      </c>
      <c r="T5" s="8" t="s">
        <v>172</v>
      </c>
      <c r="U5" s="25" t="s">
        <v>186</v>
      </c>
      <c r="V5" s="21">
        <v>0</v>
      </c>
      <c r="W5" s="8"/>
      <c r="X5" s="21">
        <v>0</v>
      </c>
      <c r="Y5" s="8"/>
    </row>
    <row r="6" spans="1:25" ht="13.5" customHeight="1" x14ac:dyDescent="0.2">
      <c r="A6" s="4" t="s">
        <v>64</v>
      </c>
      <c r="B6" s="21">
        <f t="shared" si="0"/>
        <v>6.6</v>
      </c>
      <c r="C6" s="4" t="s">
        <v>65</v>
      </c>
      <c r="D6" s="21">
        <v>0.5</v>
      </c>
      <c r="E6" s="5">
        <v>811</v>
      </c>
      <c r="F6" s="21">
        <v>0.5</v>
      </c>
      <c r="G6" s="4" t="s">
        <v>66</v>
      </c>
      <c r="H6" s="23">
        <v>0</v>
      </c>
      <c r="I6" s="4"/>
      <c r="J6" s="23">
        <v>0</v>
      </c>
      <c r="K6" s="4"/>
      <c r="L6" s="25" t="s">
        <v>186</v>
      </c>
      <c r="M6" s="21">
        <v>0.5</v>
      </c>
      <c r="N6" s="4" t="s">
        <v>67</v>
      </c>
      <c r="O6" s="21">
        <v>1</v>
      </c>
      <c r="P6" s="4" t="s">
        <v>68</v>
      </c>
      <c r="Q6" s="21">
        <v>1</v>
      </c>
      <c r="R6" s="4" t="s">
        <v>69</v>
      </c>
      <c r="S6" s="21">
        <v>1</v>
      </c>
      <c r="T6" s="4" t="s">
        <v>70</v>
      </c>
      <c r="U6" s="25" t="s">
        <v>199</v>
      </c>
      <c r="V6" s="21">
        <v>1</v>
      </c>
      <c r="W6" s="4" t="s">
        <v>35</v>
      </c>
      <c r="X6" s="21">
        <v>0</v>
      </c>
      <c r="Y6" s="4" t="s">
        <v>71</v>
      </c>
    </row>
    <row r="7" spans="1:25" ht="13.5" customHeight="1" x14ac:dyDescent="0.2">
      <c r="A7" s="8" t="s">
        <v>39</v>
      </c>
      <c r="B7" s="21">
        <f t="shared" si="0"/>
        <v>4.2</v>
      </c>
      <c r="C7" s="8" t="s">
        <v>40</v>
      </c>
      <c r="D7" s="23">
        <v>0</v>
      </c>
      <c r="E7" s="8" t="s">
        <v>41</v>
      </c>
      <c r="F7" s="23">
        <v>0</v>
      </c>
      <c r="G7" s="8"/>
      <c r="H7" s="23">
        <v>0</v>
      </c>
      <c r="I7" s="8" t="s">
        <v>42</v>
      </c>
      <c r="J7" s="23">
        <v>0</v>
      </c>
      <c r="K7" s="8"/>
      <c r="L7" s="27" t="s">
        <v>196</v>
      </c>
      <c r="M7" s="21">
        <v>0.5</v>
      </c>
      <c r="N7" s="8" t="s">
        <v>43</v>
      </c>
      <c r="O7" s="21">
        <v>1</v>
      </c>
      <c r="P7" s="8" t="s">
        <v>44</v>
      </c>
      <c r="Q7" s="21">
        <v>1</v>
      </c>
      <c r="R7" s="8" t="s">
        <v>45</v>
      </c>
      <c r="S7" s="21">
        <v>0.5</v>
      </c>
      <c r="T7" s="8" t="s">
        <v>46</v>
      </c>
      <c r="U7" s="25" t="s">
        <v>199</v>
      </c>
      <c r="V7" s="21">
        <v>0</v>
      </c>
      <c r="W7" s="8" t="s">
        <v>47</v>
      </c>
      <c r="X7" s="21">
        <v>0.5</v>
      </c>
      <c r="Y7" s="8" t="s">
        <v>48</v>
      </c>
    </row>
    <row r="8" spans="1:25" ht="13.5" customHeight="1" x14ac:dyDescent="0.2">
      <c r="A8" s="4" t="s">
        <v>118</v>
      </c>
      <c r="B8" s="21">
        <f t="shared" si="0"/>
        <v>6</v>
      </c>
      <c r="C8" s="4" t="s">
        <v>119</v>
      </c>
      <c r="D8" s="23">
        <v>0</v>
      </c>
      <c r="E8" s="4" t="s">
        <v>120</v>
      </c>
      <c r="F8" s="23">
        <v>0</v>
      </c>
      <c r="G8" s="4" t="s">
        <v>121</v>
      </c>
      <c r="H8" s="23">
        <v>0</v>
      </c>
      <c r="I8" s="4" t="s">
        <v>122</v>
      </c>
      <c r="J8" s="23">
        <v>0</v>
      </c>
      <c r="K8" s="4" t="s">
        <v>123</v>
      </c>
      <c r="L8" s="25" t="s">
        <v>192</v>
      </c>
      <c r="M8" s="21">
        <v>0.5</v>
      </c>
      <c r="N8" s="4" t="s">
        <v>124</v>
      </c>
      <c r="O8" s="21">
        <v>1</v>
      </c>
      <c r="P8" s="4" t="s">
        <v>125</v>
      </c>
      <c r="Q8" s="21">
        <v>1</v>
      </c>
      <c r="R8" s="4" t="s">
        <v>126</v>
      </c>
      <c r="S8" s="21">
        <v>1</v>
      </c>
      <c r="T8" s="4" t="s">
        <v>127</v>
      </c>
      <c r="U8" s="25" t="s">
        <v>199</v>
      </c>
      <c r="V8" s="21">
        <v>1</v>
      </c>
      <c r="W8" s="4" t="s">
        <v>35</v>
      </c>
      <c r="X8" s="21">
        <v>0.5</v>
      </c>
      <c r="Y8" s="4" t="s">
        <v>128</v>
      </c>
    </row>
    <row r="9" spans="1:25" ht="13.5" customHeight="1" x14ac:dyDescent="0.2">
      <c r="A9" s="8" t="s">
        <v>74</v>
      </c>
      <c r="B9" s="21">
        <f t="shared" si="0"/>
        <v>6</v>
      </c>
      <c r="C9" s="8" t="s">
        <v>75</v>
      </c>
      <c r="D9" s="21">
        <v>0.5</v>
      </c>
      <c r="E9" s="9">
        <v>856</v>
      </c>
      <c r="F9" s="21">
        <v>0.5</v>
      </c>
      <c r="G9" s="8" t="s">
        <v>76</v>
      </c>
      <c r="H9" s="23">
        <v>0</v>
      </c>
      <c r="I9" s="8"/>
      <c r="J9" s="23">
        <v>0</v>
      </c>
      <c r="K9" s="8"/>
      <c r="L9" s="25" t="s">
        <v>186</v>
      </c>
      <c r="M9" s="21">
        <v>0.5</v>
      </c>
      <c r="N9" s="8" t="s">
        <v>77</v>
      </c>
      <c r="O9" s="21">
        <v>1</v>
      </c>
      <c r="P9" s="8" t="s">
        <v>78</v>
      </c>
      <c r="Q9" s="21">
        <v>1</v>
      </c>
      <c r="R9" s="8" t="s">
        <v>79</v>
      </c>
      <c r="S9" s="21">
        <v>0.5</v>
      </c>
      <c r="T9" s="8" t="s">
        <v>80</v>
      </c>
      <c r="U9" s="25" t="s">
        <v>199</v>
      </c>
      <c r="V9" s="21">
        <v>1</v>
      </c>
      <c r="W9" s="8" t="s">
        <v>35</v>
      </c>
      <c r="X9" s="21">
        <v>0</v>
      </c>
      <c r="Y9" s="29" t="s">
        <v>81</v>
      </c>
    </row>
    <row r="10" spans="1:25" ht="13.5" customHeight="1" x14ac:dyDescent="0.2">
      <c r="A10" s="4" t="s">
        <v>131</v>
      </c>
      <c r="B10" s="21">
        <f t="shared" si="0"/>
        <v>7.8</v>
      </c>
      <c r="C10" s="4" t="s">
        <v>132</v>
      </c>
      <c r="D10" s="21">
        <v>1</v>
      </c>
      <c r="E10" s="4" t="s">
        <v>86</v>
      </c>
      <c r="F10" s="21">
        <v>0</v>
      </c>
      <c r="G10" s="4"/>
      <c r="H10" s="21">
        <v>0</v>
      </c>
      <c r="I10" s="4"/>
      <c r="J10" s="21">
        <v>0</v>
      </c>
      <c r="K10" s="4" t="s">
        <v>133</v>
      </c>
      <c r="L10" s="25" t="s">
        <v>193</v>
      </c>
      <c r="M10" s="21">
        <v>0.5</v>
      </c>
      <c r="N10" s="4" t="s">
        <v>134</v>
      </c>
      <c r="O10" s="21">
        <v>1</v>
      </c>
      <c r="P10" s="4" t="s">
        <v>135</v>
      </c>
      <c r="Q10" s="21">
        <v>1</v>
      </c>
      <c r="R10" s="4" t="s">
        <v>136</v>
      </c>
      <c r="S10" s="21">
        <v>1</v>
      </c>
      <c r="T10" s="4" t="s">
        <v>137</v>
      </c>
      <c r="U10" s="25" t="s">
        <v>186</v>
      </c>
      <c r="V10" s="21">
        <v>1</v>
      </c>
      <c r="W10" s="4" t="s">
        <v>22</v>
      </c>
      <c r="X10" s="21">
        <v>1</v>
      </c>
      <c r="Y10" s="4" t="s">
        <v>138</v>
      </c>
    </row>
    <row r="11" spans="1:25" ht="13.5" customHeight="1" x14ac:dyDescent="0.2">
      <c r="A11" s="8" t="s">
        <v>109</v>
      </c>
      <c r="B11" s="21">
        <f t="shared" si="0"/>
        <v>1.8</v>
      </c>
      <c r="C11" s="8" t="s">
        <v>110</v>
      </c>
      <c r="D11" s="21">
        <v>0.5</v>
      </c>
      <c r="E11" s="8" t="s">
        <v>86</v>
      </c>
      <c r="F11" s="21">
        <v>1</v>
      </c>
      <c r="G11" s="8" t="s">
        <v>111</v>
      </c>
      <c r="H11" s="21">
        <v>0</v>
      </c>
      <c r="I11" s="8" t="s">
        <v>112</v>
      </c>
      <c r="J11" s="21">
        <v>0</v>
      </c>
      <c r="K11" s="8"/>
      <c r="L11" s="25" t="s">
        <v>191</v>
      </c>
      <c r="M11" s="23">
        <v>0</v>
      </c>
      <c r="N11" s="8"/>
      <c r="O11" s="23">
        <v>0</v>
      </c>
      <c r="P11" s="8" t="s">
        <v>113</v>
      </c>
      <c r="Q11" s="23">
        <v>0</v>
      </c>
      <c r="R11" s="8"/>
      <c r="S11" s="23">
        <v>0</v>
      </c>
      <c r="T11" s="8" t="s">
        <v>114</v>
      </c>
      <c r="U11" s="25" t="s">
        <v>200</v>
      </c>
      <c r="V11" s="21">
        <v>0</v>
      </c>
      <c r="W11" s="8" t="s">
        <v>115</v>
      </c>
      <c r="X11" s="21">
        <v>0</v>
      </c>
      <c r="Y11" s="8"/>
    </row>
    <row r="12" spans="1:25" ht="13.5" customHeight="1" x14ac:dyDescent="0.2">
      <c r="A12" s="4" t="s">
        <v>98</v>
      </c>
      <c r="B12" s="21">
        <f t="shared" si="0"/>
        <v>2.4</v>
      </c>
      <c r="C12" s="4" t="s">
        <v>99</v>
      </c>
      <c r="D12" s="21">
        <v>0</v>
      </c>
      <c r="E12" s="4" t="s">
        <v>86</v>
      </c>
      <c r="F12" s="21">
        <v>0</v>
      </c>
      <c r="G12" s="4" t="s">
        <v>100</v>
      </c>
      <c r="H12" s="21">
        <v>0</v>
      </c>
      <c r="I12" s="4" t="s">
        <v>101</v>
      </c>
      <c r="J12" s="21">
        <v>0</v>
      </c>
      <c r="K12" s="4" t="s">
        <v>102</v>
      </c>
      <c r="L12" s="25" t="s">
        <v>189</v>
      </c>
      <c r="M12" s="21">
        <v>0.5</v>
      </c>
      <c r="N12" s="4" t="s">
        <v>103</v>
      </c>
      <c r="O12" s="23">
        <v>0</v>
      </c>
      <c r="P12" s="4" t="s">
        <v>104</v>
      </c>
      <c r="Q12" s="23">
        <v>0</v>
      </c>
      <c r="R12" s="4" t="s">
        <v>105</v>
      </c>
      <c r="S12" s="23">
        <v>0</v>
      </c>
      <c r="T12" s="4"/>
      <c r="U12" s="27" t="s">
        <v>203</v>
      </c>
      <c r="V12" s="21">
        <v>1</v>
      </c>
      <c r="W12" s="4" t="s">
        <v>35</v>
      </c>
      <c r="X12" s="21">
        <v>0.5</v>
      </c>
      <c r="Y12" s="27" t="s">
        <v>106</v>
      </c>
    </row>
    <row r="13" spans="1:25" ht="13.5" customHeight="1" x14ac:dyDescent="0.2">
      <c r="A13" s="8" t="s">
        <v>141</v>
      </c>
      <c r="B13" s="21">
        <f t="shared" si="0"/>
        <v>8.4</v>
      </c>
      <c r="C13" s="8" t="s">
        <v>142</v>
      </c>
      <c r="D13" s="21">
        <v>1</v>
      </c>
      <c r="E13" s="9">
        <v>810</v>
      </c>
      <c r="F13" s="21">
        <v>1</v>
      </c>
      <c r="G13" s="8" t="s">
        <v>143</v>
      </c>
      <c r="H13" s="21">
        <v>0</v>
      </c>
      <c r="I13" s="8" t="s">
        <v>144</v>
      </c>
      <c r="J13" s="21">
        <v>0.5</v>
      </c>
      <c r="K13" s="8" t="s">
        <v>17</v>
      </c>
      <c r="L13" s="25" t="s">
        <v>194</v>
      </c>
      <c r="M13" s="21">
        <v>0.5</v>
      </c>
      <c r="N13" s="8" t="s">
        <v>145</v>
      </c>
      <c r="O13" s="21">
        <v>1</v>
      </c>
      <c r="P13" s="8" t="s">
        <v>146</v>
      </c>
      <c r="Q13" s="21">
        <v>1</v>
      </c>
      <c r="R13" s="8" t="s">
        <v>126</v>
      </c>
      <c r="S13" s="21">
        <v>0.5</v>
      </c>
      <c r="T13" s="8" t="s">
        <v>147</v>
      </c>
      <c r="U13" s="25" t="s">
        <v>186</v>
      </c>
      <c r="V13" s="21">
        <v>1</v>
      </c>
      <c r="W13" s="8" t="s">
        <v>22</v>
      </c>
      <c r="X13" s="21">
        <v>0.5</v>
      </c>
      <c r="Y13" s="8" t="s">
        <v>148</v>
      </c>
    </row>
    <row r="14" spans="1:25" ht="13.5" customHeight="1" x14ac:dyDescent="0.2">
      <c r="A14" s="4" t="s">
        <v>84</v>
      </c>
      <c r="B14" s="21">
        <f t="shared" si="0"/>
        <v>3.6</v>
      </c>
      <c r="C14" s="4" t="s">
        <v>85</v>
      </c>
      <c r="D14" s="21">
        <v>0.5</v>
      </c>
      <c r="E14" s="4" t="s">
        <v>86</v>
      </c>
      <c r="F14" s="21">
        <v>0.5</v>
      </c>
      <c r="G14" s="4" t="s">
        <v>87</v>
      </c>
      <c r="H14" s="21">
        <v>0</v>
      </c>
      <c r="I14" s="4" t="s">
        <v>88</v>
      </c>
      <c r="J14" s="21">
        <v>0.5</v>
      </c>
      <c r="K14" s="4" t="s">
        <v>89</v>
      </c>
      <c r="L14" s="27" t="s">
        <v>188</v>
      </c>
      <c r="M14" s="21">
        <v>0.5</v>
      </c>
      <c r="N14" s="4" t="s">
        <v>90</v>
      </c>
      <c r="O14" s="23">
        <v>0</v>
      </c>
      <c r="P14" s="4" t="s">
        <v>91</v>
      </c>
      <c r="Q14" s="21">
        <v>0</v>
      </c>
      <c r="R14" s="4" t="s">
        <v>92</v>
      </c>
      <c r="S14" s="21">
        <v>0.5</v>
      </c>
      <c r="T14" s="4" t="s">
        <v>93</v>
      </c>
      <c r="U14" s="27" t="s">
        <v>202</v>
      </c>
      <c r="V14" s="21">
        <v>0</v>
      </c>
      <c r="W14" s="4" t="s">
        <v>94</v>
      </c>
      <c r="X14" s="21">
        <v>0.5</v>
      </c>
      <c r="Y14" s="4" t="s">
        <v>95</v>
      </c>
    </row>
    <row r="15" spans="1:25" ht="13.5" customHeight="1" x14ac:dyDescent="0.2">
      <c r="A15" s="12" t="s">
        <v>334</v>
      </c>
      <c r="B15" s="21">
        <f t="shared" si="0"/>
        <v>8.4</v>
      </c>
      <c r="C15" s="12" t="s">
        <v>335</v>
      </c>
      <c r="D15" s="21">
        <v>1</v>
      </c>
      <c r="E15" s="13">
        <v>810</v>
      </c>
      <c r="F15" s="21">
        <v>1</v>
      </c>
      <c r="G15" s="12" t="s">
        <v>336</v>
      </c>
      <c r="H15" s="21">
        <v>1</v>
      </c>
      <c r="I15" s="12" t="s">
        <v>337</v>
      </c>
      <c r="J15" s="21">
        <v>1</v>
      </c>
      <c r="K15" s="12" t="s">
        <v>338</v>
      </c>
      <c r="L15" s="34" t="s">
        <v>339</v>
      </c>
      <c r="M15" s="21">
        <v>1</v>
      </c>
      <c r="N15" s="12" t="s">
        <v>340</v>
      </c>
      <c r="O15" s="21">
        <v>1</v>
      </c>
      <c r="P15" s="12" t="s">
        <v>341</v>
      </c>
      <c r="Q15" s="21">
        <v>1</v>
      </c>
      <c r="R15" s="12" t="s">
        <v>342</v>
      </c>
      <c r="S15" s="21">
        <v>0</v>
      </c>
      <c r="T15" s="12" t="s">
        <v>343</v>
      </c>
      <c r="U15" s="34" t="s">
        <v>344</v>
      </c>
      <c r="V15" s="21">
        <v>0</v>
      </c>
      <c r="W15" s="12"/>
      <c r="X15" s="21">
        <v>0</v>
      </c>
      <c r="Y15" s="12"/>
    </row>
    <row r="16" spans="1:25" ht="13.5" customHeight="1" x14ac:dyDescent="0.2">
      <c r="A16" s="4" t="s">
        <v>236</v>
      </c>
      <c r="B16" s="21">
        <f t="shared" si="0"/>
        <v>0.6</v>
      </c>
      <c r="C16" s="4" t="s">
        <v>237</v>
      </c>
      <c r="D16" s="21">
        <v>0.5</v>
      </c>
      <c r="E16" s="5">
        <v>777</v>
      </c>
      <c r="F16" s="21">
        <v>0</v>
      </c>
      <c r="G16" s="4"/>
      <c r="H16" s="23">
        <v>0</v>
      </c>
      <c r="I16" s="4"/>
      <c r="J16" s="23">
        <v>0</v>
      </c>
      <c r="K16" s="4"/>
      <c r="L16" s="34" t="s">
        <v>238</v>
      </c>
      <c r="M16" s="21">
        <v>0</v>
      </c>
      <c r="N16" s="4"/>
      <c r="O16" s="21">
        <v>0</v>
      </c>
      <c r="P16" s="4"/>
      <c r="Q16" s="21">
        <v>0</v>
      </c>
      <c r="R16" s="4"/>
      <c r="S16" s="21">
        <v>0</v>
      </c>
      <c r="T16" s="4"/>
      <c r="U16" s="34" t="s">
        <v>239</v>
      </c>
      <c r="V16" s="21">
        <v>0</v>
      </c>
      <c r="W16" s="4" t="s">
        <v>240</v>
      </c>
      <c r="X16" s="21">
        <v>0</v>
      </c>
      <c r="Y16" s="4"/>
    </row>
    <row r="17" spans="1:25" ht="13.5" customHeight="1" x14ac:dyDescent="0.2">
      <c r="A17" s="8" t="s">
        <v>221</v>
      </c>
      <c r="B17" s="21">
        <f t="shared" si="0"/>
        <v>6</v>
      </c>
      <c r="C17" s="8" t="s">
        <v>222</v>
      </c>
      <c r="D17" s="21">
        <v>0.5</v>
      </c>
      <c r="E17" s="8" t="s">
        <v>223</v>
      </c>
      <c r="F17" s="21">
        <v>0</v>
      </c>
      <c r="G17" s="8" t="s">
        <v>224</v>
      </c>
      <c r="H17" s="21">
        <v>0</v>
      </c>
      <c r="I17" s="32" t="s">
        <v>225</v>
      </c>
      <c r="J17" s="21">
        <v>0</v>
      </c>
      <c r="K17" s="8" t="s">
        <v>226</v>
      </c>
      <c r="L17" s="30" t="s">
        <v>227</v>
      </c>
      <c r="M17" s="21">
        <v>0.5</v>
      </c>
      <c r="N17" s="8" t="s">
        <v>228</v>
      </c>
      <c r="O17" s="21">
        <v>1</v>
      </c>
      <c r="P17" s="8" t="s">
        <v>229</v>
      </c>
      <c r="Q17" s="21">
        <v>0.5</v>
      </c>
      <c r="R17" s="8" t="s">
        <v>230</v>
      </c>
      <c r="S17" s="21">
        <v>0.5</v>
      </c>
      <c r="T17" s="8" t="s">
        <v>231</v>
      </c>
      <c r="U17" s="33" t="s">
        <v>186</v>
      </c>
      <c r="V17" s="21">
        <v>1</v>
      </c>
      <c r="W17" s="8" t="s">
        <v>232</v>
      </c>
      <c r="X17" s="21">
        <v>1</v>
      </c>
      <c r="Y17" s="8" t="s">
        <v>233</v>
      </c>
    </row>
    <row r="18" spans="1:25" ht="13.5" customHeight="1" x14ac:dyDescent="0.2">
      <c r="A18" s="4" t="s">
        <v>276</v>
      </c>
      <c r="B18" s="21">
        <f t="shared" si="0"/>
        <v>1.2</v>
      </c>
      <c r="C18" s="4" t="s">
        <v>277</v>
      </c>
      <c r="D18" s="21">
        <v>0</v>
      </c>
      <c r="E18" s="4" t="s">
        <v>278</v>
      </c>
      <c r="F18" s="21">
        <v>0</v>
      </c>
      <c r="G18" s="4" t="s">
        <v>279</v>
      </c>
      <c r="H18" s="21">
        <v>0</v>
      </c>
      <c r="I18" s="4" t="s">
        <v>280</v>
      </c>
      <c r="J18" s="21">
        <v>0</v>
      </c>
      <c r="K18" s="4" t="s">
        <v>281</v>
      </c>
      <c r="L18" s="35" t="s">
        <v>282</v>
      </c>
      <c r="M18" s="21">
        <v>0</v>
      </c>
      <c r="N18" s="4"/>
      <c r="O18" s="21">
        <v>0</v>
      </c>
      <c r="P18" s="4"/>
      <c r="Q18" s="21">
        <v>0</v>
      </c>
      <c r="R18" s="4"/>
      <c r="S18" s="21">
        <v>0</v>
      </c>
      <c r="T18" s="4"/>
      <c r="U18" s="30" t="s">
        <v>271</v>
      </c>
      <c r="V18" s="21">
        <v>0</v>
      </c>
      <c r="W18" s="4" t="s">
        <v>283</v>
      </c>
      <c r="X18" s="21">
        <v>1</v>
      </c>
      <c r="Y18" s="4" t="s">
        <v>284</v>
      </c>
    </row>
    <row r="19" spans="1:25" ht="13.5" customHeight="1" x14ac:dyDescent="0.2">
      <c r="A19" s="8" t="s">
        <v>207</v>
      </c>
      <c r="B19" s="21">
        <f t="shared" si="0"/>
        <v>4.2</v>
      </c>
      <c r="C19" s="8" t="s">
        <v>208</v>
      </c>
      <c r="D19" s="21">
        <v>0</v>
      </c>
      <c r="E19" s="8" t="s">
        <v>209</v>
      </c>
      <c r="F19" s="21">
        <v>0</v>
      </c>
      <c r="G19" s="8" t="s">
        <v>210</v>
      </c>
      <c r="H19" s="21">
        <v>0</v>
      </c>
      <c r="I19" s="8" t="s">
        <v>211</v>
      </c>
      <c r="J19" s="21">
        <v>0</v>
      </c>
      <c r="K19" s="8" t="s">
        <v>212</v>
      </c>
      <c r="L19" s="30" t="s">
        <v>213</v>
      </c>
      <c r="M19" s="21">
        <v>0.5</v>
      </c>
      <c r="N19" s="8" t="s">
        <v>214</v>
      </c>
      <c r="O19" s="21">
        <v>1</v>
      </c>
      <c r="P19" s="8" t="s">
        <v>215</v>
      </c>
      <c r="Q19" s="21">
        <v>0.5</v>
      </c>
      <c r="R19" s="8" t="s">
        <v>216</v>
      </c>
      <c r="S19" s="21">
        <v>0</v>
      </c>
      <c r="T19" s="8"/>
      <c r="U19" s="30"/>
      <c r="V19" s="21">
        <v>1</v>
      </c>
      <c r="W19" s="8" t="s">
        <v>217</v>
      </c>
      <c r="X19" s="21">
        <v>0.5</v>
      </c>
      <c r="Y19" s="8" t="s">
        <v>218</v>
      </c>
    </row>
    <row r="20" spans="1:25" ht="13.5" customHeight="1" x14ac:dyDescent="0.2">
      <c r="A20" s="4" t="s">
        <v>267</v>
      </c>
      <c r="B20" s="21">
        <f t="shared" si="0"/>
        <v>1.2</v>
      </c>
      <c r="C20" s="4" t="s">
        <v>268</v>
      </c>
      <c r="D20" s="21">
        <v>0</v>
      </c>
      <c r="E20" s="4" t="s">
        <v>153</v>
      </c>
      <c r="F20" s="21">
        <v>0</v>
      </c>
      <c r="G20" s="4" t="s">
        <v>269</v>
      </c>
      <c r="H20" s="21">
        <v>0</v>
      </c>
      <c r="I20" s="4"/>
      <c r="J20" s="21">
        <v>0</v>
      </c>
      <c r="K20" s="4"/>
      <c r="L20" s="30" t="s">
        <v>270</v>
      </c>
      <c r="M20" s="21">
        <v>0</v>
      </c>
      <c r="N20" s="4"/>
      <c r="O20" s="21">
        <v>0</v>
      </c>
      <c r="P20" s="4"/>
      <c r="Q20" s="21">
        <v>0</v>
      </c>
      <c r="R20" s="4"/>
      <c r="S20" s="21">
        <v>0</v>
      </c>
      <c r="T20" s="4"/>
      <c r="U20" s="30" t="s">
        <v>271</v>
      </c>
      <c r="V20" s="21">
        <v>0</v>
      </c>
      <c r="W20" s="4" t="s">
        <v>272</v>
      </c>
      <c r="X20" s="21">
        <v>1</v>
      </c>
      <c r="Y20" s="4" t="s">
        <v>273</v>
      </c>
    </row>
    <row r="21" spans="1:25" ht="13.5" customHeight="1" x14ac:dyDescent="0.2">
      <c r="A21" s="8" t="s">
        <v>287</v>
      </c>
      <c r="B21" s="21">
        <f t="shared" si="0"/>
        <v>4.2</v>
      </c>
      <c r="C21" s="8" t="s">
        <v>288</v>
      </c>
      <c r="D21" s="21">
        <v>0.5</v>
      </c>
      <c r="E21" s="9">
        <v>811</v>
      </c>
      <c r="F21" s="21">
        <v>1</v>
      </c>
      <c r="G21" s="8" t="s">
        <v>289</v>
      </c>
      <c r="H21" s="21">
        <v>0</v>
      </c>
      <c r="I21" s="8" t="s">
        <v>290</v>
      </c>
      <c r="J21" s="21">
        <v>0.5</v>
      </c>
      <c r="K21" s="8" t="s">
        <v>291</v>
      </c>
      <c r="L21" s="30" t="s">
        <v>292</v>
      </c>
      <c r="M21" s="21">
        <v>0.5</v>
      </c>
      <c r="N21" s="8" t="s">
        <v>293</v>
      </c>
      <c r="O21" s="21">
        <v>1</v>
      </c>
      <c r="P21" s="8" t="s">
        <v>294</v>
      </c>
      <c r="Q21" s="21">
        <v>0</v>
      </c>
      <c r="R21" s="8"/>
      <c r="S21" s="21">
        <v>0</v>
      </c>
      <c r="T21" s="8"/>
      <c r="U21" s="30" t="s">
        <v>295</v>
      </c>
      <c r="V21" s="21">
        <v>0</v>
      </c>
      <c r="W21" s="8"/>
      <c r="X21" s="21">
        <v>0</v>
      </c>
      <c r="Y21" s="8"/>
    </row>
    <row r="22" spans="1:25" ht="13.5" customHeight="1" x14ac:dyDescent="0.2">
      <c r="A22" s="4" t="s">
        <v>309</v>
      </c>
      <c r="B22" s="21">
        <f t="shared" si="0"/>
        <v>6</v>
      </c>
      <c r="C22" s="4" t="s">
        <v>310</v>
      </c>
      <c r="D22" s="21">
        <v>0.5</v>
      </c>
      <c r="E22" s="5">
        <v>811</v>
      </c>
      <c r="F22" s="21">
        <v>1</v>
      </c>
      <c r="G22" s="4" t="s">
        <v>289</v>
      </c>
      <c r="H22" s="21">
        <v>0</v>
      </c>
      <c r="I22" s="4" t="s">
        <v>311</v>
      </c>
      <c r="J22" s="21">
        <v>0.5</v>
      </c>
      <c r="K22" s="4" t="s">
        <v>312</v>
      </c>
      <c r="L22" s="33" t="s">
        <v>186</v>
      </c>
      <c r="M22" s="21">
        <v>0.5</v>
      </c>
      <c r="N22" s="4" t="s">
        <v>313</v>
      </c>
      <c r="O22" s="21">
        <v>0.5</v>
      </c>
      <c r="P22" s="4" t="s">
        <v>314</v>
      </c>
      <c r="Q22" s="21">
        <v>0</v>
      </c>
      <c r="R22" s="4" t="s">
        <v>251</v>
      </c>
      <c r="S22" s="21">
        <v>0</v>
      </c>
      <c r="T22" s="4" t="s">
        <v>315</v>
      </c>
      <c r="U22" s="30" t="s">
        <v>316</v>
      </c>
      <c r="V22" s="21">
        <v>1</v>
      </c>
      <c r="W22" s="4" t="s">
        <v>217</v>
      </c>
      <c r="X22" s="21">
        <v>1</v>
      </c>
      <c r="Y22" s="4" t="s">
        <v>317</v>
      </c>
    </row>
    <row r="23" spans="1:25" ht="13.5" customHeight="1" x14ac:dyDescent="0.2">
      <c r="A23" s="8" t="s">
        <v>255</v>
      </c>
      <c r="B23" s="21">
        <f t="shared" si="0"/>
        <v>7.8</v>
      </c>
      <c r="C23" s="8" t="s">
        <v>256</v>
      </c>
      <c r="D23" s="21">
        <v>1</v>
      </c>
      <c r="E23" s="8" t="s">
        <v>257</v>
      </c>
      <c r="F23" s="21">
        <v>1</v>
      </c>
      <c r="G23" s="8" t="s">
        <v>258</v>
      </c>
      <c r="H23" s="21">
        <v>0</v>
      </c>
      <c r="I23" s="8" t="s">
        <v>259</v>
      </c>
      <c r="J23" s="21">
        <v>0.5</v>
      </c>
      <c r="K23" s="8" t="s">
        <v>260</v>
      </c>
      <c r="L23" s="33" t="s">
        <v>186</v>
      </c>
      <c r="M23" s="21">
        <v>0.5</v>
      </c>
      <c r="N23" s="8" t="s">
        <v>261</v>
      </c>
      <c r="O23" s="21">
        <v>1</v>
      </c>
      <c r="P23" s="8" t="s">
        <v>262</v>
      </c>
      <c r="Q23" s="21">
        <v>0.5</v>
      </c>
      <c r="R23" s="8" t="s">
        <v>263</v>
      </c>
      <c r="S23" s="21">
        <v>1</v>
      </c>
      <c r="T23" s="8" t="s">
        <v>264</v>
      </c>
      <c r="U23" s="33" t="s">
        <v>186</v>
      </c>
      <c r="V23" s="21">
        <v>1</v>
      </c>
      <c r="W23" s="8" t="s">
        <v>232</v>
      </c>
      <c r="X23" s="21">
        <v>0</v>
      </c>
      <c r="Y23" s="8"/>
    </row>
    <row r="24" spans="1:25" ht="13.5" customHeight="1" x14ac:dyDescent="0.2">
      <c r="A24" s="4" t="s">
        <v>320</v>
      </c>
      <c r="B24" s="21">
        <f t="shared" si="0"/>
        <v>9</v>
      </c>
      <c r="C24" s="4" t="s">
        <v>321</v>
      </c>
      <c r="D24" s="21">
        <v>1</v>
      </c>
      <c r="E24" s="5">
        <v>810</v>
      </c>
      <c r="F24" s="21">
        <v>1</v>
      </c>
      <c r="G24" s="4" t="s">
        <v>322</v>
      </c>
      <c r="H24" s="21">
        <v>0</v>
      </c>
      <c r="I24" s="4" t="s">
        <v>323</v>
      </c>
      <c r="J24" s="21">
        <v>1</v>
      </c>
      <c r="K24" s="4" t="s">
        <v>324</v>
      </c>
      <c r="L24" s="33" t="s">
        <v>186</v>
      </c>
      <c r="M24" s="21">
        <v>1</v>
      </c>
      <c r="N24" s="4" t="s">
        <v>325</v>
      </c>
      <c r="O24" s="21">
        <v>1</v>
      </c>
      <c r="P24" s="4" t="s">
        <v>326</v>
      </c>
      <c r="Q24" s="21">
        <v>1</v>
      </c>
      <c r="R24" s="4" t="s">
        <v>327</v>
      </c>
      <c r="S24" s="21">
        <v>0.5</v>
      </c>
      <c r="T24" s="4" t="s">
        <v>328</v>
      </c>
      <c r="U24" s="34" t="s">
        <v>329</v>
      </c>
      <c r="V24" s="21">
        <v>0</v>
      </c>
      <c r="W24" s="4" t="s">
        <v>330</v>
      </c>
      <c r="X24" s="21">
        <v>1</v>
      </c>
      <c r="Y24" s="4" t="s">
        <v>331</v>
      </c>
    </row>
    <row r="25" spans="1:25" ht="13.5" customHeight="1" x14ac:dyDescent="0.2">
      <c r="A25" s="8" t="s">
        <v>298</v>
      </c>
      <c r="B25" s="21">
        <f t="shared" si="0"/>
        <v>5.4</v>
      </c>
      <c r="C25" s="8" t="s">
        <v>299</v>
      </c>
      <c r="D25" s="21">
        <v>0.5</v>
      </c>
      <c r="E25" s="9">
        <v>811</v>
      </c>
      <c r="F25" s="21">
        <v>1</v>
      </c>
      <c r="G25" s="8" t="s">
        <v>300</v>
      </c>
      <c r="H25" s="21">
        <v>0</v>
      </c>
      <c r="I25" s="8" t="s">
        <v>301</v>
      </c>
      <c r="J25" s="21">
        <v>0.5</v>
      </c>
      <c r="K25" s="8" t="s">
        <v>291</v>
      </c>
      <c r="L25" s="30" t="s">
        <v>302</v>
      </c>
      <c r="M25" s="21">
        <v>0.5</v>
      </c>
      <c r="N25" s="8" t="s">
        <v>303</v>
      </c>
      <c r="O25" s="21">
        <v>1</v>
      </c>
      <c r="P25" s="8" t="s">
        <v>304</v>
      </c>
      <c r="Q25" s="21">
        <v>0</v>
      </c>
      <c r="R25" s="8"/>
      <c r="S25" s="21">
        <v>0</v>
      </c>
      <c r="T25" s="8"/>
      <c r="U25" s="30" t="s">
        <v>305</v>
      </c>
      <c r="V25" s="21">
        <v>1</v>
      </c>
      <c r="W25" s="8" t="s">
        <v>217</v>
      </c>
      <c r="X25" s="21">
        <v>0</v>
      </c>
      <c r="Y25" s="8" t="s">
        <v>306</v>
      </c>
    </row>
    <row r="26" spans="1:25" ht="13.5" customHeight="1" x14ac:dyDescent="0.2">
      <c r="A26" s="4" t="s">
        <v>243</v>
      </c>
      <c r="B26" s="21">
        <f t="shared" si="0"/>
        <v>7.8</v>
      </c>
      <c r="C26" s="4" t="s">
        <v>244</v>
      </c>
      <c r="D26" s="21">
        <v>1</v>
      </c>
      <c r="E26" s="4" t="s">
        <v>245</v>
      </c>
      <c r="F26" s="21">
        <v>1</v>
      </c>
      <c r="G26" s="4" t="s">
        <v>246</v>
      </c>
      <c r="H26" s="21">
        <v>0</v>
      </c>
      <c r="I26" s="4"/>
      <c r="J26" s="21">
        <v>0.5</v>
      </c>
      <c r="K26" s="4" t="s">
        <v>247</v>
      </c>
      <c r="L26" s="34" t="s">
        <v>248</v>
      </c>
      <c r="M26" s="21">
        <v>0.5</v>
      </c>
      <c r="N26" s="4" t="s">
        <v>249</v>
      </c>
      <c r="O26" s="21">
        <v>1</v>
      </c>
      <c r="P26" s="4" t="s">
        <v>250</v>
      </c>
      <c r="Q26" s="21">
        <v>0.5</v>
      </c>
      <c r="R26" s="4" t="s">
        <v>251</v>
      </c>
      <c r="S26" s="21">
        <v>0</v>
      </c>
      <c r="T26" s="4"/>
      <c r="U26" s="33" t="s">
        <v>186</v>
      </c>
      <c r="V26" s="21">
        <v>1</v>
      </c>
      <c r="W26" s="4" t="s">
        <v>217</v>
      </c>
      <c r="X26" s="21">
        <v>1</v>
      </c>
      <c r="Y26" s="4" t="s">
        <v>252</v>
      </c>
    </row>
    <row r="27" spans="1:25" ht="13.5" customHeight="1" x14ac:dyDescent="0.2">
      <c r="A27" s="105" t="s">
        <v>509</v>
      </c>
      <c r="B27" s="21">
        <f t="shared" si="0"/>
        <v>3.6</v>
      </c>
      <c r="C27" s="105" t="s">
        <v>510</v>
      </c>
      <c r="D27" s="55">
        <v>0</v>
      </c>
      <c r="E27" s="105" t="s">
        <v>153</v>
      </c>
      <c r="F27" s="55">
        <v>0</v>
      </c>
      <c r="G27" s="105" t="s">
        <v>511</v>
      </c>
      <c r="H27" s="55">
        <v>0</v>
      </c>
      <c r="I27" s="105" t="s">
        <v>512</v>
      </c>
      <c r="J27" s="55">
        <v>0</v>
      </c>
      <c r="K27" s="105" t="s">
        <v>513</v>
      </c>
      <c r="L27" s="30" t="s">
        <v>514</v>
      </c>
      <c r="M27" s="55">
        <v>0.5</v>
      </c>
      <c r="N27" s="105" t="s">
        <v>515</v>
      </c>
      <c r="O27" s="55">
        <v>0.5</v>
      </c>
      <c r="P27" s="105" t="s">
        <v>370</v>
      </c>
      <c r="Q27" s="55">
        <v>0</v>
      </c>
      <c r="R27" s="105"/>
      <c r="S27" s="55">
        <v>0</v>
      </c>
      <c r="T27" s="105"/>
      <c r="U27" s="56" t="s">
        <v>186</v>
      </c>
      <c r="V27" s="55">
        <v>1</v>
      </c>
      <c r="W27" s="105" t="s">
        <v>373</v>
      </c>
      <c r="X27" s="55">
        <v>1</v>
      </c>
      <c r="Y27" s="105" t="s">
        <v>516</v>
      </c>
    </row>
    <row r="28" spans="1:25" ht="13.5" customHeight="1" x14ac:dyDescent="0.2">
      <c r="A28" s="25" t="s">
        <v>377</v>
      </c>
      <c r="B28" s="21">
        <f t="shared" si="0"/>
        <v>4.8</v>
      </c>
      <c r="C28" s="25" t="s">
        <v>378</v>
      </c>
      <c r="D28" s="23">
        <v>0.5</v>
      </c>
      <c r="E28" s="25" t="s">
        <v>379</v>
      </c>
      <c r="F28" s="43">
        <v>0</v>
      </c>
      <c r="G28" s="25" t="s">
        <v>380</v>
      </c>
      <c r="H28" s="43">
        <v>0</v>
      </c>
      <c r="I28" s="25" t="s">
        <v>381</v>
      </c>
      <c r="J28" s="43">
        <v>0</v>
      </c>
      <c r="K28" s="25" t="s">
        <v>382</v>
      </c>
      <c r="L28" s="30" t="s">
        <v>383</v>
      </c>
      <c r="M28" s="43">
        <v>0.5</v>
      </c>
      <c r="N28" s="25" t="s">
        <v>384</v>
      </c>
      <c r="O28" s="43">
        <v>1</v>
      </c>
      <c r="P28" s="25" t="s">
        <v>385</v>
      </c>
      <c r="Q28" s="43">
        <v>0</v>
      </c>
      <c r="R28" s="25" t="s">
        <v>386</v>
      </c>
      <c r="S28" s="43">
        <v>1</v>
      </c>
      <c r="T28" s="25" t="s">
        <v>387</v>
      </c>
      <c r="U28" s="34" t="s">
        <v>186</v>
      </c>
      <c r="V28" s="43">
        <v>0</v>
      </c>
      <c r="W28" s="25" t="s">
        <v>388</v>
      </c>
      <c r="X28" s="43">
        <v>1</v>
      </c>
      <c r="Y28" s="25" t="s">
        <v>389</v>
      </c>
    </row>
    <row r="29" spans="1:25" ht="13.5" customHeight="1" x14ac:dyDescent="0.2">
      <c r="A29" s="45" t="s">
        <v>498</v>
      </c>
      <c r="B29" s="21">
        <f t="shared" si="0"/>
        <v>6</v>
      </c>
      <c r="C29" s="45" t="s">
        <v>499</v>
      </c>
      <c r="D29" s="43">
        <v>1</v>
      </c>
      <c r="E29" s="45" t="s">
        <v>86</v>
      </c>
      <c r="F29" s="43">
        <v>1</v>
      </c>
      <c r="G29" s="45" t="s">
        <v>500</v>
      </c>
      <c r="H29" s="43">
        <v>0</v>
      </c>
      <c r="I29" s="45" t="s">
        <v>501</v>
      </c>
      <c r="J29" s="43">
        <v>1</v>
      </c>
      <c r="K29" s="45" t="s">
        <v>502</v>
      </c>
      <c r="L29" s="34" t="s">
        <v>503</v>
      </c>
      <c r="M29" s="43">
        <v>0.5</v>
      </c>
      <c r="N29" s="45" t="s">
        <v>504</v>
      </c>
      <c r="O29" s="43">
        <v>0.5</v>
      </c>
      <c r="P29" s="45" t="s">
        <v>505</v>
      </c>
      <c r="Q29" s="43">
        <v>0.5</v>
      </c>
      <c r="R29" s="45" t="s">
        <v>327</v>
      </c>
      <c r="S29" s="43">
        <v>0.5</v>
      </c>
      <c r="T29" s="45"/>
      <c r="U29" s="34" t="s">
        <v>186</v>
      </c>
      <c r="V29" s="43">
        <v>0</v>
      </c>
      <c r="W29" s="45" t="s">
        <v>506</v>
      </c>
      <c r="X29" s="43">
        <v>0</v>
      </c>
      <c r="Y29" s="45"/>
    </row>
    <row r="30" spans="1:25" ht="13.5" customHeight="1" x14ac:dyDescent="0.2">
      <c r="A30" s="25" t="s">
        <v>362</v>
      </c>
      <c r="B30" s="21">
        <f t="shared" si="0"/>
        <v>6.6</v>
      </c>
      <c r="C30" s="25" t="s">
        <v>363</v>
      </c>
      <c r="D30" s="23">
        <v>0</v>
      </c>
      <c r="E30" s="25" t="s">
        <v>364</v>
      </c>
      <c r="F30" s="43">
        <v>0</v>
      </c>
      <c r="G30" s="25" t="s">
        <v>365</v>
      </c>
      <c r="H30" s="43">
        <v>0</v>
      </c>
      <c r="I30" s="25" t="s">
        <v>366</v>
      </c>
      <c r="J30" s="43">
        <v>0</v>
      </c>
      <c r="K30" s="25" t="s">
        <v>367</v>
      </c>
      <c r="L30" s="30" t="s">
        <v>368</v>
      </c>
      <c r="M30" s="43">
        <v>1</v>
      </c>
      <c r="N30" s="25" t="s">
        <v>369</v>
      </c>
      <c r="O30" s="43">
        <v>1</v>
      </c>
      <c r="P30" s="25" t="s">
        <v>370</v>
      </c>
      <c r="Q30" s="43">
        <v>0.5</v>
      </c>
      <c r="R30" s="25" t="s">
        <v>371</v>
      </c>
      <c r="S30" s="43">
        <v>1</v>
      </c>
      <c r="T30" s="25" t="s">
        <v>372</v>
      </c>
      <c r="U30" s="34" t="s">
        <v>186</v>
      </c>
      <c r="V30" s="43">
        <v>1</v>
      </c>
      <c r="W30" s="25" t="s">
        <v>373</v>
      </c>
      <c r="X30" s="43">
        <v>1</v>
      </c>
      <c r="Y30" s="25" t="s">
        <v>374</v>
      </c>
    </row>
    <row r="31" spans="1:25" ht="13.5" customHeight="1" x14ac:dyDescent="0.2">
      <c r="A31" s="45" t="s">
        <v>421</v>
      </c>
      <c r="B31" s="21">
        <f t="shared" si="0"/>
        <v>3</v>
      </c>
      <c r="C31" s="45" t="s">
        <v>422</v>
      </c>
      <c r="D31" s="43">
        <v>0</v>
      </c>
      <c r="E31" s="46">
        <v>810</v>
      </c>
      <c r="F31" s="43">
        <v>0</v>
      </c>
      <c r="G31" s="45" t="s">
        <v>423</v>
      </c>
      <c r="H31" s="43">
        <v>0</v>
      </c>
      <c r="I31" s="45" t="s">
        <v>424</v>
      </c>
      <c r="J31" s="43">
        <v>0.5</v>
      </c>
      <c r="K31" s="45" t="s">
        <v>425</v>
      </c>
      <c r="L31" s="34" t="s">
        <v>426</v>
      </c>
      <c r="M31" s="43">
        <v>0</v>
      </c>
      <c r="N31" s="45" t="s">
        <v>427</v>
      </c>
      <c r="O31" s="43">
        <v>0.5</v>
      </c>
      <c r="P31" s="45" t="s">
        <v>428</v>
      </c>
      <c r="Q31" s="43">
        <v>0.5</v>
      </c>
      <c r="R31" s="47" t="s">
        <v>429</v>
      </c>
      <c r="S31" s="43">
        <v>0</v>
      </c>
      <c r="T31" s="45" t="s">
        <v>430</v>
      </c>
      <c r="U31" s="30" t="s">
        <v>402</v>
      </c>
      <c r="V31" s="43">
        <v>0</v>
      </c>
      <c r="W31" s="45"/>
      <c r="X31" s="43">
        <v>1</v>
      </c>
      <c r="Y31" s="45" t="s">
        <v>431</v>
      </c>
    </row>
    <row r="32" spans="1:25" ht="13.5" customHeight="1" x14ac:dyDescent="0.2">
      <c r="A32" s="25" t="s">
        <v>463</v>
      </c>
      <c r="B32" s="21">
        <f t="shared" si="0"/>
        <v>7.8</v>
      </c>
      <c r="C32" s="25" t="s">
        <v>464</v>
      </c>
      <c r="D32" s="43">
        <v>1</v>
      </c>
      <c r="E32" s="25" t="s">
        <v>86</v>
      </c>
      <c r="F32" s="43">
        <v>1</v>
      </c>
      <c r="G32" s="25" t="s">
        <v>465</v>
      </c>
      <c r="H32" s="43">
        <v>0</v>
      </c>
      <c r="I32" s="25" t="s">
        <v>466</v>
      </c>
      <c r="J32" s="43">
        <v>1</v>
      </c>
      <c r="K32" s="25" t="s">
        <v>467</v>
      </c>
      <c r="L32" s="34" t="s">
        <v>468</v>
      </c>
      <c r="M32" s="43">
        <v>0</v>
      </c>
      <c r="N32" s="25" t="s">
        <v>469</v>
      </c>
      <c r="O32" s="43">
        <v>0.5</v>
      </c>
      <c r="P32" s="25" t="s">
        <v>470</v>
      </c>
      <c r="Q32" s="43">
        <v>0.5</v>
      </c>
      <c r="R32" s="25" t="s">
        <v>471</v>
      </c>
      <c r="S32" s="43">
        <v>0.5</v>
      </c>
      <c r="T32" s="25" t="s">
        <v>472</v>
      </c>
      <c r="U32" s="30" t="s">
        <v>473</v>
      </c>
      <c r="V32" s="43">
        <v>1</v>
      </c>
      <c r="W32" s="25" t="s">
        <v>474</v>
      </c>
      <c r="X32" s="43">
        <v>1</v>
      </c>
      <c r="Y32" s="25" t="s">
        <v>475</v>
      </c>
    </row>
    <row r="33" spans="1:25" ht="13.5" customHeight="1" x14ac:dyDescent="0.2">
      <c r="A33" s="45" t="s">
        <v>448</v>
      </c>
      <c r="B33" s="21">
        <f t="shared" si="0"/>
        <v>8.4</v>
      </c>
      <c r="C33" s="45" t="s">
        <v>449</v>
      </c>
      <c r="D33" s="43">
        <v>1</v>
      </c>
      <c r="E33" s="45" t="s">
        <v>450</v>
      </c>
      <c r="F33" s="43">
        <v>1</v>
      </c>
      <c r="G33" s="45" t="s">
        <v>451</v>
      </c>
      <c r="H33" s="43">
        <v>1</v>
      </c>
      <c r="I33" s="45" t="s">
        <v>452</v>
      </c>
      <c r="J33" s="43">
        <v>1</v>
      </c>
      <c r="K33" s="45" t="s">
        <v>453</v>
      </c>
      <c r="L33" s="30" t="s">
        <v>454</v>
      </c>
      <c r="M33" s="43">
        <v>1</v>
      </c>
      <c r="N33" s="45" t="s">
        <v>455</v>
      </c>
      <c r="O33" s="43">
        <v>1</v>
      </c>
      <c r="P33" s="45" t="s">
        <v>456</v>
      </c>
      <c r="Q33" s="43">
        <v>1</v>
      </c>
      <c r="R33" s="45" t="s">
        <v>92</v>
      </c>
      <c r="S33" s="43">
        <v>0</v>
      </c>
      <c r="T33" s="45" t="s">
        <v>457</v>
      </c>
      <c r="U33" s="34" t="s">
        <v>458</v>
      </c>
      <c r="V33" s="43">
        <v>0</v>
      </c>
      <c r="W33" s="45" t="s">
        <v>459</v>
      </c>
      <c r="X33" s="43">
        <v>0</v>
      </c>
      <c r="Y33" s="45" t="s">
        <v>460</v>
      </c>
    </row>
    <row r="34" spans="1:25" ht="13.5" customHeight="1" x14ac:dyDescent="0.2">
      <c r="A34" s="25" t="s">
        <v>392</v>
      </c>
      <c r="B34" s="21">
        <f t="shared" si="0"/>
        <v>2.4</v>
      </c>
      <c r="C34" s="25" t="s">
        <v>393</v>
      </c>
      <c r="D34" s="43">
        <v>0</v>
      </c>
      <c r="E34" s="88">
        <v>812</v>
      </c>
      <c r="F34" s="43">
        <v>0</v>
      </c>
      <c r="G34" s="25" t="s">
        <v>394</v>
      </c>
      <c r="H34" s="43">
        <v>0</v>
      </c>
      <c r="I34" s="25" t="s">
        <v>395</v>
      </c>
      <c r="J34" s="43">
        <v>0</v>
      </c>
      <c r="K34" s="25" t="s">
        <v>396</v>
      </c>
      <c r="L34" s="30" t="s">
        <v>397</v>
      </c>
      <c r="M34" s="43">
        <v>0</v>
      </c>
      <c r="N34" s="25" t="s">
        <v>398</v>
      </c>
      <c r="O34" s="43">
        <v>0.5</v>
      </c>
      <c r="P34" s="25" t="s">
        <v>399</v>
      </c>
      <c r="Q34" s="43">
        <v>0.5</v>
      </c>
      <c r="R34" s="25" t="s">
        <v>400</v>
      </c>
      <c r="S34" s="43">
        <v>0</v>
      </c>
      <c r="T34" s="25" t="s">
        <v>401</v>
      </c>
      <c r="U34" s="30" t="s">
        <v>402</v>
      </c>
      <c r="V34" s="43">
        <v>1</v>
      </c>
      <c r="W34" s="25" t="s">
        <v>403</v>
      </c>
      <c r="X34" s="43">
        <v>0</v>
      </c>
      <c r="Y34" s="25" t="s">
        <v>404</v>
      </c>
    </row>
    <row r="35" spans="1:25" ht="13.5" customHeight="1" x14ac:dyDescent="0.2">
      <c r="A35" s="45" t="s">
        <v>489</v>
      </c>
      <c r="B35" s="21">
        <f t="shared" si="0"/>
        <v>1.8</v>
      </c>
      <c r="C35" s="45" t="s">
        <v>490</v>
      </c>
      <c r="D35" s="43">
        <v>0</v>
      </c>
      <c r="E35" s="45" t="s">
        <v>491</v>
      </c>
      <c r="F35" s="43">
        <v>0</v>
      </c>
      <c r="G35" s="45" t="s">
        <v>492</v>
      </c>
      <c r="H35" s="43">
        <v>0</v>
      </c>
      <c r="I35" s="45"/>
      <c r="J35" s="43">
        <v>0</v>
      </c>
      <c r="K35" s="45" t="s">
        <v>493</v>
      </c>
      <c r="L35" s="30" t="s">
        <v>494</v>
      </c>
      <c r="M35" s="43">
        <v>0</v>
      </c>
      <c r="N35" s="45"/>
      <c r="O35" s="43">
        <v>0</v>
      </c>
      <c r="P35" s="45"/>
      <c r="Q35" s="43">
        <v>0</v>
      </c>
      <c r="R35" s="45"/>
      <c r="S35" s="43">
        <v>0</v>
      </c>
      <c r="T35" s="45"/>
      <c r="U35" s="34" t="s">
        <v>186</v>
      </c>
      <c r="V35" s="43">
        <v>1</v>
      </c>
      <c r="W35" s="45" t="s">
        <v>373</v>
      </c>
      <c r="X35" s="43">
        <v>0.5</v>
      </c>
      <c r="Y35" s="49" t="s">
        <v>495</v>
      </c>
    </row>
    <row r="36" spans="1:25" ht="13.5" customHeight="1" x14ac:dyDescent="0.2">
      <c r="A36" s="4" t="s">
        <v>151</v>
      </c>
      <c r="B36" s="21">
        <f t="shared" si="0"/>
        <v>6</v>
      </c>
      <c r="C36" s="4" t="s">
        <v>152</v>
      </c>
      <c r="D36" s="23">
        <v>0</v>
      </c>
      <c r="E36" s="4" t="s">
        <v>153</v>
      </c>
      <c r="F36" s="21">
        <v>0</v>
      </c>
      <c r="G36" s="4" t="s">
        <v>154</v>
      </c>
      <c r="H36" s="21">
        <v>0</v>
      </c>
      <c r="I36" s="4" t="s">
        <v>155</v>
      </c>
      <c r="J36" s="21">
        <v>0</v>
      </c>
      <c r="K36" s="4" t="s">
        <v>156</v>
      </c>
      <c r="L36" s="25" t="s">
        <v>195</v>
      </c>
      <c r="M36" s="21">
        <v>0.5</v>
      </c>
      <c r="N36" s="4" t="s">
        <v>157</v>
      </c>
      <c r="O36" s="21">
        <v>1</v>
      </c>
      <c r="P36" s="4" t="s">
        <v>158</v>
      </c>
      <c r="Q36" s="21">
        <v>1</v>
      </c>
      <c r="R36" s="4" t="s">
        <v>159</v>
      </c>
      <c r="S36" s="21">
        <v>0.5</v>
      </c>
      <c r="T36" s="4" t="s">
        <v>160</v>
      </c>
      <c r="U36" s="25" t="s">
        <v>186</v>
      </c>
      <c r="V36" s="21">
        <v>1</v>
      </c>
      <c r="W36" s="4" t="s">
        <v>35</v>
      </c>
      <c r="X36" s="21">
        <v>1</v>
      </c>
      <c r="Y36" s="4" t="s">
        <v>161</v>
      </c>
    </row>
    <row r="37" spans="1:25" ht="13.5" customHeight="1" x14ac:dyDescent="0.2">
      <c r="A37" s="25" t="s">
        <v>434</v>
      </c>
      <c r="B37" s="21">
        <f t="shared" si="0"/>
        <v>8.4</v>
      </c>
      <c r="C37" s="25" t="s">
        <v>435</v>
      </c>
      <c r="D37" s="43">
        <v>0.5</v>
      </c>
      <c r="E37" s="25" t="s">
        <v>436</v>
      </c>
      <c r="F37" s="43">
        <v>0.5</v>
      </c>
      <c r="G37" s="25" t="s">
        <v>437</v>
      </c>
      <c r="H37" s="43">
        <v>0</v>
      </c>
      <c r="I37" s="25" t="s">
        <v>410</v>
      </c>
      <c r="J37" s="43">
        <v>0.5</v>
      </c>
      <c r="K37" s="25" t="s">
        <v>438</v>
      </c>
      <c r="L37" s="34" t="s">
        <v>439</v>
      </c>
      <c r="M37" s="48">
        <v>1</v>
      </c>
      <c r="N37" s="25" t="s">
        <v>440</v>
      </c>
      <c r="O37" s="43">
        <v>1</v>
      </c>
      <c r="P37" s="25" t="s">
        <v>441</v>
      </c>
      <c r="Q37" s="43">
        <v>1</v>
      </c>
      <c r="R37" s="25" t="s">
        <v>442</v>
      </c>
      <c r="S37" s="43">
        <v>0.5</v>
      </c>
      <c r="T37" s="25" t="s">
        <v>443</v>
      </c>
      <c r="U37" s="34" t="s">
        <v>444</v>
      </c>
      <c r="V37" s="43">
        <v>1</v>
      </c>
      <c r="W37" s="25" t="s">
        <v>373</v>
      </c>
      <c r="X37" s="43">
        <v>1</v>
      </c>
      <c r="Y37" s="25" t="s">
        <v>445</v>
      </c>
    </row>
    <row r="38" spans="1:25" ht="13.5" customHeight="1" x14ac:dyDescent="0.2">
      <c r="A38" s="45" t="s">
        <v>407</v>
      </c>
      <c r="B38" s="21">
        <f t="shared" si="0"/>
        <v>4.2</v>
      </c>
      <c r="C38" s="45" t="s">
        <v>408</v>
      </c>
      <c r="D38" s="43">
        <v>0</v>
      </c>
      <c r="E38" s="45" t="s">
        <v>153</v>
      </c>
      <c r="F38" s="43">
        <v>0</v>
      </c>
      <c r="G38" s="45" t="s">
        <v>409</v>
      </c>
      <c r="H38" s="43">
        <v>0</v>
      </c>
      <c r="I38" s="45" t="s">
        <v>410</v>
      </c>
      <c r="J38" s="43">
        <v>0.5</v>
      </c>
      <c r="K38" s="45" t="s">
        <v>411</v>
      </c>
      <c r="L38" s="30" t="s">
        <v>412</v>
      </c>
      <c r="M38" s="43">
        <v>0.5</v>
      </c>
      <c r="N38" s="45" t="s">
        <v>413</v>
      </c>
      <c r="O38" s="43">
        <v>0.5</v>
      </c>
      <c r="P38" s="45" t="s">
        <v>414</v>
      </c>
      <c r="Q38" s="43">
        <v>0</v>
      </c>
      <c r="R38" s="45" t="s">
        <v>415</v>
      </c>
      <c r="S38" s="43">
        <v>0</v>
      </c>
      <c r="T38" s="45" t="s">
        <v>416</v>
      </c>
      <c r="U38" s="30" t="s">
        <v>417</v>
      </c>
      <c r="V38" s="43">
        <v>1</v>
      </c>
      <c r="W38" s="45" t="s">
        <v>373</v>
      </c>
      <c r="X38" s="43">
        <v>1</v>
      </c>
      <c r="Y38" s="45" t="s">
        <v>418</v>
      </c>
    </row>
    <row r="39" spans="1:25" ht="13.5" customHeight="1" x14ac:dyDescent="0.2">
      <c r="A39" s="51" t="s">
        <v>347</v>
      </c>
      <c r="B39" s="21">
        <f t="shared" si="0"/>
        <v>3</v>
      </c>
      <c r="C39" s="51" t="s">
        <v>348</v>
      </c>
      <c r="D39" s="43">
        <v>0</v>
      </c>
      <c r="E39" s="51" t="s">
        <v>349</v>
      </c>
      <c r="F39" s="43">
        <v>0.5</v>
      </c>
      <c r="G39" s="51" t="s">
        <v>350</v>
      </c>
      <c r="H39" s="43">
        <v>0</v>
      </c>
      <c r="I39" s="51" t="s">
        <v>351</v>
      </c>
      <c r="J39" s="43">
        <v>0.5</v>
      </c>
      <c r="K39" s="51" t="s">
        <v>352</v>
      </c>
      <c r="L39" s="34" t="s">
        <v>353</v>
      </c>
      <c r="M39" s="43">
        <v>0</v>
      </c>
      <c r="N39" s="51" t="s">
        <v>354</v>
      </c>
      <c r="O39" s="43">
        <v>0.5</v>
      </c>
      <c r="P39" s="51" t="s">
        <v>355</v>
      </c>
      <c r="Q39" s="43">
        <v>0.5</v>
      </c>
      <c r="R39" s="51" t="s">
        <v>216</v>
      </c>
      <c r="S39" s="43">
        <v>0</v>
      </c>
      <c r="T39" s="51" t="s">
        <v>356</v>
      </c>
      <c r="U39" s="30" t="s">
        <v>357</v>
      </c>
      <c r="V39" s="43">
        <v>0</v>
      </c>
      <c r="W39" s="51" t="s">
        <v>358</v>
      </c>
      <c r="X39" s="43">
        <v>0.5</v>
      </c>
      <c r="Y39" s="51" t="s">
        <v>359</v>
      </c>
    </row>
    <row r="40" spans="1:25" ht="13.5" customHeight="1" x14ac:dyDescent="0.2">
      <c r="A40" s="45" t="s">
        <v>478</v>
      </c>
      <c r="B40" s="21">
        <f t="shared" si="0"/>
        <v>4.2</v>
      </c>
      <c r="C40" s="45" t="s">
        <v>479</v>
      </c>
      <c r="D40" s="43">
        <v>1</v>
      </c>
      <c r="E40" s="45" t="s">
        <v>86</v>
      </c>
      <c r="F40" s="43">
        <v>1</v>
      </c>
      <c r="G40" s="45" t="s">
        <v>480</v>
      </c>
      <c r="H40" s="43">
        <v>0</v>
      </c>
      <c r="I40" s="45" t="s">
        <v>481</v>
      </c>
      <c r="J40" s="43">
        <v>1</v>
      </c>
      <c r="K40" s="45" t="s">
        <v>482</v>
      </c>
      <c r="L40" s="34" t="s">
        <v>186</v>
      </c>
      <c r="M40" s="43">
        <v>0</v>
      </c>
      <c r="N40" s="45"/>
      <c r="O40" s="43">
        <v>0.5</v>
      </c>
      <c r="P40" s="45" t="s">
        <v>483</v>
      </c>
      <c r="Q40" s="43">
        <v>0</v>
      </c>
      <c r="R40" s="45" t="s">
        <v>484</v>
      </c>
      <c r="S40" s="43">
        <v>0</v>
      </c>
      <c r="T40" s="45" t="s">
        <v>485</v>
      </c>
      <c r="U40" s="34" t="s">
        <v>186</v>
      </c>
      <c r="V40" s="43">
        <v>0</v>
      </c>
      <c r="W40" s="45" t="s">
        <v>486</v>
      </c>
      <c r="X40" s="43">
        <v>0</v>
      </c>
      <c r="Y40" s="45"/>
    </row>
  </sheetData>
  <autoFilter ref="A1:Z42" xr:uid="{9A2524AD-8BEF-4244-AE77-66C3073E91BC}">
    <sortState xmlns:xlrd2="http://schemas.microsoft.com/office/spreadsheetml/2017/richdata2" ref="A2:Z42">
      <sortCondition ref="A1:A42"/>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P3</vt:lpstr>
      <vt:lpstr>A3 Knn Decision Tree</vt:lpstr>
      <vt:lpstr>A1 Regressao</vt:lpstr>
      <vt:lpstr>A2 Projetos</vt:lpstr>
      <vt:lpstr>P3 respostas</vt:lpstr>
      <vt:lpstr>work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ROGERIO DE OLIVEIRA</cp:lastModifiedBy>
  <cp:lastPrinted>2025-10-11T13:08:11Z</cp:lastPrinted>
  <dcterms:created xsi:type="dcterms:W3CDTF">2025-10-06T19:59:53Z</dcterms:created>
  <dcterms:modified xsi:type="dcterms:W3CDTF">2025-10-11T13:09:44Z</dcterms:modified>
</cp:coreProperties>
</file>