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heila\Desktop\Instrumentação\Github\ufrgs-instrumentacao-lab4\Resources\Data\"/>
    </mc:Choice>
  </mc:AlternateContent>
  <bookViews>
    <workbookView xWindow="6405" yWindow="465" windowWidth="20730" windowHeight="11760"/>
  </bookViews>
  <sheets>
    <sheet name="Resistência" sheetId="1" r:id="rId1"/>
    <sheet name="Ponte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  <c r="F34" i="1"/>
  <c r="F33" i="1"/>
  <c r="E3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E35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" i="2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H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</calcChain>
</file>

<file path=xl/sharedStrings.xml><?xml version="1.0" encoding="utf-8"?>
<sst xmlns="http://schemas.openxmlformats.org/spreadsheetml/2006/main" count="20" uniqueCount="19">
  <si>
    <t>escala de 200 ohm</t>
    <phoneticPr fontId="2" type="noConversion"/>
  </si>
  <si>
    <t>Diferença</t>
    <phoneticPr fontId="2" type="noConversion"/>
  </si>
  <si>
    <t>mV</t>
  </si>
  <si>
    <t>Temp.</t>
    <phoneticPr fontId="2" type="noConversion"/>
  </si>
  <si>
    <t>média</t>
  </si>
  <si>
    <t>Medida 1 (mV)</t>
  </si>
  <si>
    <t>Medida 2 (mV)</t>
  </si>
  <si>
    <t>Temperatura (ºC)</t>
  </si>
  <si>
    <t>Pt100</t>
  </si>
  <si>
    <r>
      <t>Medida 1 (</t>
    </r>
    <r>
      <rPr>
        <sz val="12"/>
        <color theme="1"/>
        <rFont val="Calibri"/>
        <family val="2"/>
      </rPr>
      <t>Ω</t>
    </r>
    <r>
      <rPr>
        <sz val="12"/>
        <color theme="1"/>
        <rFont val="Calibri"/>
        <family val="2"/>
        <scheme val="minor"/>
      </rPr>
      <t>)</t>
    </r>
  </si>
  <si>
    <t>Medida 2 (Ω)</t>
  </si>
  <si>
    <r>
      <t>Temp. (</t>
    </r>
    <r>
      <rPr>
        <sz val="12"/>
        <color theme="1"/>
        <rFont val="Times New Roman"/>
        <family val="1"/>
      </rPr>
      <t>°</t>
    </r>
    <r>
      <rPr>
        <sz val="12"/>
        <color theme="1"/>
        <rFont val="Calibri"/>
        <family val="2"/>
        <scheme val="minor"/>
      </rPr>
      <t>C)</t>
    </r>
  </si>
  <si>
    <t>alpha (18-76) - medido</t>
  </si>
  <si>
    <t>alpha (18-76) - calculado</t>
  </si>
  <si>
    <t>Calculado</t>
  </si>
  <si>
    <t>alpha (0-100) - calculado</t>
  </si>
  <si>
    <t>Média (Ω)</t>
  </si>
  <si>
    <t>Real</t>
  </si>
  <si>
    <t>Ajustada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</si>
</sst>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rgb="FFFF0000"/>
      <name val="Calibri"/>
      <family val="1"/>
      <charset val="136"/>
      <scheme val="minor"/>
    </font>
    <font>
      <sz val="12"/>
      <color rgb="FFFF0000"/>
      <name val="Calibri"/>
      <family val="1"/>
      <charset val="136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charset val="136"/>
      <scheme val="minor"/>
    </font>
    <font>
      <b/>
      <sz val="12"/>
      <name val="Calibri"/>
      <family val="2"/>
      <charset val="136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5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3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1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64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Amostras</a:t>
            </a:r>
            <a:r>
              <a:rPr lang="pt-BR" baseline="0"/>
              <a:t> Experimentais Pt100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Resistência!$B$2</c:f>
              <c:strCache>
                <c:ptCount val="1"/>
                <c:pt idx="0">
                  <c:v>Medida 1 (Ω)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Resistência!$A$3:$A$32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Resistência!$B$3:$B$32</c:f>
              <c:numCache>
                <c:formatCode>General</c:formatCode>
                <c:ptCount val="30"/>
                <c:pt idx="0">
                  <c:v>106.8</c:v>
                </c:pt>
                <c:pt idx="1">
                  <c:v>108.4</c:v>
                </c:pt>
                <c:pt idx="2">
                  <c:v>109</c:v>
                </c:pt>
                <c:pt idx="3">
                  <c:v>109.4</c:v>
                </c:pt>
                <c:pt idx="4">
                  <c:v>110.2</c:v>
                </c:pt>
                <c:pt idx="5">
                  <c:v>111</c:v>
                </c:pt>
                <c:pt idx="6">
                  <c:v>111.9</c:v>
                </c:pt>
                <c:pt idx="7">
                  <c:v>112.7</c:v>
                </c:pt>
                <c:pt idx="8">
                  <c:v>113.3</c:v>
                </c:pt>
                <c:pt idx="9">
                  <c:v>114.1</c:v>
                </c:pt>
                <c:pt idx="10">
                  <c:v>115</c:v>
                </c:pt>
                <c:pt idx="11">
                  <c:v>115.7</c:v>
                </c:pt>
                <c:pt idx="12">
                  <c:v>116.6</c:v>
                </c:pt>
                <c:pt idx="13">
                  <c:v>117.3</c:v>
                </c:pt>
                <c:pt idx="14">
                  <c:v>117.9</c:v>
                </c:pt>
                <c:pt idx="15">
                  <c:v>118.8</c:v>
                </c:pt>
                <c:pt idx="16">
                  <c:v>119.5</c:v>
                </c:pt>
                <c:pt idx="17">
                  <c:v>120.8</c:v>
                </c:pt>
                <c:pt idx="18">
                  <c:v>121.1</c:v>
                </c:pt>
                <c:pt idx="19">
                  <c:v>121.7</c:v>
                </c:pt>
                <c:pt idx="20">
                  <c:v>122.7</c:v>
                </c:pt>
                <c:pt idx="21">
                  <c:v>123.4</c:v>
                </c:pt>
                <c:pt idx="22">
                  <c:v>124.4</c:v>
                </c:pt>
                <c:pt idx="23">
                  <c:v>124.8</c:v>
                </c:pt>
                <c:pt idx="24">
                  <c:v>125.4</c:v>
                </c:pt>
                <c:pt idx="25">
                  <c:v>126.3</c:v>
                </c:pt>
                <c:pt idx="26">
                  <c:v>127</c:v>
                </c:pt>
                <c:pt idx="27">
                  <c:v>128</c:v>
                </c:pt>
                <c:pt idx="28">
                  <c:v>128.6</c:v>
                </c:pt>
                <c:pt idx="29">
                  <c:v>129.1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Resistência!$C$2</c:f>
              <c:strCache>
                <c:ptCount val="1"/>
                <c:pt idx="0">
                  <c:v>Medida 2 (Ω)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Resistência!$A$3:$A$32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Resistência!$C$3:$C$32</c:f>
              <c:numCache>
                <c:formatCode>General</c:formatCode>
                <c:ptCount val="30"/>
                <c:pt idx="0">
                  <c:v>107</c:v>
                </c:pt>
                <c:pt idx="1">
                  <c:v>108.1</c:v>
                </c:pt>
                <c:pt idx="2">
                  <c:v>108.9</c:v>
                </c:pt>
                <c:pt idx="3">
                  <c:v>109.6</c:v>
                </c:pt>
                <c:pt idx="4">
                  <c:v>110.4</c:v>
                </c:pt>
                <c:pt idx="5">
                  <c:v>111.1</c:v>
                </c:pt>
                <c:pt idx="6">
                  <c:v>111.9</c:v>
                </c:pt>
                <c:pt idx="7">
                  <c:v>112.5</c:v>
                </c:pt>
                <c:pt idx="8">
                  <c:v>113.5</c:v>
                </c:pt>
                <c:pt idx="9">
                  <c:v>114.2</c:v>
                </c:pt>
                <c:pt idx="10">
                  <c:v>114.9</c:v>
                </c:pt>
                <c:pt idx="11">
                  <c:v>115.8</c:v>
                </c:pt>
                <c:pt idx="12">
                  <c:v>116.4</c:v>
                </c:pt>
                <c:pt idx="13">
                  <c:v>117.4</c:v>
                </c:pt>
                <c:pt idx="14">
                  <c:v>118.1</c:v>
                </c:pt>
                <c:pt idx="15">
                  <c:v>118.8</c:v>
                </c:pt>
                <c:pt idx="16">
                  <c:v>119.7</c:v>
                </c:pt>
                <c:pt idx="17">
                  <c:v>120.6</c:v>
                </c:pt>
                <c:pt idx="18">
                  <c:v>121</c:v>
                </c:pt>
                <c:pt idx="19">
                  <c:v>121.7</c:v>
                </c:pt>
                <c:pt idx="20">
                  <c:v>123</c:v>
                </c:pt>
                <c:pt idx="21">
                  <c:v>123.3</c:v>
                </c:pt>
                <c:pt idx="22">
                  <c:v>124.1</c:v>
                </c:pt>
                <c:pt idx="23">
                  <c:v>124.8</c:v>
                </c:pt>
                <c:pt idx="24">
                  <c:v>125.5</c:v>
                </c:pt>
                <c:pt idx="25">
                  <c:v>126.3</c:v>
                </c:pt>
                <c:pt idx="26">
                  <c:v>126.8</c:v>
                </c:pt>
                <c:pt idx="27">
                  <c:v>127.9</c:v>
                </c:pt>
                <c:pt idx="28">
                  <c:v>128.5</c:v>
                </c:pt>
                <c:pt idx="29">
                  <c:v>129.30000000000001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Resistência!$E$2</c:f>
              <c:strCache>
                <c:ptCount val="1"/>
                <c:pt idx="0">
                  <c:v>Média (Ω)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61930993297022E-2"/>
                  <c:y val="0.48268036622524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Resistência!$A$3:$A$32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Resistência!$E$3:$E$32</c:f>
              <c:numCache>
                <c:formatCode>0.0</c:formatCode>
                <c:ptCount val="30"/>
                <c:pt idx="0">
                  <c:v>106.9</c:v>
                </c:pt>
                <c:pt idx="1">
                  <c:v>108.25</c:v>
                </c:pt>
                <c:pt idx="2">
                  <c:v>108.95</c:v>
                </c:pt>
                <c:pt idx="3">
                  <c:v>109.5</c:v>
                </c:pt>
                <c:pt idx="4">
                  <c:v>110.30000000000001</c:v>
                </c:pt>
                <c:pt idx="5">
                  <c:v>111.05</c:v>
                </c:pt>
                <c:pt idx="6">
                  <c:v>111.9</c:v>
                </c:pt>
                <c:pt idx="7">
                  <c:v>112.6</c:v>
                </c:pt>
                <c:pt idx="8">
                  <c:v>113.4</c:v>
                </c:pt>
                <c:pt idx="9">
                  <c:v>114.15</c:v>
                </c:pt>
                <c:pt idx="10">
                  <c:v>114.95</c:v>
                </c:pt>
                <c:pt idx="11">
                  <c:v>115.75</c:v>
                </c:pt>
                <c:pt idx="12">
                  <c:v>116.5</c:v>
                </c:pt>
                <c:pt idx="13">
                  <c:v>117.35</c:v>
                </c:pt>
                <c:pt idx="14">
                  <c:v>118</c:v>
                </c:pt>
                <c:pt idx="15">
                  <c:v>118.8</c:v>
                </c:pt>
                <c:pt idx="16">
                  <c:v>119.6</c:v>
                </c:pt>
                <c:pt idx="17">
                  <c:v>120.69999999999999</c:v>
                </c:pt>
                <c:pt idx="18">
                  <c:v>121.05</c:v>
                </c:pt>
                <c:pt idx="19">
                  <c:v>121.7</c:v>
                </c:pt>
                <c:pt idx="20">
                  <c:v>122.85</c:v>
                </c:pt>
                <c:pt idx="21">
                  <c:v>123.35</c:v>
                </c:pt>
                <c:pt idx="22">
                  <c:v>124.25</c:v>
                </c:pt>
                <c:pt idx="23">
                  <c:v>124.8</c:v>
                </c:pt>
                <c:pt idx="24">
                  <c:v>125.45</c:v>
                </c:pt>
                <c:pt idx="25">
                  <c:v>126.3</c:v>
                </c:pt>
                <c:pt idx="26">
                  <c:v>126.9</c:v>
                </c:pt>
                <c:pt idx="27">
                  <c:v>127.95</c:v>
                </c:pt>
                <c:pt idx="28">
                  <c:v>128.55000000000001</c:v>
                </c:pt>
                <c:pt idx="29">
                  <c:v>129.19999999999999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45856"/>
        <c:axId val="481653304"/>
      </c:scatterChart>
      <c:valAx>
        <c:axId val="481645856"/>
        <c:scaling>
          <c:orientation val="minMax"/>
          <c:max val="8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  <a:r>
                  <a:rPr lang="pt-BR" baseline="0"/>
                  <a:t> (</a:t>
                </a:r>
                <a:r>
                  <a:rPr lang="pt-B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°C)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653304"/>
        <c:crosses val="autoZero"/>
        <c:crossBetween val="midCat"/>
        <c:majorUnit val="5"/>
      </c:valAx>
      <c:valAx>
        <c:axId val="481653304"/>
        <c:scaling>
          <c:orientation val="minMax"/>
          <c:max val="130"/>
          <c:min val="1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Resistência</a:t>
                </a:r>
                <a:r>
                  <a:rPr lang="pt-BR" baseline="0"/>
                  <a:t> Elétrica (</a:t>
                </a:r>
                <a:r>
                  <a:rPr lang="el-GR" baseline="0"/>
                  <a:t>Ω</a:t>
                </a:r>
                <a:r>
                  <a:rPr lang="pt-BR" baseline="0"/>
                  <a:t>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64585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Ponte!$F$2</c:f>
              <c:strCache>
                <c:ptCount val="1"/>
                <c:pt idx="0">
                  <c:v>Medida 1 (mV)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Ponte!$E$3:$E$32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Ponte!$F$3:$F$32</c:f>
              <c:numCache>
                <c:formatCode>General</c:formatCode>
                <c:ptCount val="30"/>
                <c:pt idx="0">
                  <c:v>20.9</c:v>
                </c:pt>
                <c:pt idx="1">
                  <c:v>19.899999999999999</c:v>
                </c:pt>
                <c:pt idx="2">
                  <c:v>17.399999999999999</c:v>
                </c:pt>
                <c:pt idx="3">
                  <c:v>16.2</c:v>
                </c:pt>
                <c:pt idx="4">
                  <c:v>15.9</c:v>
                </c:pt>
                <c:pt idx="5">
                  <c:v>14</c:v>
                </c:pt>
                <c:pt idx="6">
                  <c:v>13.3</c:v>
                </c:pt>
                <c:pt idx="7">
                  <c:v>11.5</c:v>
                </c:pt>
                <c:pt idx="8">
                  <c:v>10.7</c:v>
                </c:pt>
                <c:pt idx="9">
                  <c:v>9.1999999999999993</c:v>
                </c:pt>
                <c:pt idx="10">
                  <c:v>8.1</c:v>
                </c:pt>
                <c:pt idx="11">
                  <c:v>6</c:v>
                </c:pt>
                <c:pt idx="12">
                  <c:v>5.3</c:v>
                </c:pt>
                <c:pt idx="13">
                  <c:v>4.3</c:v>
                </c:pt>
                <c:pt idx="14">
                  <c:v>2.8</c:v>
                </c:pt>
                <c:pt idx="15">
                  <c:v>1.5</c:v>
                </c:pt>
                <c:pt idx="16">
                  <c:v>0.4</c:v>
                </c:pt>
                <c:pt idx="17">
                  <c:v>-1</c:v>
                </c:pt>
                <c:pt idx="18">
                  <c:v>-2.4</c:v>
                </c:pt>
                <c:pt idx="19">
                  <c:v>-3.4</c:v>
                </c:pt>
                <c:pt idx="20">
                  <c:v>-4.4000000000000004</c:v>
                </c:pt>
                <c:pt idx="21">
                  <c:v>-5.7</c:v>
                </c:pt>
                <c:pt idx="22">
                  <c:v>-7.2</c:v>
                </c:pt>
                <c:pt idx="23">
                  <c:v>-8.1999999999999993</c:v>
                </c:pt>
                <c:pt idx="24">
                  <c:v>-10</c:v>
                </c:pt>
                <c:pt idx="25">
                  <c:v>-10.8</c:v>
                </c:pt>
                <c:pt idx="26">
                  <c:v>-12.5</c:v>
                </c:pt>
                <c:pt idx="27">
                  <c:v>-13.6</c:v>
                </c:pt>
                <c:pt idx="28">
                  <c:v>-15</c:v>
                </c:pt>
                <c:pt idx="29">
                  <c:v>-16.2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Ponte!$G$2</c:f>
              <c:strCache>
                <c:ptCount val="1"/>
                <c:pt idx="0">
                  <c:v>Medida 2 (mV)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Ponte!$E$3:$E$32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Ponte!$G$3:$G$32</c:f>
              <c:numCache>
                <c:formatCode>General</c:formatCode>
                <c:ptCount val="30"/>
                <c:pt idx="0">
                  <c:v>21.2</c:v>
                </c:pt>
                <c:pt idx="1">
                  <c:v>20.100000000000001</c:v>
                </c:pt>
                <c:pt idx="2">
                  <c:v>18.600000000000001</c:v>
                </c:pt>
                <c:pt idx="3">
                  <c:v>16.7</c:v>
                </c:pt>
                <c:pt idx="4">
                  <c:v>16.2</c:v>
                </c:pt>
                <c:pt idx="5">
                  <c:v>13.7</c:v>
                </c:pt>
                <c:pt idx="6">
                  <c:v>13.3</c:v>
                </c:pt>
                <c:pt idx="7">
                  <c:v>11.4</c:v>
                </c:pt>
                <c:pt idx="8">
                  <c:v>10.8</c:v>
                </c:pt>
                <c:pt idx="9">
                  <c:v>9</c:v>
                </c:pt>
                <c:pt idx="10">
                  <c:v>8.1999999999999993</c:v>
                </c:pt>
                <c:pt idx="11">
                  <c:v>6.7</c:v>
                </c:pt>
                <c:pt idx="12">
                  <c:v>4.4000000000000004</c:v>
                </c:pt>
                <c:pt idx="13">
                  <c:v>4</c:v>
                </c:pt>
                <c:pt idx="14">
                  <c:v>2.6</c:v>
                </c:pt>
                <c:pt idx="15">
                  <c:v>1.8</c:v>
                </c:pt>
                <c:pt idx="16">
                  <c:v>0.3</c:v>
                </c:pt>
                <c:pt idx="17">
                  <c:v>-0.8</c:v>
                </c:pt>
                <c:pt idx="18">
                  <c:v>-1.9</c:v>
                </c:pt>
                <c:pt idx="19">
                  <c:v>-3.5</c:v>
                </c:pt>
                <c:pt idx="20">
                  <c:v>-4.8</c:v>
                </c:pt>
                <c:pt idx="21">
                  <c:v>-6</c:v>
                </c:pt>
                <c:pt idx="22">
                  <c:v>-7.2</c:v>
                </c:pt>
                <c:pt idx="23">
                  <c:v>-8.6</c:v>
                </c:pt>
                <c:pt idx="24">
                  <c:v>-10.1</c:v>
                </c:pt>
                <c:pt idx="25">
                  <c:v>-10.9</c:v>
                </c:pt>
                <c:pt idx="26">
                  <c:v>-12.3</c:v>
                </c:pt>
                <c:pt idx="27">
                  <c:v>-13.8</c:v>
                </c:pt>
                <c:pt idx="28">
                  <c:v>-15</c:v>
                </c:pt>
                <c:pt idx="29">
                  <c:v>-15.9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Ponte!$H$2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349518810148728E-2"/>
                  <c:y val="-0.69516149023038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Ponte!$E$3:$E$32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Ponte!$H$3:$H$32</c:f>
              <c:numCache>
                <c:formatCode>0.0</c:formatCode>
                <c:ptCount val="30"/>
                <c:pt idx="0">
                  <c:v>21.049999999999997</c:v>
                </c:pt>
                <c:pt idx="1">
                  <c:v>20</c:v>
                </c:pt>
                <c:pt idx="2">
                  <c:v>18</c:v>
                </c:pt>
                <c:pt idx="3">
                  <c:v>16.45</c:v>
                </c:pt>
                <c:pt idx="4">
                  <c:v>16.05</c:v>
                </c:pt>
                <c:pt idx="5">
                  <c:v>13.85</c:v>
                </c:pt>
                <c:pt idx="6">
                  <c:v>13.3</c:v>
                </c:pt>
                <c:pt idx="7">
                  <c:v>11.45</c:v>
                </c:pt>
                <c:pt idx="8">
                  <c:v>10.75</c:v>
                </c:pt>
                <c:pt idx="9">
                  <c:v>9.1</c:v>
                </c:pt>
                <c:pt idx="10">
                  <c:v>8.1499999999999986</c:v>
                </c:pt>
                <c:pt idx="11">
                  <c:v>6.35</c:v>
                </c:pt>
                <c:pt idx="12">
                  <c:v>4.8499999999999996</c:v>
                </c:pt>
                <c:pt idx="13">
                  <c:v>4.1500000000000004</c:v>
                </c:pt>
                <c:pt idx="14">
                  <c:v>2.7</c:v>
                </c:pt>
                <c:pt idx="15">
                  <c:v>1.65</c:v>
                </c:pt>
                <c:pt idx="16">
                  <c:v>0.35</c:v>
                </c:pt>
                <c:pt idx="17">
                  <c:v>-0.9</c:v>
                </c:pt>
                <c:pt idx="18">
                  <c:v>-2.15</c:v>
                </c:pt>
                <c:pt idx="19">
                  <c:v>-3.45</c:v>
                </c:pt>
                <c:pt idx="20">
                  <c:v>-4.5999999999999996</c:v>
                </c:pt>
                <c:pt idx="21">
                  <c:v>-5.85</c:v>
                </c:pt>
                <c:pt idx="22">
                  <c:v>-7.2</c:v>
                </c:pt>
                <c:pt idx="23">
                  <c:v>-8.3999999999999986</c:v>
                </c:pt>
                <c:pt idx="24">
                  <c:v>-10.050000000000001</c:v>
                </c:pt>
                <c:pt idx="25">
                  <c:v>-10.850000000000001</c:v>
                </c:pt>
                <c:pt idx="26">
                  <c:v>-12.4</c:v>
                </c:pt>
                <c:pt idx="27">
                  <c:v>-13.7</c:v>
                </c:pt>
                <c:pt idx="28">
                  <c:v>-15</c:v>
                </c:pt>
                <c:pt idx="29">
                  <c:v>-16.05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39584"/>
        <c:axId val="481638800"/>
      </c:scatterChart>
      <c:valAx>
        <c:axId val="48163958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638800"/>
        <c:crossesAt val="-20"/>
        <c:crossBetween val="midCat"/>
        <c:majorUnit val="5"/>
      </c:valAx>
      <c:valAx>
        <c:axId val="4816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63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508907</xdr:colOff>
      <xdr:row>3</xdr:row>
      <xdr:rowOff>159735</xdr:rowOff>
    </xdr:from>
    <xdr:to>
      <xdr:col>11</xdr:col>
      <xdr:colOff>310005</xdr:colOff>
      <xdr:row>25</xdr:row>
      <xdr:rowOff>4494</xdr:rowOff>
    </xdr:to>
    <xdr:graphicFrame macro="">
      <xdr:nvGraphicFramePr>
        <xdr:cNvPr id="3" name="Gráfico 2" title="Curva de 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90487</xdr:colOff>
      <xdr:row>11</xdr:row>
      <xdr:rowOff>176212</xdr:rowOff>
    </xdr:from>
    <xdr:to>
      <xdr:col>15</xdr:col>
      <xdr:colOff>604837</xdr:colOff>
      <xdr:row>25</xdr:row>
      <xdr:rowOff>119062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7" zoomScale="115" zoomScaleNormal="115" workbookViewId="0">
      <selection activeCell="E17" sqref="E17"/>
    </sheetView>
  </sheetViews>
  <sheetFormatPr defaultColWidth="8.875" defaultRowHeight="15.75"/>
  <cols>
    <col min="1" max="1" width="8.375" customWidth="1"/>
    <col min="2" max="2" width="12.5" customWidth="1"/>
    <col min="3" max="3" width="12.375" customWidth="1"/>
    <col min="9" max="9" width="23" customWidth="1"/>
  </cols>
  <sheetData>
    <row r="1" spans="1:9" ht="16.5" thickBot="1">
      <c r="A1" t="s">
        <v>8</v>
      </c>
    </row>
    <row r="2" spans="1:9" ht="16.5" thickBot="1">
      <c r="A2" s="2" t="s">
        <v>11</v>
      </c>
      <c r="B2" s="3" t="s">
        <v>9</v>
      </c>
      <c r="C2" s="4" t="s">
        <v>10</v>
      </c>
      <c r="D2" s="8" t="s">
        <v>1</v>
      </c>
      <c r="E2" t="s">
        <v>16</v>
      </c>
      <c r="F2" t="s">
        <v>14</v>
      </c>
      <c r="G2" s="18" t="s">
        <v>0</v>
      </c>
      <c r="H2" s="19"/>
    </row>
    <row r="3" spans="1:9">
      <c r="A3" s="1">
        <v>18</v>
      </c>
      <c r="B3" s="1">
        <v>106.8</v>
      </c>
      <c r="C3" s="1">
        <v>107</v>
      </c>
      <c r="D3">
        <f>C3-B3</f>
        <v>0.20000000000000284</v>
      </c>
      <c r="E3" s="20">
        <f>AVERAGE(B3:C3)</f>
        <v>106.9</v>
      </c>
      <c r="F3" s="20">
        <f>(0.381*A3)+100.46</f>
        <v>107.318</v>
      </c>
      <c r="H3">
        <f>(E3+E32)/2</f>
        <v>118.05</v>
      </c>
      <c r="I3" t="str">
        <f>CONCATENATE("{",A3,",",B3,"},"," {",A3,",",C3,"},")</f>
        <v>{18,106,8}, {18,107},</v>
      </c>
    </row>
    <row r="4" spans="1:9">
      <c r="A4" s="1">
        <v>20</v>
      </c>
      <c r="B4" s="1">
        <v>108.4</v>
      </c>
      <c r="C4" s="1">
        <v>108.1</v>
      </c>
      <c r="D4">
        <f t="shared" ref="D4:D32" si="0">C4-B4</f>
        <v>-0.30000000000001137</v>
      </c>
      <c r="E4" s="20">
        <f t="shared" ref="E4:E32" si="1">AVERAGE(B4:C4)</f>
        <v>108.25</v>
      </c>
      <c r="F4" s="20">
        <f t="shared" ref="F4:F34" si="2">(0.381*A4)+100.46</f>
        <v>108.08</v>
      </c>
      <c r="I4" t="str">
        <f t="shared" ref="I4:I32" si="3">CONCATENATE("{",A4,",",B4,"},"," {",A4,",",C4,"},")</f>
        <v>{20,108,4}, {20,108,1},</v>
      </c>
    </row>
    <row r="5" spans="1:9">
      <c r="A5" s="1">
        <v>22</v>
      </c>
      <c r="B5" s="1">
        <v>109</v>
      </c>
      <c r="C5" s="1">
        <v>108.9</v>
      </c>
      <c r="D5">
        <f t="shared" si="0"/>
        <v>-9.9999999999994316E-2</v>
      </c>
      <c r="E5" s="20">
        <f t="shared" si="1"/>
        <v>108.95</v>
      </c>
      <c r="F5" s="20">
        <f t="shared" si="2"/>
        <v>108.842</v>
      </c>
      <c r="I5" t="str">
        <f t="shared" si="3"/>
        <v>{22,109}, {22,108,9},</v>
      </c>
    </row>
    <row r="6" spans="1:9">
      <c r="A6" s="1">
        <v>24</v>
      </c>
      <c r="B6" s="1">
        <v>109.4</v>
      </c>
      <c r="C6" s="1">
        <v>109.6</v>
      </c>
      <c r="D6">
        <f t="shared" si="0"/>
        <v>0.19999999999998863</v>
      </c>
      <c r="E6" s="20">
        <f t="shared" si="1"/>
        <v>109.5</v>
      </c>
      <c r="F6" s="20">
        <f t="shared" si="2"/>
        <v>109.604</v>
      </c>
      <c r="I6" t="str">
        <f t="shared" si="3"/>
        <v>{24,109,4}, {24,109,6},</v>
      </c>
    </row>
    <row r="7" spans="1:9" s="7" customFormat="1">
      <c r="A7" s="6">
        <v>26</v>
      </c>
      <c r="B7" s="6">
        <v>110.2</v>
      </c>
      <c r="C7" s="6">
        <v>110.4</v>
      </c>
      <c r="D7">
        <f t="shared" si="0"/>
        <v>0.20000000000000284</v>
      </c>
      <c r="E7" s="20">
        <f t="shared" si="1"/>
        <v>110.30000000000001</v>
      </c>
      <c r="F7" s="20">
        <f t="shared" si="2"/>
        <v>110.366</v>
      </c>
      <c r="I7" t="str">
        <f t="shared" si="3"/>
        <v>{26,110,2}, {26,110,4},</v>
      </c>
    </row>
    <row r="8" spans="1:9">
      <c r="A8" s="1">
        <v>28</v>
      </c>
      <c r="B8" s="1">
        <v>111</v>
      </c>
      <c r="C8" s="1">
        <v>111.1</v>
      </c>
      <c r="D8">
        <f t="shared" si="0"/>
        <v>9.9999999999994316E-2</v>
      </c>
      <c r="E8" s="20">
        <f t="shared" si="1"/>
        <v>111.05</v>
      </c>
      <c r="F8" s="20">
        <f t="shared" si="2"/>
        <v>111.12799999999999</v>
      </c>
      <c r="I8" t="str">
        <f t="shared" si="3"/>
        <v>{28,111}, {28,111,1},</v>
      </c>
    </row>
    <row r="9" spans="1:9">
      <c r="A9" s="1">
        <v>30</v>
      </c>
      <c r="B9" s="1">
        <v>111.9</v>
      </c>
      <c r="C9" s="1">
        <v>111.9</v>
      </c>
      <c r="D9">
        <f t="shared" si="0"/>
        <v>0</v>
      </c>
      <c r="E9" s="20">
        <f t="shared" si="1"/>
        <v>111.9</v>
      </c>
      <c r="F9" s="20">
        <f t="shared" si="2"/>
        <v>111.88999999999999</v>
      </c>
      <c r="I9" t="str">
        <f t="shared" si="3"/>
        <v>{30,111,9}, {30,111,9},</v>
      </c>
    </row>
    <row r="10" spans="1:9">
      <c r="A10" s="1">
        <v>32</v>
      </c>
      <c r="B10" s="1">
        <v>112.7</v>
      </c>
      <c r="C10" s="1">
        <v>112.5</v>
      </c>
      <c r="D10">
        <f t="shared" si="0"/>
        <v>-0.20000000000000284</v>
      </c>
      <c r="E10" s="20">
        <f t="shared" si="1"/>
        <v>112.6</v>
      </c>
      <c r="F10" s="20">
        <f t="shared" si="2"/>
        <v>112.65199999999999</v>
      </c>
      <c r="I10" t="str">
        <f t="shared" si="3"/>
        <v>{32,112,7}, {32,112,5},</v>
      </c>
    </row>
    <row r="11" spans="1:9">
      <c r="A11" s="1">
        <v>34</v>
      </c>
      <c r="B11" s="1">
        <v>113.3</v>
      </c>
      <c r="C11" s="1">
        <v>113.5</v>
      </c>
      <c r="D11">
        <f t="shared" si="0"/>
        <v>0.20000000000000284</v>
      </c>
      <c r="E11" s="20">
        <f t="shared" si="1"/>
        <v>113.4</v>
      </c>
      <c r="F11" s="20">
        <f t="shared" si="2"/>
        <v>113.41399999999999</v>
      </c>
      <c r="I11" t="str">
        <f t="shared" si="3"/>
        <v>{34,113,3}, {34,113,5},</v>
      </c>
    </row>
    <row r="12" spans="1:9">
      <c r="A12" s="1">
        <v>36</v>
      </c>
      <c r="B12" s="1">
        <v>114.1</v>
      </c>
      <c r="C12" s="1">
        <v>114.2</v>
      </c>
      <c r="D12">
        <f t="shared" si="0"/>
        <v>0.10000000000000853</v>
      </c>
      <c r="E12" s="20">
        <f t="shared" si="1"/>
        <v>114.15</v>
      </c>
      <c r="F12" s="20">
        <f t="shared" si="2"/>
        <v>114.17599999999999</v>
      </c>
      <c r="I12" t="str">
        <f t="shared" si="3"/>
        <v>{36,114,1}, {36,114,2},</v>
      </c>
    </row>
    <row r="13" spans="1:9">
      <c r="A13" s="1">
        <v>38</v>
      </c>
      <c r="B13" s="1">
        <v>115</v>
      </c>
      <c r="C13" s="1">
        <v>114.9</v>
      </c>
      <c r="D13">
        <f t="shared" si="0"/>
        <v>-9.9999999999994316E-2</v>
      </c>
      <c r="E13" s="20">
        <f t="shared" si="1"/>
        <v>114.95</v>
      </c>
      <c r="F13" s="20">
        <f t="shared" si="2"/>
        <v>114.93799999999999</v>
      </c>
      <c r="I13" t="str">
        <f t="shared" si="3"/>
        <v>{38,115}, {38,114,9},</v>
      </c>
    </row>
    <row r="14" spans="1:9">
      <c r="A14" s="1">
        <v>40</v>
      </c>
      <c r="B14" s="1">
        <v>115.7</v>
      </c>
      <c r="C14" s="1">
        <v>115.8</v>
      </c>
      <c r="D14">
        <f t="shared" si="0"/>
        <v>9.9999999999994316E-2</v>
      </c>
      <c r="E14" s="20">
        <f t="shared" si="1"/>
        <v>115.75</v>
      </c>
      <c r="F14" s="20">
        <f t="shared" si="2"/>
        <v>115.69999999999999</v>
      </c>
      <c r="I14" t="str">
        <f t="shared" si="3"/>
        <v>{40,115,7}, {40,115,8},</v>
      </c>
    </row>
    <row r="15" spans="1:9">
      <c r="A15" s="1">
        <v>42</v>
      </c>
      <c r="B15" s="1">
        <v>116.6</v>
      </c>
      <c r="C15" s="1">
        <v>116.4</v>
      </c>
      <c r="D15">
        <f t="shared" si="0"/>
        <v>-0.19999999999998863</v>
      </c>
      <c r="E15" s="20">
        <f t="shared" si="1"/>
        <v>116.5</v>
      </c>
      <c r="F15" s="20">
        <f t="shared" si="2"/>
        <v>116.46199999999999</v>
      </c>
      <c r="I15" t="str">
        <f t="shared" si="3"/>
        <v>{42,116,6}, {42,116,4},</v>
      </c>
    </row>
    <row r="16" spans="1:9">
      <c r="A16" s="1">
        <v>44</v>
      </c>
      <c r="B16" s="1">
        <v>117.3</v>
      </c>
      <c r="C16" s="1">
        <v>117.4</v>
      </c>
      <c r="D16">
        <f t="shared" si="0"/>
        <v>0.10000000000000853</v>
      </c>
      <c r="E16" s="20">
        <f t="shared" si="1"/>
        <v>117.35</v>
      </c>
      <c r="F16" s="20">
        <f t="shared" si="2"/>
        <v>117.22399999999999</v>
      </c>
      <c r="I16" t="str">
        <f t="shared" si="3"/>
        <v>{44,117,3}, {44,117,4},</v>
      </c>
    </row>
    <row r="17" spans="1:9">
      <c r="A17" s="1">
        <v>46</v>
      </c>
      <c r="B17" s="1">
        <v>117.9</v>
      </c>
      <c r="C17" s="1">
        <v>118.1</v>
      </c>
      <c r="D17">
        <f t="shared" si="0"/>
        <v>0.19999999999998863</v>
      </c>
      <c r="E17" s="20">
        <f t="shared" si="1"/>
        <v>118</v>
      </c>
      <c r="F17" s="20">
        <f t="shared" si="2"/>
        <v>117.98599999999999</v>
      </c>
      <c r="I17" t="str">
        <f t="shared" si="3"/>
        <v>{46,117,9}, {46,118,1},</v>
      </c>
    </row>
    <row r="18" spans="1:9">
      <c r="A18" s="1">
        <v>48</v>
      </c>
      <c r="B18" s="1">
        <v>118.8</v>
      </c>
      <c r="C18" s="1">
        <v>118.8</v>
      </c>
      <c r="D18">
        <f t="shared" si="0"/>
        <v>0</v>
      </c>
      <c r="E18" s="20">
        <f t="shared" si="1"/>
        <v>118.8</v>
      </c>
      <c r="F18" s="20">
        <f t="shared" si="2"/>
        <v>118.74799999999999</v>
      </c>
      <c r="I18" t="str">
        <f t="shared" si="3"/>
        <v>{48,118,8}, {48,118,8},</v>
      </c>
    </row>
    <row r="19" spans="1:9">
      <c r="A19" s="1">
        <v>50</v>
      </c>
      <c r="B19" s="1">
        <v>119.5</v>
      </c>
      <c r="C19" s="1">
        <v>119.7</v>
      </c>
      <c r="D19">
        <f t="shared" si="0"/>
        <v>0.20000000000000284</v>
      </c>
      <c r="E19" s="20">
        <f t="shared" si="1"/>
        <v>119.6</v>
      </c>
      <c r="F19" s="20">
        <f t="shared" si="2"/>
        <v>119.50999999999999</v>
      </c>
      <c r="I19" t="str">
        <f t="shared" si="3"/>
        <v>{50,119,5}, {50,119,7},</v>
      </c>
    </row>
    <row r="20" spans="1:9">
      <c r="A20" s="1">
        <v>52</v>
      </c>
      <c r="B20" s="1">
        <v>120.8</v>
      </c>
      <c r="C20" s="1">
        <v>120.6</v>
      </c>
      <c r="D20">
        <f t="shared" si="0"/>
        <v>-0.20000000000000284</v>
      </c>
      <c r="E20" s="20">
        <f t="shared" si="1"/>
        <v>120.69999999999999</v>
      </c>
      <c r="F20" s="20">
        <f t="shared" si="2"/>
        <v>120.27199999999999</v>
      </c>
      <c r="I20" t="str">
        <f t="shared" si="3"/>
        <v>{52,120,8}, {52,120,6},</v>
      </c>
    </row>
    <row r="21" spans="1:9">
      <c r="A21" s="1">
        <v>54</v>
      </c>
      <c r="B21" s="1">
        <v>121.1</v>
      </c>
      <c r="C21" s="1">
        <v>121</v>
      </c>
      <c r="D21">
        <f t="shared" si="0"/>
        <v>-9.9999999999994316E-2</v>
      </c>
      <c r="E21" s="20">
        <f t="shared" si="1"/>
        <v>121.05</v>
      </c>
      <c r="F21" s="20">
        <f t="shared" si="2"/>
        <v>121.03399999999999</v>
      </c>
      <c r="I21" t="str">
        <f t="shared" si="3"/>
        <v>{54,121,1}, {54,121},</v>
      </c>
    </row>
    <row r="22" spans="1:9">
      <c r="A22" s="1">
        <v>56</v>
      </c>
      <c r="B22" s="1">
        <v>121.7</v>
      </c>
      <c r="C22" s="1">
        <v>121.7</v>
      </c>
      <c r="D22">
        <f t="shared" si="0"/>
        <v>0</v>
      </c>
      <c r="E22" s="20">
        <f t="shared" si="1"/>
        <v>121.7</v>
      </c>
      <c r="F22" s="20">
        <f t="shared" si="2"/>
        <v>121.79599999999999</v>
      </c>
      <c r="I22" t="str">
        <f t="shared" si="3"/>
        <v>{56,121,7}, {56,121,7},</v>
      </c>
    </row>
    <row r="23" spans="1:9">
      <c r="A23" s="6">
        <v>58</v>
      </c>
      <c r="B23" s="6">
        <v>122.7</v>
      </c>
      <c r="C23" s="6">
        <v>123</v>
      </c>
      <c r="D23">
        <f t="shared" si="0"/>
        <v>0.29999999999999716</v>
      </c>
      <c r="E23" s="20">
        <f t="shared" si="1"/>
        <v>122.85</v>
      </c>
      <c r="F23" s="20">
        <f t="shared" si="2"/>
        <v>122.55799999999999</v>
      </c>
      <c r="I23" t="str">
        <f t="shared" si="3"/>
        <v>{58,122,7}, {58,123},</v>
      </c>
    </row>
    <row r="24" spans="1:9">
      <c r="A24" s="1">
        <v>60</v>
      </c>
      <c r="B24" s="1">
        <v>123.4</v>
      </c>
      <c r="C24" s="1">
        <v>123.3</v>
      </c>
      <c r="D24">
        <f t="shared" si="0"/>
        <v>-0.10000000000000853</v>
      </c>
      <c r="E24" s="20">
        <f t="shared" si="1"/>
        <v>123.35</v>
      </c>
      <c r="F24" s="20">
        <f t="shared" si="2"/>
        <v>123.32</v>
      </c>
      <c r="I24" t="str">
        <f t="shared" si="3"/>
        <v>{60,123,4}, {60,123,3},</v>
      </c>
    </row>
    <row r="25" spans="1:9">
      <c r="A25" s="6">
        <v>62</v>
      </c>
      <c r="B25" s="6">
        <v>124.4</v>
      </c>
      <c r="C25" s="6">
        <v>124.1</v>
      </c>
      <c r="D25">
        <f t="shared" si="0"/>
        <v>-0.30000000000001137</v>
      </c>
      <c r="E25" s="20">
        <f t="shared" si="1"/>
        <v>124.25</v>
      </c>
      <c r="F25" s="20">
        <f t="shared" si="2"/>
        <v>124.08199999999999</v>
      </c>
      <c r="I25" t="str">
        <f t="shared" si="3"/>
        <v>{62,124,4}, {62,124,1},</v>
      </c>
    </row>
    <row r="26" spans="1:9">
      <c r="A26" s="1">
        <v>64</v>
      </c>
      <c r="B26" s="1">
        <v>124.8</v>
      </c>
      <c r="C26" s="1">
        <v>124.8</v>
      </c>
      <c r="D26">
        <f t="shared" si="0"/>
        <v>0</v>
      </c>
      <c r="E26" s="20">
        <f t="shared" si="1"/>
        <v>124.8</v>
      </c>
      <c r="F26" s="20">
        <f t="shared" si="2"/>
        <v>124.84399999999999</v>
      </c>
      <c r="I26" t="str">
        <f t="shared" si="3"/>
        <v>{64,124,8}, {64,124,8},</v>
      </c>
    </row>
    <row r="27" spans="1:9">
      <c r="A27" s="1">
        <v>66</v>
      </c>
      <c r="B27" s="1">
        <v>125.4</v>
      </c>
      <c r="C27" s="1">
        <v>125.5</v>
      </c>
      <c r="D27">
        <f t="shared" si="0"/>
        <v>9.9999999999994316E-2</v>
      </c>
      <c r="E27" s="20">
        <f t="shared" si="1"/>
        <v>125.45</v>
      </c>
      <c r="F27" s="20">
        <f t="shared" si="2"/>
        <v>125.60599999999999</v>
      </c>
      <c r="I27" t="str">
        <f t="shared" si="3"/>
        <v>{66,125,4}, {66,125,5},</v>
      </c>
    </row>
    <row r="28" spans="1:9">
      <c r="A28" s="1">
        <v>68</v>
      </c>
      <c r="B28" s="1">
        <v>126.3</v>
      </c>
      <c r="C28" s="1">
        <v>126.3</v>
      </c>
      <c r="D28">
        <f t="shared" si="0"/>
        <v>0</v>
      </c>
      <c r="E28" s="20">
        <f t="shared" si="1"/>
        <v>126.3</v>
      </c>
      <c r="F28" s="20">
        <f t="shared" si="2"/>
        <v>126.36799999999999</v>
      </c>
      <c r="I28" t="str">
        <f t="shared" si="3"/>
        <v>{68,126,3}, {68,126,3},</v>
      </c>
    </row>
    <row r="29" spans="1:9">
      <c r="A29" s="1">
        <v>70</v>
      </c>
      <c r="B29" s="1">
        <v>127</v>
      </c>
      <c r="C29" s="1">
        <v>126.8</v>
      </c>
      <c r="D29">
        <f t="shared" si="0"/>
        <v>-0.20000000000000284</v>
      </c>
      <c r="E29" s="20">
        <f t="shared" si="1"/>
        <v>126.9</v>
      </c>
      <c r="F29" s="20">
        <f t="shared" si="2"/>
        <v>127.13</v>
      </c>
      <c r="I29" t="str">
        <f t="shared" si="3"/>
        <v>{70,127}, {70,126,8},</v>
      </c>
    </row>
    <row r="30" spans="1:9">
      <c r="A30" s="1">
        <v>72</v>
      </c>
      <c r="B30" s="1">
        <v>128</v>
      </c>
      <c r="C30" s="1">
        <v>127.9</v>
      </c>
      <c r="D30">
        <f t="shared" si="0"/>
        <v>-9.9999999999994316E-2</v>
      </c>
      <c r="E30" s="20">
        <f t="shared" si="1"/>
        <v>127.95</v>
      </c>
      <c r="F30" s="20">
        <f t="shared" si="2"/>
        <v>127.892</v>
      </c>
      <c r="I30" t="str">
        <f t="shared" si="3"/>
        <v>{72,128}, {72,127,9},</v>
      </c>
    </row>
    <row r="31" spans="1:9">
      <c r="A31" s="5">
        <v>74</v>
      </c>
      <c r="B31" s="5">
        <v>128.6</v>
      </c>
      <c r="C31" s="5">
        <v>128.5</v>
      </c>
      <c r="D31">
        <f t="shared" si="0"/>
        <v>-9.9999999999994316E-2</v>
      </c>
      <c r="E31" s="20">
        <f t="shared" si="1"/>
        <v>128.55000000000001</v>
      </c>
      <c r="F31" s="20">
        <f t="shared" si="2"/>
        <v>128.654</v>
      </c>
      <c r="I31" t="str">
        <f t="shared" si="3"/>
        <v>{74,128,6}, {74,128,5},</v>
      </c>
    </row>
    <row r="32" spans="1:9">
      <c r="A32" s="1">
        <v>76</v>
      </c>
      <c r="B32" s="1">
        <v>129.1</v>
      </c>
      <c r="C32" s="1">
        <v>129.30000000000001</v>
      </c>
      <c r="D32">
        <f t="shared" si="0"/>
        <v>0.20000000000001705</v>
      </c>
      <c r="E32" s="20">
        <f t="shared" si="1"/>
        <v>129.19999999999999</v>
      </c>
      <c r="F32" s="20">
        <f t="shared" si="2"/>
        <v>129.416</v>
      </c>
      <c r="I32" t="str">
        <f t="shared" si="3"/>
        <v>{76,129,1}, {76,129,3},</v>
      </c>
    </row>
    <row r="33" spans="1:6">
      <c r="A33" s="17">
        <v>0</v>
      </c>
      <c r="F33" s="20">
        <f t="shared" si="2"/>
        <v>100.46</v>
      </c>
    </row>
    <row r="34" spans="1:6">
      <c r="A34" s="17">
        <v>100</v>
      </c>
      <c r="F34" s="20">
        <f t="shared" si="2"/>
        <v>138.56</v>
      </c>
    </row>
    <row r="35" spans="1:6">
      <c r="C35" t="s">
        <v>12</v>
      </c>
      <c r="E35">
        <f>(E32-E3)/(E3*(A32-A3))</f>
        <v>3.5966581723170187E-3</v>
      </c>
    </row>
    <row r="36" spans="1:6">
      <c r="C36" t="s">
        <v>13</v>
      </c>
      <c r="E36">
        <f>(F32-F3)/(F3*(A32-A3))</f>
        <v>3.5501966119383514E-3</v>
      </c>
    </row>
    <row r="37" spans="1:6">
      <c r="C37" t="s">
        <v>15</v>
      </c>
      <c r="E37">
        <f>(F34-F33)/(A34*F33)</f>
        <v>3.7925542504479402E-3</v>
      </c>
    </row>
  </sheetData>
  <mergeCells count="1">
    <mergeCell ref="G2:H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0" workbookViewId="0">
      <selection activeCell="E2" sqref="E2"/>
    </sheetView>
  </sheetViews>
  <sheetFormatPr defaultColWidth="8.875" defaultRowHeight="15.75"/>
  <cols>
    <col min="1" max="1" width="8.875" style="10"/>
    <col min="5" max="5" width="8.875" style="10"/>
  </cols>
  <sheetData>
    <row r="1" spans="1:8">
      <c r="A1" s="21" t="s">
        <v>17</v>
      </c>
      <c r="B1" s="21"/>
      <c r="C1" s="21"/>
      <c r="E1" s="21" t="s">
        <v>18</v>
      </c>
      <c r="F1" s="21"/>
      <c r="G1" s="21"/>
      <c r="H1" s="21"/>
    </row>
    <row r="2" spans="1:8">
      <c r="A2" t="s">
        <v>3</v>
      </c>
      <c r="B2" t="s">
        <v>2</v>
      </c>
      <c r="C2" t="s">
        <v>2</v>
      </c>
      <c r="E2" t="s">
        <v>7</v>
      </c>
      <c r="F2" t="s">
        <v>5</v>
      </c>
      <c r="G2" t="s">
        <v>6</v>
      </c>
      <c r="H2" t="s">
        <v>4</v>
      </c>
    </row>
    <row r="3" spans="1:8">
      <c r="A3" s="9">
        <v>18</v>
      </c>
      <c r="B3">
        <v>19.3</v>
      </c>
      <c r="C3">
        <v>21.2</v>
      </c>
      <c r="E3" s="9">
        <v>18</v>
      </c>
      <c r="F3">
        <v>20.9</v>
      </c>
      <c r="G3">
        <v>21.2</v>
      </c>
      <c r="H3" s="20">
        <f>AVERAGE(F3:G3)</f>
        <v>21.049999999999997</v>
      </c>
    </row>
    <row r="4" spans="1:8">
      <c r="A4" s="9">
        <v>20</v>
      </c>
      <c r="B4">
        <v>19.899999999999999</v>
      </c>
      <c r="E4" s="9">
        <v>20</v>
      </c>
      <c r="F4">
        <v>19.899999999999999</v>
      </c>
      <c r="G4">
        <v>20.100000000000001</v>
      </c>
      <c r="H4" s="20">
        <f t="shared" ref="H4:H32" si="0">AVERAGE(F4:G4)</f>
        <v>20</v>
      </c>
    </row>
    <row r="5" spans="1:8">
      <c r="A5" s="9">
        <v>22</v>
      </c>
      <c r="B5">
        <v>17.399999999999999</v>
      </c>
      <c r="C5">
        <v>18.600000000000001</v>
      </c>
      <c r="E5" s="9">
        <v>22</v>
      </c>
      <c r="F5">
        <v>17.399999999999999</v>
      </c>
      <c r="G5">
        <v>18.600000000000001</v>
      </c>
      <c r="H5" s="20">
        <f t="shared" si="0"/>
        <v>18</v>
      </c>
    </row>
    <row r="6" spans="1:8">
      <c r="A6" s="9">
        <v>24</v>
      </c>
      <c r="B6">
        <v>16.2</v>
      </c>
      <c r="E6" s="9">
        <v>24</v>
      </c>
      <c r="F6">
        <v>16.2</v>
      </c>
      <c r="G6">
        <v>16.7</v>
      </c>
      <c r="H6" s="20">
        <f t="shared" si="0"/>
        <v>16.45</v>
      </c>
    </row>
    <row r="7" spans="1:8">
      <c r="A7" s="9">
        <v>26</v>
      </c>
      <c r="B7">
        <v>15.9</v>
      </c>
      <c r="C7">
        <v>16.2</v>
      </c>
      <c r="E7" s="9">
        <v>26</v>
      </c>
      <c r="F7">
        <v>15.9</v>
      </c>
      <c r="G7">
        <v>16.2</v>
      </c>
      <c r="H7" s="20">
        <f t="shared" si="0"/>
        <v>16.05</v>
      </c>
    </row>
    <row r="8" spans="1:8">
      <c r="A8" s="9">
        <v>28</v>
      </c>
      <c r="B8">
        <v>13</v>
      </c>
      <c r="E8" s="9">
        <v>28</v>
      </c>
      <c r="F8">
        <v>14</v>
      </c>
      <c r="G8">
        <v>13.7</v>
      </c>
      <c r="H8" s="20">
        <f t="shared" si="0"/>
        <v>13.85</v>
      </c>
    </row>
    <row r="9" spans="1:8">
      <c r="A9" s="9">
        <v>30</v>
      </c>
      <c r="B9">
        <v>13.3</v>
      </c>
      <c r="C9">
        <v>13.3</v>
      </c>
      <c r="E9" s="9">
        <v>30</v>
      </c>
      <c r="F9">
        <v>13.3</v>
      </c>
      <c r="G9">
        <v>13.3</v>
      </c>
      <c r="H9" s="20">
        <f t="shared" si="0"/>
        <v>13.3</v>
      </c>
    </row>
    <row r="10" spans="1:8">
      <c r="A10" s="9">
        <v>32</v>
      </c>
      <c r="B10">
        <v>11.5</v>
      </c>
      <c r="C10">
        <v>11.4</v>
      </c>
      <c r="E10" s="9">
        <v>32</v>
      </c>
      <c r="F10">
        <v>11.5</v>
      </c>
      <c r="G10">
        <v>11.4</v>
      </c>
      <c r="H10" s="20">
        <f t="shared" si="0"/>
        <v>11.45</v>
      </c>
    </row>
    <row r="11" spans="1:8">
      <c r="A11" s="9">
        <v>34</v>
      </c>
      <c r="B11">
        <v>10.7</v>
      </c>
      <c r="C11">
        <v>10.8</v>
      </c>
      <c r="E11" s="9">
        <v>34</v>
      </c>
      <c r="F11">
        <v>10.7</v>
      </c>
      <c r="G11">
        <v>10.8</v>
      </c>
      <c r="H11" s="20">
        <f t="shared" si="0"/>
        <v>10.75</v>
      </c>
    </row>
    <row r="12" spans="1:8">
      <c r="A12" s="9">
        <v>36</v>
      </c>
      <c r="B12">
        <v>9.1999999999999993</v>
      </c>
      <c r="C12">
        <v>9</v>
      </c>
      <c r="E12" s="9">
        <v>36</v>
      </c>
      <c r="F12">
        <v>9.1999999999999993</v>
      </c>
      <c r="G12">
        <v>9</v>
      </c>
      <c r="H12" s="20">
        <f t="shared" si="0"/>
        <v>9.1</v>
      </c>
    </row>
    <row r="13" spans="1:8">
      <c r="A13" s="9">
        <v>38</v>
      </c>
      <c r="B13">
        <v>8.1</v>
      </c>
      <c r="E13" s="9">
        <v>38</v>
      </c>
      <c r="F13">
        <v>8.1</v>
      </c>
      <c r="G13">
        <v>8.1999999999999993</v>
      </c>
      <c r="H13" s="20">
        <f t="shared" si="0"/>
        <v>8.1499999999999986</v>
      </c>
    </row>
    <row r="14" spans="1:8">
      <c r="A14" s="9">
        <v>40</v>
      </c>
      <c r="B14">
        <v>6</v>
      </c>
      <c r="C14">
        <v>6.7</v>
      </c>
      <c r="E14" s="9">
        <v>40</v>
      </c>
      <c r="F14">
        <v>6</v>
      </c>
      <c r="G14">
        <v>6.7</v>
      </c>
      <c r="H14" s="20">
        <f t="shared" si="0"/>
        <v>6.35</v>
      </c>
    </row>
    <row r="15" spans="1:8">
      <c r="A15" s="9">
        <v>42</v>
      </c>
      <c r="B15">
        <v>5.3</v>
      </c>
      <c r="C15" s="16">
        <v>4.4000000000000004</v>
      </c>
      <c r="E15" s="9">
        <v>42</v>
      </c>
      <c r="F15">
        <v>5.3</v>
      </c>
      <c r="G15" s="16">
        <v>4.4000000000000004</v>
      </c>
      <c r="H15" s="20">
        <f t="shared" si="0"/>
        <v>4.8499999999999996</v>
      </c>
    </row>
    <row r="16" spans="1:8" s="11" customFormat="1">
      <c r="A16" s="9">
        <v>44</v>
      </c>
      <c r="B16">
        <v>4.3</v>
      </c>
      <c r="C16"/>
      <c r="E16" s="9">
        <v>44</v>
      </c>
      <c r="F16">
        <v>4.3</v>
      </c>
      <c r="G16">
        <v>4</v>
      </c>
      <c r="H16" s="20">
        <f t="shared" si="0"/>
        <v>4.1500000000000004</v>
      </c>
    </row>
    <row r="17" spans="1:8">
      <c r="A17" s="12">
        <v>46</v>
      </c>
      <c r="B17" s="13">
        <v>2.8</v>
      </c>
      <c r="C17" s="14">
        <v>2.6</v>
      </c>
      <c r="E17" s="12">
        <v>46</v>
      </c>
      <c r="F17" s="13">
        <v>2.8</v>
      </c>
      <c r="G17" s="14">
        <v>2.6</v>
      </c>
      <c r="H17" s="20">
        <f t="shared" si="0"/>
        <v>2.7</v>
      </c>
    </row>
    <row r="18" spans="1:8">
      <c r="A18" s="9">
        <v>48</v>
      </c>
      <c r="B18">
        <v>1.5</v>
      </c>
      <c r="C18">
        <v>1.8</v>
      </c>
      <c r="E18" s="9">
        <v>48</v>
      </c>
      <c r="F18">
        <v>1.5</v>
      </c>
      <c r="G18">
        <v>1.8</v>
      </c>
      <c r="H18" s="20">
        <f t="shared" si="0"/>
        <v>1.65</v>
      </c>
    </row>
    <row r="19" spans="1:8">
      <c r="A19" s="9">
        <v>50</v>
      </c>
      <c r="B19">
        <v>0.4</v>
      </c>
      <c r="C19">
        <v>0.3</v>
      </c>
      <c r="E19" s="9">
        <v>50</v>
      </c>
      <c r="F19">
        <v>0.4</v>
      </c>
      <c r="G19">
        <v>0.3</v>
      </c>
      <c r="H19" s="20">
        <f t="shared" si="0"/>
        <v>0.35</v>
      </c>
    </row>
    <row r="20" spans="1:8">
      <c r="A20" s="9">
        <v>52</v>
      </c>
      <c r="B20">
        <v>-1</v>
      </c>
      <c r="C20">
        <v>-0.8</v>
      </c>
      <c r="E20" s="9">
        <v>52</v>
      </c>
      <c r="F20">
        <v>-1</v>
      </c>
      <c r="G20">
        <v>-0.8</v>
      </c>
      <c r="H20" s="20">
        <f t="shared" si="0"/>
        <v>-0.9</v>
      </c>
    </row>
    <row r="21" spans="1:8">
      <c r="A21" s="9">
        <v>54</v>
      </c>
      <c r="B21">
        <v>-2.4</v>
      </c>
      <c r="C21">
        <v>-1.9</v>
      </c>
      <c r="E21" s="9">
        <v>54</v>
      </c>
      <c r="F21">
        <v>-2.4</v>
      </c>
      <c r="G21">
        <v>-1.9</v>
      </c>
      <c r="H21" s="20">
        <f t="shared" si="0"/>
        <v>-2.15</v>
      </c>
    </row>
    <row r="22" spans="1:8">
      <c r="A22" s="9">
        <v>56</v>
      </c>
      <c r="B22" s="15">
        <v>-7</v>
      </c>
      <c r="C22">
        <v>-3.5</v>
      </c>
      <c r="E22" s="9">
        <v>56</v>
      </c>
      <c r="F22" s="15">
        <v>-3.4</v>
      </c>
      <c r="G22">
        <v>-3.5</v>
      </c>
      <c r="H22" s="20">
        <f t="shared" si="0"/>
        <v>-3.45</v>
      </c>
    </row>
    <row r="23" spans="1:8">
      <c r="A23" s="9">
        <v>58</v>
      </c>
      <c r="B23" s="15">
        <v>-11</v>
      </c>
      <c r="C23" s="15">
        <v>-9.8000000000000007</v>
      </c>
      <c r="E23" s="9">
        <v>58</v>
      </c>
      <c r="F23" s="15">
        <v>-4.4000000000000004</v>
      </c>
      <c r="G23" s="15">
        <v>-4.8</v>
      </c>
      <c r="H23" s="20">
        <f t="shared" si="0"/>
        <v>-4.5999999999999996</v>
      </c>
    </row>
    <row r="24" spans="1:8">
      <c r="A24" s="9">
        <v>60</v>
      </c>
      <c r="B24">
        <v>-5.7</v>
      </c>
      <c r="C24">
        <v>-6</v>
      </c>
      <c r="E24" s="9">
        <v>60</v>
      </c>
      <c r="F24">
        <v>-5.7</v>
      </c>
      <c r="G24">
        <v>-6</v>
      </c>
      <c r="H24" s="20">
        <f t="shared" si="0"/>
        <v>-5.85</v>
      </c>
    </row>
    <row r="25" spans="1:8">
      <c r="A25" s="9">
        <v>62</v>
      </c>
      <c r="B25">
        <v>-7.2</v>
      </c>
      <c r="C25">
        <v>-7.2</v>
      </c>
      <c r="E25" s="9">
        <v>62</v>
      </c>
      <c r="F25">
        <v>-7.2</v>
      </c>
      <c r="G25">
        <v>-7.2</v>
      </c>
      <c r="H25" s="20">
        <f t="shared" si="0"/>
        <v>-7.2</v>
      </c>
    </row>
    <row r="26" spans="1:8">
      <c r="A26" s="9">
        <v>64</v>
      </c>
      <c r="B26" s="15">
        <v>-17.600000000000001</v>
      </c>
      <c r="C26" s="15">
        <v>-17.3</v>
      </c>
      <c r="E26" s="9">
        <v>64</v>
      </c>
      <c r="F26" s="15">
        <v>-8.1999999999999993</v>
      </c>
      <c r="G26" s="15">
        <v>-8.6</v>
      </c>
      <c r="H26" s="20">
        <f t="shared" si="0"/>
        <v>-8.3999999999999986</v>
      </c>
    </row>
    <row r="27" spans="1:8">
      <c r="A27" s="9">
        <v>66</v>
      </c>
      <c r="B27" s="15">
        <v>-19.600000000000001</v>
      </c>
      <c r="C27">
        <v>-10.1</v>
      </c>
      <c r="E27" s="9">
        <v>66</v>
      </c>
      <c r="F27" s="15">
        <v>-10</v>
      </c>
      <c r="G27">
        <v>-10.1</v>
      </c>
      <c r="H27" s="20">
        <f t="shared" si="0"/>
        <v>-10.050000000000001</v>
      </c>
    </row>
    <row r="28" spans="1:8">
      <c r="A28" s="9">
        <v>68</v>
      </c>
      <c r="B28" s="10">
        <v>-10.8</v>
      </c>
      <c r="C28">
        <v>-10.9</v>
      </c>
      <c r="E28" s="9">
        <v>68</v>
      </c>
      <c r="F28" s="10">
        <v>-10.8</v>
      </c>
      <c r="G28">
        <v>-10.9</v>
      </c>
      <c r="H28" s="20">
        <f t="shared" si="0"/>
        <v>-10.850000000000001</v>
      </c>
    </row>
    <row r="29" spans="1:8">
      <c r="A29" s="9">
        <v>70</v>
      </c>
      <c r="B29" s="15">
        <v>-24.8</v>
      </c>
      <c r="C29">
        <v>-12.3</v>
      </c>
      <c r="E29" s="9">
        <v>70</v>
      </c>
      <c r="F29" s="15">
        <v>-12.5</v>
      </c>
      <c r="G29">
        <v>-12.3</v>
      </c>
      <c r="H29" s="20">
        <f t="shared" si="0"/>
        <v>-12.4</v>
      </c>
    </row>
    <row r="30" spans="1:8">
      <c r="A30" s="9">
        <v>72</v>
      </c>
      <c r="B30" s="15">
        <v>-13.6</v>
      </c>
      <c r="C30">
        <v>-13.8</v>
      </c>
      <c r="E30" s="9">
        <v>72</v>
      </c>
      <c r="F30" s="15">
        <v>-13.6</v>
      </c>
      <c r="G30">
        <v>-13.8</v>
      </c>
      <c r="H30" s="20">
        <f t="shared" si="0"/>
        <v>-13.7</v>
      </c>
    </row>
    <row r="31" spans="1:8">
      <c r="A31" s="9">
        <v>74</v>
      </c>
      <c r="B31" s="15">
        <v>-15</v>
      </c>
      <c r="C31">
        <v>-15</v>
      </c>
      <c r="E31" s="9">
        <v>74</v>
      </c>
      <c r="F31" s="15">
        <v>-15</v>
      </c>
      <c r="G31">
        <v>-15</v>
      </c>
      <c r="H31" s="20">
        <f t="shared" si="0"/>
        <v>-15</v>
      </c>
    </row>
    <row r="32" spans="1:8">
      <c r="A32" s="9">
        <v>76</v>
      </c>
      <c r="B32" s="15">
        <v>-31.7</v>
      </c>
      <c r="C32">
        <v>-15.9</v>
      </c>
      <c r="E32" s="9">
        <v>76</v>
      </c>
      <c r="F32" s="15">
        <v>-16.2</v>
      </c>
      <c r="G32">
        <v>-15.9</v>
      </c>
      <c r="H32" s="20">
        <f t="shared" si="0"/>
        <v>-16.05</v>
      </c>
    </row>
  </sheetData>
  <mergeCells count="2">
    <mergeCell ref="A1:C1"/>
    <mergeCell ref="E1:H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Resistência</vt:lpstr>
      <vt:lpstr>Ponte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Sheila</cp:lastModifiedBy>
  <dcterms:created xsi:type="dcterms:W3CDTF">2016-04-13T17:44:20Z</dcterms:created>
  <dcterms:modified xsi:type="dcterms:W3CDTF">2016-05-01T23:44:09Z</dcterms:modified>
</cp:coreProperties>
</file>