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Rogiel/Documents/GitHub/ufrgs-instrumentacao-lab4/Resources/Data/"/>
    </mc:Choice>
  </mc:AlternateContent>
  <bookViews>
    <workbookView xWindow="0" yWindow="460" windowWidth="38400" windowHeight="19840"/>
  </bookViews>
  <sheets>
    <sheet name="Resistência (2)" sheetId="3" r:id="rId1"/>
    <sheet name="Resistência" sheetId="1" r:id="rId2"/>
    <sheet name="Ponte" sheetId="2" r:id="rId3"/>
    <sheet name="Ponte (2)" sheetId="4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" i="3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" i="4"/>
  <c r="G4" i="4"/>
  <c r="H4" i="4"/>
  <c r="G5" i="4"/>
  <c r="H5" i="4"/>
  <c r="G6" i="4"/>
  <c r="H6" i="4"/>
  <c r="G7" i="4"/>
  <c r="H7" i="4"/>
  <c r="I7" i="4"/>
  <c r="G8" i="4"/>
  <c r="H8" i="4"/>
  <c r="G9" i="4"/>
  <c r="H9" i="4"/>
  <c r="G10" i="4"/>
  <c r="H10" i="4"/>
  <c r="G11" i="4"/>
  <c r="H11" i="4"/>
  <c r="I11" i="4"/>
  <c r="G12" i="4"/>
  <c r="H12" i="4"/>
  <c r="G13" i="4"/>
  <c r="H13" i="4"/>
  <c r="G14" i="4"/>
  <c r="H14" i="4"/>
  <c r="G15" i="4"/>
  <c r="H15" i="4"/>
  <c r="I15" i="4"/>
  <c r="G16" i="4"/>
  <c r="H16" i="4"/>
  <c r="G17" i="4"/>
  <c r="H17" i="4"/>
  <c r="G18" i="4"/>
  <c r="H18" i="4"/>
  <c r="G19" i="4"/>
  <c r="H19" i="4"/>
  <c r="I19" i="4"/>
  <c r="G20" i="4"/>
  <c r="H20" i="4"/>
  <c r="G21" i="4"/>
  <c r="H21" i="4"/>
  <c r="G22" i="4"/>
  <c r="H22" i="4"/>
  <c r="G23" i="4"/>
  <c r="H23" i="4"/>
  <c r="I23" i="4"/>
  <c r="G24" i="4"/>
  <c r="H24" i="4"/>
  <c r="G25" i="4"/>
  <c r="H25" i="4"/>
  <c r="G26" i="4"/>
  <c r="H26" i="4"/>
  <c r="G27" i="4"/>
  <c r="H27" i="4"/>
  <c r="I27" i="4"/>
  <c r="G28" i="4"/>
  <c r="H28" i="4"/>
  <c r="G29" i="4"/>
  <c r="H29" i="4"/>
  <c r="G30" i="4"/>
  <c r="H30" i="4"/>
  <c r="G31" i="4"/>
  <c r="I31" i="4"/>
  <c r="H31" i="4"/>
  <c r="G32" i="4"/>
  <c r="H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H3" i="4"/>
  <c r="G3" i="4"/>
  <c r="I32" i="4"/>
  <c r="I30" i="4"/>
  <c r="I29" i="4"/>
  <c r="I28" i="4"/>
  <c r="I26" i="4"/>
  <c r="I25" i="4"/>
  <c r="I24" i="4"/>
  <c r="I22" i="4"/>
  <c r="I21" i="4"/>
  <c r="I20" i="4"/>
  <c r="I18" i="4"/>
  <c r="I17" i="4"/>
  <c r="I16" i="4"/>
  <c r="I14" i="4"/>
  <c r="I13" i="4"/>
  <c r="I12" i="4"/>
  <c r="I10" i="4"/>
  <c r="I9" i="4"/>
  <c r="I8" i="4"/>
  <c r="I6" i="4"/>
  <c r="I5" i="4"/>
  <c r="I4" i="4"/>
  <c r="I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H3" i="3"/>
  <c r="E37" i="1"/>
  <c r="F34" i="1"/>
  <c r="F33" i="1"/>
  <c r="E36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" i="1"/>
  <c r="E35" i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  <c r="H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" i="1"/>
</calcChain>
</file>

<file path=xl/sharedStrings.xml><?xml version="1.0" encoding="utf-8"?>
<sst xmlns="http://schemas.openxmlformats.org/spreadsheetml/2006/main" count="38" uniqueCount="21">
  <si>
    <t>escala de 200 ohm</t>
    <phoneticPr fontId="2" type="noConversion"/>
  </si>
  <si>
    <t>Diferença</t>
    <phoneticPr fontId="2" type="noConversion"/>
  </si>
  <si>
    <t>mV</t>
  </si>
  <si>
    <t>Temp.</t>
    <phoneticPr fontId="2" type="noConversion"/>
  </si>
  <si>
    <t>Medida 1 (mV)</t>
  </si>
  <si>
    <t>Medida 2 (mV)</t>
  </si>
  <si>
    <t>Pt100</t>
  </si>
  <si>
    <r>
      <t>Medida 1 (</t>
    </r>
    <r>
      <rPr>
        <sz val="12"/>
        <color theme="1"/>
        <rFont val="Calibri"/>
        <family val="2"/>
      </rPr>
      <t>Ω</t>
    </r>
    <r>
      <rPr>
        <sz val="12"/>
        <color theme="1"/>
        <rFont val="Calibri"/>
        <family val="2"/>
        <scheme val="minor"/>
      </rPr>
      <t>)</t>
    </r>
  </si>
  <si>
    <t>Medida 2 (Ω)</t>
  </si>
  <si>
    <r>
      <t>Temp. (</t>
    </r>
    <r>
      <rPr>
        <sz val="12"/>
        <color theme="1"/>
        <rFont val="Times New Roman"/>
        <family val="1"/>
      </rPr>
      <t>°</t>
    </r>
    <r>
      <rPr>
        <sz val="12"/>
        <color theme="1"/>
        <rFont val="Calibri"/>
        <family val="2"/>
        <scheme val="minor"/>
      </rPr>
      <t>C)</t>
    </r>
  </si>
  <si>
    <t>alpha (18-76) - medido</t>
  </si>
  <si>
    <t>alpha (18-76) - calculado</t>
  </si>
  <si>
    <t>Calculado</t>
  </si>
  <si>
    <t>alpha (0-100) - calculado</t>
  </si>
  <si>
    <t>Média (Ω)</t>
  </si>
  <si>
    <t>Real</t>
  </si>
  <si>
    <t>Ajustada</t>
  </si>
  <si>
    <r>
      <t>Medidas (</t>
    </r>
    <r>
      <rPr>
        <sz val="12"/>
        <color theme="1"/>
        <rFont val="Calibri"/>
        <family val="2"/>
      </rPr>
      <t>Ω</t>
    </r>
    <r>
      <rPr>
        <sz val="12"/>
        <color theme="1"/>
        <rFont val="Calibri"/>
        <family val="2"/>
        <scheme val="minor"/>
      </rPr>
      <t>)</t>
    </r>
  </si>
  <si>
    <t>Temp. (ºC)</t>
  </si>
  <si>
    <t>Média (mV)</t>
  </si>
  <si>
    <t>Medidas 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</si>
</sst>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12"/>
      <color rgb="FFFF0000"/>
      <name val="Calibri"/>
      <family val="1"/>
      <charset val="136"/>
      <scheme val="minor"/>
    </font>
    <font>
      <sz val="12"/>
      <color rgb="FFFF0000"/>
      <name val="Calibri"/>
      <family val="1"/>
      <charset val="136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charset val="136"/>
      <scheme val="minor"/>
    </font>
    <font>
      <b/>
      <sz val="12"/>
      <name val="Calibri"/>
      <family val="2"/>
      <charset val="136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0" fillId="5" borderId="0" xfId="0" applyFill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7" fillId="0" borderId="3" xfId="0" applyFont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1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164" fontId="8" fillId="0" borderId="0" xfId="0" applyNumberFormat="1" applyFont="1">
      <alignment vertical="center"/>
    </xf>
    <xf numFmtId="164" fontId="5" fillId="0" borderId="4" xfId="0" applyNumberFormat="1" applyFont="1" applyBorder="1">
      <alignment vertical="center"/>
    </xf>
    <xf numFmtId="164" fontId="5" fillId="0" borderId="5" xfId="0" applyNumberFormat="1" applyFont="1" applyBorder="1">
      <alignment vertical="center"/>
    </xf>
    <xf numFmtId="164" fontId="1" fillId="0" borderId="0" xfId="0" applyNumberFormat="1" applyFont="1">
      <alignment vertical="center"/>
    </xf>
    <xf numFmtId="164" fontId="6" fillId="0" borderId="0" xfId="0" applyNumberFormat="1" applyFo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Amostras</a:t>
            </a:r>
            <a:r>
              <a:rPr lang="pt-BR" baseline="0"/>
              <a:t> Experimentais Pt100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22800381033"/>
          <c:y val="0.129740662346111"/>
          <c:w val="0.852764932160641"/>
          <c:h val="0.68575473165328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'Resistência (2)'!$B$2</c:f>
              <c:strCache>
                <c:ptCount val="1"/>
                <c:pt idx="0">
                  <c:v>Medidas (Ω)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'Resistência (2)'!$A$3:$A$32</c:f>
              <c:numCache>
                <c:formatCode>General</c:formatCode>
                <c:ptCount val="30"/>
                <c:pt idx="0">
                  <c:v>18.0</c:v>
                </c:pt>
                <c:pt idx="1">
                  <c:v>20.0</c:v>
                </c:pt>
                <c:pt idx="2">
                  <c:v>22.0</c:v>
                </c:pt>
                <c:pt idx="3">
                  <c:v>24.0</c:v>
                </c:pt>
                <c:pt idx="4">
                  <c:v>26.0</c:v>
                </c:pt>
                <c:pt idx="5">
                  <c:v>28.0</c:v>
                </c:pt>
                <c:pt idx="6">
                  <c:v>30.0</c:v>
                </c:pt>
                <c:pt idx="7">
                  <c:v>32.0</c:v>
                </c:pt>
                <c:pt idx="8">
                  <c:v>34.0</c:v>
                </c:pt>
                <c:pt idx="9">
                  <c:v>36.0</c:v>
                </c:pt>
                <c:pt idx="10">
                  <c:v>38.0</c:v>
                </c:pt>
                <c:pt idx="11">
                  <c:v>40.0</c:v>
                </c:pt>
                <c:pt idx="12">
                  <c:v>42.0</c:v>
                </c:pt>
                <c:pt idx="13">
                  <c:v>44.0</c:v>
                </c:pt>
                <c:pt idx="14">
                  <c:v>46.0</c:v>
                </c:pt>
                <c:pt idx="15">
                  <c:v>48.0</c:v>
                </c:pt>
                <c:pt idx="16">
                  <c:v>50.0</c:v>
                </c:pt>
                <c:pt idx="17">
                  <c:v>52.0</c:v>
                </c:pt>
                <c:pt idx="18">
                  <c:v>54.0</c:v>
                </c:pt>
                <c:pt idx="19">
                  <c:v>56.0</c:v>
                </c:pt>
                <c:pt idx="20">
                  <c:v>58.0</c:v>
                </c:pt>
                <c:pt idx="21">
                  <c:v>60.0</c:v>
                </c:pt>
                <c:pt idx="22">
                  <c:v>62.0</c:v>
                </c:pt>
                <c:pt idx="23">
                  <c:v>64.0</c:v>
                </c:pt>
                <c:pt idx="24">
                  <c:v>66.0</c:v>
                </c:pt>
                <c:pt idx="25">
                  <c:v>68.0</c:v>
                </c:pt>
                <c:pt idx="26">
                  <c:v>70.0</c:v>
                </c:pt>
                <c:pt idx="27">
                  <c:v>72.0</c:v>
                </c:pt>
                <c:pt idx="28">
                  <c:v>74.0</c:v>
                </c:pt>
                <c:pt idx="29">
                  <c:v>76.0</c:v>
                </c:pt>
              </c:numCache>
            </c:numRef>
          </c:xVal>
          <c:yVal>
            <c:numRef>
              <c:f>'Resistência (2)'!$B$3:$B$32</c:f>
              <c:numCache>
                <c:formatCode>General</c:formatCode>
                <c:ptCount val="30"/>
                <c:pt idx="0">
                  <c:v>106.8</c:v>
                </c:pt>
                <c:pt idx="1">
                  <c:v>108.4</c:v>
                </c:pt>
                <c:pt idx="2">
                  <c:v>109.0</c:v>
                </c:pt>
                <c:pt idx="3">
                  <c:v>109.4</c:v>
                </c:pt>
                <c:pt idx="4">
                  <c:v>110.2</c:v>
                </c:pt>
                <c:pt idx="5">
                  <c:v>111.0</c:v>
                </c:pt>
                <c:pt idx="6">
                  <c:v>111.9</c:v>
                </c:pt>
                <c:pt idx="7">
                  <c:v>112.7</c:v>
                </c:pt>
                <c:pt idx="8">
                  <c:v>113.3</c:v>
                </c:pt>
                <c:pt idx="9">
                  <c:v>114.1</c:v>
                </c:pt>
                <c:pt idx="10">
                  <c:v>115.0</c:v>
                </c:pt>
                <c:pt idx="11">
                  <c:v>115.7</c:v>
                </c:pt>
                <c:pt idx="12">
                  <c:v>116.6</c:v>
                </c:pt>
                <c:pt idx="13">
                  <c:v>117.3</c:v>
                </c:pt>
                <c:pt idx="14">
                  <c:v>117.9</c:v>
                </c:pt>
                <c:pt idx="15">
                  <c:v>118.8</c:v>
                </c:pt>
                <c:pt idx="16">
                  <c:v>119.5</c:v>
                </c:pt>
                <c:pt idx="17">
                  <c:v>120.8</c:v>
                </c:pt>
                <c:pt idx="18">
                  <c:v>121.1</c:v>
                </c:pt>
                <c:pt idx="19">
                  <c:v>121.7</c:v>
                </c:pt>
                <c:pt idx="20">
                  <c:v>122.7</c:v>
                </c:pt>
                <c:pt idx="21">
                  <c:v>123.4</c:v>
                </c:pt>
                <c:pt idx="22">
                  <c:v>124.4</c:v>
                </c:pt>
                <c:pt idx="23">
                  <c:v>124.8</c:v>
                </c:pt>
                <c:pt idx="24">
                  <c:v>125.4</c:v>
                </c:pt>
                <c:pt idx="25">
                  <c:v>126.3</c:v>
                </c:pt>
                <c:pt idx="26">
                  <c:v>127.0</c:v>
                </c:pt>
                <c:pt idx="27">
                  <c:v>128.0</c:v>
                </c:pt>
                <c:pt idx="28">
                  <c:v>128.6</c:v>
                </c:pt>
                <c:pt idx="29">
                  <c:v>129.1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'Resistência (2)'!$C$2</c:f>
              <c:strCache>
                <c:ptCount val="1"/>
                <c:pt idx="0">
                  <c:v>Medida 2 (Ω)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'Resistência (2)'!$A$3:$A$32</c:f>
              <c:numCache>
                <c:formatCode>General</c:formatCode>
                <c:ptCount val="30"/>
                <c:pt idx="0">
                  <c:v>18.0</c:v>
                </c:pt>
                <c:pt idx="1">
                  <c:v>20.0</c:v>
                </c:pt>
                <c:pt idx="2">
                  <c:v>22.0</c:v>
                </c:pt>
                <c:pt idx="3">
                  <c:v>24.0</c:v>
                </c:pt>
                <c:pt idx="4">
                  <c:v>26.0</c:v>
                </c:pt>
                <c:pt idx="5">
                  <c:v>28.0</c:v>
                </c:pt>
                <c:pt idx="6">
                  <c:v>30.0</c:v>
                </c:pt>
                <c:pt idx="7">
                  <c:v>32.0</c:v>
                </c:pt>
                <c:pt idx="8">
                  <c:v>34.0</c:v>
                </c:pt>
                <c:pt idx="9">
                  <c:v>36.0</c:v>
                </c:pt>
                <c:pt idx="10">
                  <c:v>38.0</c:v>
                </c:pt>
                <c:pt idx="11">
                  <c:v>40.0</c:v>
                </c:pt>
                <c:pt idx="12">
                  <c:v>42.0</c:v>
                </c:pt>
                <c:pt idx="13">
                  <c:v>44.0</c:v>
                </c:pt>
                <c:pt idx="14">
                  <c:v>46.0</c:v>
                </c:pt>
                <c:pt idx="15">
                  <c:v>48.0</c:v>
                </c:pt>
                <c:pt idx="16">
                  <c:v>50.0</c:v>
                </c:pt>
                <c:pt idx="17">
                  <c:v>52.0</c:v>
                </c:pt>
                <c:pt idx="18">
                  <c:v>54.0</c:v>
                </c:pt>
                <c:pt idx="19">
                  <c:v>56.0</c:v>
                </c:pt>
                <c:pt idx="20">
                  <c:v>58.0</c:v>
                </c:pt>
                <c:pt idx="21">
                  <c:v>60.0</c:v>
                </c:pt>
                <c:pt idx="22">
                  <c:v>62.0</c:v>
                </c:pt>
                <c:pt idx="23">
                  <c:v>64.0</c:v>
                </c:pt>
                <c:pt idx="24">
                  <c:v>66.0</c:v>
                </c:pt>
                <c:pt idx="25">
                  <c:v>68.0</c:v>
                </c:pt>
                <c:pt idx="26">
                  <c:v>70.0</c:v>
                </c:pt>
                <c:pt idx="27">
                  <c:v>72.0</c:v>
                </c:pt>
                <c:pt idx="28">
                  <c:v>74.0</c:v>
                </c:pt>
                <c:pt idx="29">
                  <c:v>76.0</c:v>
                </c:pt>
              </c:numCache>
            </c:numRef>
          </c:xVal>
          <c:yVal>
            <c:numRef>
              <c:f>'Resistência (2)'!$C$3:$C$32</c:f>
              <c:numCache>
                <c:formatCode>General</c:formatCode>
                <c:ptCount val="30"/>
                <c:pt idx="0">
                  <c:v>107.0</c:v>
                </c:pt>
                <c:pt idx="1">
                  <c:v>108.1</c:v>
                </c:pt>
                <c:pt idx="2">
                  <c:v>108.9</c:v>
                </c:pt>
                <c:pt idx="3">
                  <c:v>109.6</c:v>
                </c:pt>
                <c:pt idx="4">
                  <c:v>110.4</c:v>
                </c:pt>
                <c:pt idx="5">
                  <c:v>111.1</c:v>
                </c:pt>
                <c:pt idx="6">
                  <c:v>111.9</c:v>
                </c:pt>
                <c:pt idx="7">
                  <c:v>112.5</c:v>
                </c:pt>
                <c:pt idx="8">
                  <c:v>113.5</c:v>
                </c:pt>
                <c:pt idx="9">
                  <c:v>114.2</c:v>
                </c:pt>
                <c:pt idx="10">
                  <c:v>114.9</c:v>
                </c:pt>
                <c:pt idx="11">
                  <c:v>115.8</c:v>
                </c:pt>
                <c:pt idx="12">
                  <c:v>116.4</c:v>
                </c:pt>
                <c:pt idx="13">
                  <c:v>117.4</c:v>
                </c:pt>
                <c:pt idx="14">
                  <c:v>118.1</c:v>
                </c:pt>
                <c:pt idx="15">
                  <c:v>118.8</c:v>
                </c:pt>
                <c:pt idx="16">
                  <c:v>119.7</c:v>
                </c:pt>
                <c:pt idx="17">
                  <c:v>120.6</c:v>
                </c:pt>
                <c:pt idx="18">
                  <c:v>121.0</c:v>
                </c:pt>
                <c:pt idx="19">
                  <c:v>121.7</c:v>
                </c:pt>
                <c:pt idx="20">
                  <c:v>123.0</c:v>
                </c:pt>
                <c:pt idx="21">
                  <c:v>123.3</c:v>
                </c:pt>
                <c:pt idx="22">
                  <c:v>124.1</c:v>
                </c:pt>
                <c:pt idx="23">
                  <c:v>124.8</c:v>
                </c:pt>
                <c:pt idx="24">
                  <c:v>125.5</c:v>
                </c:pt>
                <c:pt idx="25">
                  <c:v>126.3</c:v>
                </c:pt>
                <c:pt idx="26">
                  <c:v>126.8</c:v>
                </c:pt>
                <c:pt idx="27">
                  <c:v>127.9</c:v>
                </c:pt>
                <c:pt idx="28">
                  <c:v>128.5</c:v>
                </c:pt>
                <c:pt idx="29">
                  <c:v>129.3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'Resistência (2)'!$E$2</c:f>
              <c:strCache>
                <c:ptCount val="1"/>
                <c:pt idx="0">
                  <c:v>Média (Ω)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16261930993297"/>
                  <c:y val="0.4826803662252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'Resistência (2)'!$A$3:$A$32</c:f>
              <c:numCache>
                <c:formatCode>General</c:formatCode>
                <c:ptCount val="30"/>
                <c:pt idx="0">
                  <c:v>18.0</c:v>
                </c:pt>
                <c:pt idx="1">
                  <c:v>20.0</c:v>
                </c:pt>
                <c:pt idx="2">
                  <c:v>22.0</c:v>
                </c:pt>
                <c:pt idx="3">
                  <c:v>24.0</c:v>
                </c:pt>
                <c:pt idx="4">
                  <c:v>26.0</c:v>
                </c:pt>
                <c:pt idx="5">
                  <c:v>28.0</c:v>
                </c:pt>
                <c:pt idx="6">
                  <c:v>30.0</c:v>
                </c:pt>
                <c:pt idx="7">
                  <c:v>32.0</c:v>
                </c:pt>
                <c:pt idx="8">
                  <c:v>34.0</c:v>
                </c:pt>
                <c:pt idx="9">
                  <c:v>36.0</c:v>
                </c:pt>
                <c:pt idx="10">
                  <c:v>38.0</c:v>
                </c:pt>
                <c:pt idx="11">
                  <c:v>40.0</c:v>
                </c:pt>
                <c:pt idx="12">
                  <c:v>42.0</c:v>
                </c:pt>
                <c:pt idx="13">
                  <c:v>44.0</c:v>
                </c:pt>
                <c:pt idx="14">
                  <c:v>46.0</c:v>
                </c:pt>
                <c:pt idx="15">
                  <c:v>48.0</c:v>
                </c:pt>
                <c:pt idx="16">
                  <c:v>50.0</c:v>
                </c:pt>
                <c:pt idx="17">
                  <c:v>52.0</c:v>
                </c:pt>
                <c:pt idx="18">
                  <c:v>54.0</c:v>
                </c:pt>
                <c:pt idx="19">
                  <c:v>56.0</c:v>
                </c:pt>
                <c:pt idx="20">
                  <c:v>58.0</c:v>
                </c:pt>
                <c:pt idx="21">
                  <c:v>60.0</c:v>
                </c:pt>
                <c:pt idx="22">
                  <c:v>62.0</c:v>
                </c:pt>
                <c:pt idx="23">
                  <c:v>64.0</c:v>
                </c:pt>
                <c:pt idx="24">
                  <c:v>66.0</c:v>
                </c:pt>
                <c:pt idx="25">
                  <c:v>68.0</c:v>
                </c:pt>
                <c:pt idx="26">
                  <c:v>70.0</c:v>
                </c:pt>
                <c:pt idx="27">
                  <c:v>72.0</c:v>
                </c:pt>
                <c:pt idx="28">
                  <c:v>74.0</c:v>
                </c:pt>
                <c:pt idx="29">
                  <c:v>76.0</c:v>
                </c:pt>
              </c:numCache>
            </c:numRef>
          </c:xVal>
          <c:yVal>
            <c:numRef>
              <c:f>'Resistência (2)'!$E$3:$E$32</c:f>
              <c:numCache>
                <c:formatCode>0.0</c:formatCode>
                <c:ptCount val="30"/>
                <c:pt idx="0">
                  <c:v>106.9</c:v>
                </c:pt>
                <c:pt idx="1">
                  <c:v>108.25</c:v>
                </c:pt>
                <c:pt idx="2">
                  <c:v>108.95</c:v>
                </c:pt>
                <c:pt idx="3">
                  <c:v>109.5</c:v>
                </c:pt>
                <c:pt idx="4">
                  <c:v>110.3</c:v>
                </c:pt>
                <c:pt idx="5">
                  <c:v>111.05</c:v>
                </c:pt>
                <c:pt idx="6">
                  <c:v>111.9</c:v>
                </c:pt>
                <c:pt idx="7">
                  <c:v>112.6</c:v>
                </c:pt>
                <c:pt idx="8">
                  <c:v>113.4</c:v>
                </c:pt>
                <c:pt idx="9">
                  <c:v>114.15</c:v>
                </c:pt>
                <c:pt idx="10">
                  <c:v>114.95</c:v>
                </c:pt>
                <c:pt idx="11">
                  <c:v>115.75</c:v>
                </c:pt>
                <c:pt idx="12">
                  <c:v>116.5</c:v>
                </c:pt>
                <c:pt idx="13">
                  <c:v>117.35</c:v>
                </c:pt>
                <c:pt idx="14">
                  <c:v>118.0</c:v>
                </c:pt>
                <c:pt idx="15">
                  <c:v>118.8</c:v>
                </c:pt>
                <c:pt idx="16">
                  <c:v>119.6</c:v>
                </c:pt>
                <c:pt idx="17">
                  <c:v>120.7</c:v>
                </c:pt>
                <c:pt idx="18">
                  <c:v>121.05</c:v>
                </c:pt>
                <c:pt idx="19">
                  <c:v>121.7</c:v>
                </c:pt>
                <c:pt idx="20">
                  <c:v>122.85</c:v>
                </c:pt>
                <c:pt idx="21">
                  <c:v>123.35</c:v>
                </c:pt>
                <c:pt idx="22">
                  <c:v>124.25</c:v>
                </c:pt>
                <c:pt idx="23">
                  <c:v>124.8</c:v>
                </c:pt>
                <c:pt idx="24">
                  <c:v>125.45</c:v>
                </c:pt>
                <c:pt idx="25">
                  <c:v>126.3</c:v>
                </c:pt>
                <c:pt idx="26">
                  <c:v>126.9</c:v>
                </c:pt>
                <c:pt idx="27">
                  <c:v>127.95</c:v>
                </c:pt>
                <c:pt idx="28">
                  <c:v>128.55</c:v>
                </c:pt>
                <c:pt idx="29">
                  <c:v>129.2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791904"/>
        <c:axId val="2140777168"/>
      </c:scatterChart>
      <c:valAx>
        <c:axId val="2140791904"/>
        <c:scaling>
          <c:orientation val="minMax"/>
          <c:max val="80.0"/>
          <c:min val="1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</a:t>
                </a:r>
                <a:r>
                  <a:rPr lang="pt-BR" baseline="0"/>
                  <a:t> (</a:t>
                </a:r>
                <a:r>
                  <a:rPr lang="pt-BR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°C)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777168"/>
        <c:crosses val="autoZero"/>
        <c:crossBetween val="midCat"/>
        <c:majorUnit val="5.0"/>
      </c:valAx>
      <c:valAx>
        <c:axId val="2140777168"/>
        <c:scaling>
          <c:orientation val="minMax"/>
          <c:max val="130.0"/>
          <c:min val="106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Resistência</a:t>
                </a:r>
                <a:r>
                  <a:rPr lang="pt-BR" baseline="0"/>
                  <a:t> Elétrica (</a:t>
                </a:r>
                <a:r>
                  <a:rPr lang="el-GR" baseline="0"/>
                  <a:t>Ω</a:t>
                </a:r>
                <a:r>
                  <a:rPr lang="pt-BR" baseline="0"/>
                  <a:t>)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791904"/>
        <c:crosses val="autoZero"/>
        <c:crossBetween val="midCat"/>
        <c:majorUnit val="2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511811024" r="0.511811024" t="0.787401575" header="0.31496062" footer="0.3149606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Amostras Experimentais Pt100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'Resistência (2)'!$B$2</c:f>
              <c:strCache>
                <c:ptCount val="1"/>
                <c:pt idx="0">
                  <c:v>Medidas (Ω)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183490813648294"/>
                  <c:y val="0.49495370370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'Resistência (2)'!$A$3:$A$62</c:f>
              <c:numCache>
                <c:formatCode>General</c:formatCode>
                <c:ptCount val="60"/>
                <c:pt idx="0">
                  <c:v>18.0</c:v>
                </c:pt>
                <c:pt idx="1">
                  <c:v>20.0</c:v>
                </c:pt>
                <c:pt idx="2">
                  <c:v>22.0</c:v>
                </c:pt>
                <c:pt idx="3">
                  <c:v>24.0</c:v>
                </c:pt>
                <c:pt idx="4">
                  <c:v>26.0</c:v>
                </c:pt>
                <c:pt idx="5">
                  <c:v>28.0</c:v>
                </c:pt>
                <c:pt idx="6">
                  <c:v>30.0</c:v>
                </c:pt>
                <c:pt idx="7">
                  <c:v>32.0</c:v>
                </c:pt>
                <c:pt idx="8">
                  <c:v>34.0</c:v>
                </c:pt>
                <c:pt idx="9">
                  <c:v>36.0</c:v>
                </c:pt>
                <c:pt idx="10">
                  <c:v>38.0</c:v>
                </c:pt>
                <c:pt idx="11">
                  <c:v>40.0</c:v>
                </c:pt>
                <c:pt idx="12">
                  <c:v>42.0</c:v>
                </c:pt>
                <c:pt idx="13">
                  <c:v>44.0</c:v>
                </c:pt>
                <c:pt idx="14">
                  <c:v>46.0</c:v>
                </c:pt>
                <c:pt idx="15">
                  <c:v>48.0</c:v>
                </c:pt>
                <c:pt idx="16">
                  <c:v>50.0</c:v>
                </c:pt>
                <c:pt idx="17">
                  <c:v>52.0</c:v>
                </c:pt>
                <c:pt idx="18">
                  <c:v>54.0</c:v>
                </c:pt>
                <c:pt idx="19">
                  <c:v>56.0</c:v>
                </c:pt>
                <c:pt idx="20">
                  <c:v>58.0</c:v>
                </c:pt>
                <c:pt idx="21">
                  <c:v>60.0</c:v>
                </c:pt>
                <c:pt idx="22">
                  <c:v>62.0</c:v>
                </c:pt>
                <c:pt idx="23">
                  <c:v>64.0</c:v>
                </c:pt>
                <c:pt idx="24">
                  <c:v>66.0</c:v>
                </c:pt>
                <c:pt idx="25">
                  <c:v>68.0</c:v>
                </c:pt>
                <c:pt idx="26">
                  <c:v>70.0</c:v>
                </c:pt>
                <c:pt idx="27">
                  <c:v>72.0</c:v>
                </c:pt>
                <c:pt idx="28">
                  <c:v>74.0</c:v>
                </c:pt>
                <c:pt idx="29">
                  <c:v>76.0</c:v>
                </c:pt>
                <c:pt idx="30">
                  <c:v>18.0</c:v>
                </c:pt>
                <c:pt idx="31">
                  <c:v>20.0</c:v>
                </c:pt>
                <c:pt idx="32">
                  <c:v>22.0</c:v>
                </c:pt>
                <c:pt idx="33">
                  <c:v>24.0</c:v>
                </c:pt>
                <c:pt idx="34">
                  <c:v>26.0</c:v>
                </c:pt>
                <c:pt idx="35">
                  <c:v>28.0</c:v>
                </c:pt>
                <c:pt idx="36">
                  <c:v>30.0</c:v>
                </c:pt>
                <c:pt idx="37">
                  <c:v>32.0</c:v>
                </c:pt>
                <c:pt idx="38">
                  <c:v>34.0</c:v>
                </c:pt>
                <c:pt idx="39">
                  <c:v>36.0</c:v>
                </c:pt>
                <c:pt idx="40">
                  <c:v>38.0</c:v>
                </c:pt>
                <c:pt idx="41">
                  <c:v>40.0</c:v>
                </c:pt>
                <c:pt idx="42">
                  <c:v>42.0</c:v>
                </c:pt>
                <c:pt idx="43">
                  <c:v>44.0</c:v>
                </c:pt>
                <c:pt idx="44">
                  <c:v>46.0</c:v>
                </c:pt>
                <c:pt idx="45">
                  <c:v>48.0</c:v>
                </c:pt>
                <c:pt idx="46">
                  <c:v>50.0</c:v>
                </c:pt>
                <c:pt idx="47">
                  <c:v>52.0</c:v>
                </c:pt>
                <c:pt idx="48">
                  <c:v>54.0</c:v>
                </c:pt>
                <c:pt idx="49">
                  <c:v>56.0</c:v>
                </c:pt>
                <c:pt idx="50">
                  <c:v>58.0</c:v>
                </c:pt>
                <c:pt idx="51">
                  <c:v>60.0</c:v>
                </c:pt>
                <c:pt idx="52">
                  <c:v>62.0</c:v>
                </c:pt>
                <c:pt idx="53">
                  <c:v>64.0</c:v>
                </c:pt>
                <c:pt idx="54">
                  <c:v>66.0</c:v>
                </c:pt>
                <c:pt idx="55">
                  <c:v>68.0</c:v>
                </c:pt>
                <c:pt idx="56">
                  <c:v>70.0</c:v>
                </c:pt>
                <c:pt idx="57">
                  <c:v>72.0</c:v>
                </c:pt>
                <c:pt idx="58">
                  <c:v>74.0</c:v>
                </c:pt>
                <c:pt idx="59">
                  <c:v>76.0</c:v>
                </c:pt>
              </c:numCache>
            </c:numRef>
          </c:xVal>
          <c:yVal>
            <c:numRef>
              <c:f>'Resistência (2)'!$B$3:$B$62</c:f>
              <c:numCache>
                <c:formatCode>General</c:formatCode>
                <c:ptCount val="60"/>
                <c:pt idx="0">
                  <c:v>106.8</c:v>
                </c:pt>
                <c:pt idx="1">
                  <c:v>108.4</c:v>
                </c:pt>
                <c:pt idx="2">
                  <c:v>109.0</c:v>
                </c:pt>
                <c:pt idx="3">
                  <c:v>109.4</c:v>
                </c:pt>
                <c:pt idx="4">
                  <c:v>110.2</c:v>
                </c:pt>
                <c:pt idx="5">
                  <c:v>111.0</c:v>
                </c:pt>
                <c:pt idx="6">
                  <c:v>111.9</c:v>
                </c:pt>
                <c:pt idx="7">
                  <c:v>112.7</c:v>
                </c:pt>
                <c:pt idx="8">
                  <c:v>113.3</c:v>
                </c:pt>
                <c:pt idx="9">
                  <c:v>114.1</c:v>
                </c:pt>
                <c:pt idx="10">
                  <c:v>115.0</c:v>
                </c:pt>
                <c:pt idx="11">
                  <c:v>115.7</c:v>
                </c:pt>
                <c:pt idx="12">
                  <c:v>116.6</c:v>
                </c:pt>
                <c:pt idx="13">
                  <c:v>117.3</c:v>
                </c:pt>
                <c:pt idx="14">
                  <c:v>117.9</c:v>
                </c:pt>
                <c:pt idx="15">
                  <c:v>118.8</c:v>
                </c:pt>
                <c:pt idx="16">
                  <c:v>119.5</c:v>
                </c:pt>
                <c:pt idx="17">
                  <c:v>120.8</c:v>
                </c:pt>
                <c:pt idx="18">
                  <c:v>121.1</c:v>
                </c:pt>
                <c:pt idx="19">
                  <c:v>121.7</c:v>
                </c:pt>
                <c:pt idx="20">
                  <c:v>122.7</c:v>
                </c:pt>
                <c:pt idx="21">
                  <c:v>123.4</c:v>
                </c:pt>
                <c:pt idx="22">
                  <c:v>124.4</c:v>
                </c:pt>
                <c:pt idx="23">
                  <c:v>124.8</c:v>
                </c:pt>
                <c:pt idx="24">
                  <c:v>125.4</c:v>
                </c:pt>
                <c:pt idx="25">
                  <c:v>126.3</c:v>
                </c:pt>
                <c:pt idx="26">
                  <c:v>127.0</c:v>
                </c:pt>
                <c:pt idx="27">
                  <c:v>128.0</c:v>
                </c:pt>
                <c:pt idx="28">
                  <c:v>128.6</c:v>
                </c:pt>
                <c:pt idx="29">
                  <c:v>129.1</c:v>
                </c:pt>
                <c:pt idx="30">
                  <c:v>107.0</c:v>
                </c:pt>
                <c:pt idx="31">
                  <c:v>108.1</c:v>
                </c:pt>
                <c:pt idx="32">
                  <c:v>108.9</c:v>
                </c:pt>
                <c:pt idx="33">
                  <c:v>109.6</c:v>
                </c:pt>
                <c:pt idx="34">
                  <c:v>110.4</c:v>
                </c:pt>
                <c:pt idx="35">
                  <c:v>111.1</c:v>
                </c:pt>
                <c:pt idx="36">
                  <c:v>111.9</c:v>
                </c:pt>
                <c:pt idx="37">
                  <c:v>112.5</c:v>
                </c:pt>
                <c:pt idx="38">
                  <c:v>113.5</c:v>
                </c:pt>
                <c:pt idx="39">
                  <c:v>114.2</c:v>
                </c:pt>
                <c:pt idx="40">
                  <c:v>114.9</c:v>
                </c:pt>
                <c:pt idx="41">
                  <c:v>115.8</c:v>
                </c:pt>
                <c:pt idx="42">
                  <c:v>116.4</c:v>
                </c:pt>
                <c:pt idx="43">
                  <c:v>117.4</c:v>
                </c:pt>
                <c:pt idx="44">
                  <c:v>118.1</c:v>
                </c:pt>
                <c:pt idx="45">
                  <c:v>118.8</c:v>
                </c:pt>
                <c:pt idx="46">
                  <c:v>119.7</c:v>
                </c:pt>
                <c:pt idx="47">
                  <c:v>120.6</c:v>
                </c:pt>
                <c:pt idx="48">
                  <c:v>121.0</c:v>
                </c:pt>
                <c:pt idx="49">
                  <c:v>121.7</c:v>
                </c:pt>
                <c:pt idx="50">
                  <c:v>123.0</c:v>
                </c:pt>
                <c:pt idx="51">
                  <c:v>123.3</c:v>
                </c:pt>
                <c:pt idx="52">
                  <c:v>124.1</c:v>
                </c:pt>
                <c:pt idx="53">
                  <c:v>124.8</c:v>
                </c:pt>
                <c:pt idx="54">
                  <c:v>125.5</c:v>
                </c:pt>
                <c:pt idx="55">
                  <c:v>126.3</c:v>
                </c:pt>
                <c:pt idx="56">
                  <c:v>126.8</c:v>
                </c:pt>
                <c:pt idx="57">
                  <c:v>127.9</c:v>
                </c:pt>
                <c:pt idx="58">
                  <c:v>128.5</c:v>
                </c:pt>
                <c:pt idx="59">
                  <c:v>129.3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495760"/>
        <c:axId val="2140485056"/>
      </c:scatterChart>
      <c:valAx>
        <c:axId val="2140495760"/>
        <c:scaling>
          <c:orientation val="minMax"/>
          <c:max val="80.0"/>
          <c:min val="1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</a:t>
                </a:r>
                <a:r>
                  <a:rPr lang="pt-BR" baseline="0"/>
                  <a:t> (</a:t>
                </a:r>
                <a:r>
                  <a:rPr lang="pt-BR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°C)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485056"/>
        <c:crosses val="autoZero"/>
        <c:crossBetween val="midCat"/>
        <c:majorUnit val="5.0"/>
      </c:valAx>
      <c:valAx>
        <c:axId val="2140485056"/>
        <c:scaling>
          <c:orientation val="minMax"/>
          <c:max val="131.0"/>
          <c:min val="10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Resistência Elétrica (</a:t>
                </a:r>
                <a:r>
                  <a:rPr lang="el-GR"/>
                  <a:t>Ω</a:t>
                </a:r>
                <a:r>
                  <a:rPr lang="pt-BR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495760"/>
        <c:crosses val="autoZero"/>
        <c:crossBetween val="midCat"/>
        <c:majorUnit val="2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511811024" r="0.511811024" t="0.787401575" header="0.31496062" footer="0.3149606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Amostras</a:t>
            </a:r>
            <a:r>
              <a:rPr lang="pt-BR" baseline="0"/>
              <a:t> Experimentais Pt100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Resistência!$B$2</c:f>
              <c:strCache>
                <c:ptCount val="1"/>
                <c:pt idx="0">
                  <c:v>Medida 1 (Ω)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Resistência!$A$3:$A$32</c:f>
              <c:numCache>
                <c:formatCode>General</c:formatCode>
                <c:ptCount val="30"/>
                <c:pt idx="0">
                  <c:v>18.0</c:v>
                </c:pt>
                <c:pt idx="1">
                  <c:v>20.0</c:v>
                </c:pt>
                <c:pt idx="2">
                  <c:v>22.0</c:v>
                </c:pt>
                <c:pt idx="3">
                  <c:v>24.0</c:v>
                </c:pt>
                <c:pt idx="4">
                  <c:v>26.0</c:v>
                </c:pt>
                <c:pt idx="5">
                  <c:v>28.0</c:v>
                </c:pt>
                <c:pt idx="6">
                  <c:v>30.0</c:v>
                </c:pt>
                <c:pt idx="7">
                  <c:v>32.0</c:v>
                </c:pt>
                <c:pt idx="8">
                  <c:v>34.0</c:v>
                </c:pt>
                <c:pt idx="9">
                  <c:v>36.0</c:v>
                </c:pt>
                <c:pt idx="10">
                  <c:v>38.0</c:v>
                </c:pt>
                <c:pt idx="11">
                  <c:v>40.0</c:v>
                </c:pt>
                <c:pt idx="12">
                  <c:v>42.0</c:v>
                </c:pt>
                <c:pt idx="13">
                  <c:v>44.0</c:v>
                </c:pt>
                <c:pt idx="14">
                  <c:v>46.0</c:v>
                </c:pt>
                <c:pt idx="15">
                  <c:v>48.0</c:v>
                </c:pt>
                <c:pt idx="16">
                  <c:v>50.0</c:v>
                </c:pt>
                <c:pt idx="17">
                  <c:v>52.0</c:v>
                </c:pt>
                <c:pt idx="18">
                  <c:v>54.0</c:v>
                </c:pt>
                <c:pt idx="19">
                  <c:v>56.0</c:v>
                </c:pt>
                <c:pt idx="20">
                  <c:v>58.0</c:v>
                </c:pt>
                <c:pt idx="21">
                  <c:v>60.0</c:v>
                </c:pt>
                <c:pt idx="22">
                  <c:v>62.0</c:v>
                </c:pt>
                <c:pt idx="23">
                  <c:v>64.0</c:v>
                </c:pt>
                <c:pt idx="24">
                  <c:v>66.0</c:v>
                </c:pt>
                <c:pt idx="25">
                  <c:v>68.0</c:v>
                </c:pt>
                <c:pt idx="26">
                  <c:v>70.0</c:v>
                </c:pt>
                <c:pt idx="27">
                  <c:v>72.0</c:v>
                </c:pt>
                <c:pt idx="28">
                  <c:v>74.0</c:v>
                </c:pt>
                <c:pt idx="29">
                  <c:v>76.0</c:v>
                </c:pt>
              </c:numCache>
            </c:numRef>
          </c:xVal>
          <c:yVal>
            <c:numRef>
              <c:f>Resistência!$B$3:$B$32</c:f>
              <c:numCache>
                <c:formatCode>General</c:formatCode>
                <c:ptCount val="30"/>
                <c:pt idx="0">
                  <c:v>106.8</c:v>
                </c:pt>
                <c:pt idx="1">
                  <c:v>108.4</c:v>
                </c:pt>
                <c:pt idx="2">
                  <c:v>109.0</c:v>
                </c:pt>
                <c:pt idx="3">
                  <c:v>109.4</c:v>
                </c:pt>
                <c:pt idx="4">
                  <c:v>110.2</c:v>
                </c:pt>
                <c:pt idx="5">
                  <c:v>111.0</c:v>
                </c:pt>
                <c:pt idx="6">
                  <c:v>111.9</c:v>
                </c:pt>
                <c:pt idx="7">
                  <c:v>112.7</c:v>
                </c:pt>
                <c:pt idx="8">
                  <c:v>113.3</c:v>
                </c:pt>
                <c:pt idx="9">
                  <c:v>114.1</c:v>
                </c:pt>
                <c:pt idx="10">
                  <c:v>115.0</c:v>
                </c:pt>
                <c:pt idx="11">
                  <c:v>115.7</c:v>
                </c:pt>
                <c:pt idx="12">
                  <c:v>116.6</c:v>
                </c:pt>
                <c:pt idx="13">
                  <c:v>117.3</c:v>
                </c:pt>
                <c:pt idx="14">
                  <c:v>117.9</c:v>
                </c:pt>
                <c:pt idx="15">
                  <c:v>118.8</c:v>
                </c:pt>
                <c:pt idx="16">
                  <c:v>119.5</c:v>
                </c:pt>
                <c:pt idx="17">
                  <c:v>120.8</c:v>
                </c:pt>
                <c:pt idx="18">
                  <c:v>121.1</c:v>
                </c:pt>
                <c:pt idx="19">
                  <c:v>121.7</c:v>
                </c:pt>
                <c:pt idx="20">
                  <c:v>122.7</c:v>
                </c:pt>
                <c:pt idx="21">
                  <c:v>123.4</c:v>
                </c:pt>
                <c:pt idx="22">
                  <c:v>124.4</c:v>
                </c:pt>
                <c:pt idx="23">
                  <c:v>124.8</c:v>
                </c:pt>
                <c:pt idx="24">
                  <c:v>125.4</c:v>
                </c:pt>
                <c:pt idx="25">
                  <c:v>126.3</c:v>
                </c:pt>
                <c:pt idx="26">
                  <c:v>127.0</c:v>
                </c:pt>
                <c:pt idx="27">
                  <c:v>128.0</c:v>
                </c:pt>
                <c:pt idx="28">
                  <c:v>128.6</c:v>
                </c:pt>
                <c:pt idx="29">
                  <c:v>129.1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Resistência!$C$2</c:f>
              <c:strCache>
                <c:ptCount val="1"/>
                <c:pt idx="0">
                  <c:v>Medida 2 (Ω)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Resistência!$A$3:$A$32</c:f>
              <c:numCache>
                <c:formatCode>General</c:formatCode>
                <c:ptCount val="30"/>
                <c:pt idx="0">
                  <c:v>18.0</c:v>
                </c:pt>
                <c:pt idx="1">
                  <c:v>20.0</c:v>
                </c:pt>
                <c:pt idx="2">
                  <c:v>22.0</c:v>
                </c:pt>
                <c:pt idx="3">
                  <c:v>24.0</c:v>
                </c:pt>
                <c:pt idx="4">
                  <c:v>26.0</c:v>
                </c:pt>
                <c:pt idx="5">
                  <c:v>28.0</c:v>
                </c:pt>
                <c:pt idx="6">
                  <c:v>30.0</c:v>
                </c:pt>
                <c:pt idx="7">
                  <c:v>32.0</c:v>
                </c:pt>
                <c:pt idx="8">
                  <c:v>34.0</c:v>
                </c:pt>
                <c:pt idx="9">
                  <c:v>36.0</c:v>
                </c:pt>
                <c:pt idx="10">
                  <c:v>38.0</c:v>
                </c:pt>
                <c:pt idx="11">
                  <c:v>40.0</c:v>
                </c:pt>
                <c:pt idx="12">
                  <c:v>42.0</c:v>
                </c:pt>
                <c:pt idx="13">
                  <c:v>44.0</c:v>
                </c:pt>
                <c:pt idx="14">
                  <c:v>46.0</c:v>
                </c:pt>
                <c:pt idx="15">
                  <c:v>48.0</c:v>
                </c:pt>
                <c:pt idx="16">
                  <c:v>50.0</c:v>
                </c:pt>
                <c:pt idx="17">
                  <c:v>52.0</c:v>
                </c:pt>
                <c:pt idx="18">
                  <c:v>54.0</c:v>
                </c:pt>
                <c:pt idx="19">
                  <c:v>56.0</c:v>
                </c:pt>
                <c:pt idx="20">
                  <c:v>58.0</c:v>
                </c:pt>
                <c:pt idx="21">
                  <c:v>60.0</c:v>
                </c:pt>
                <c:pt idx="22">
                  <c:v>62.0</c:v>
                </c:pt>
                <c:pt idx="23">
                  <c:v>64.0</c:v>
                </c:pt>
                <c:pt idx="24">
                  <c:v>66.0</c:v>
                </c:pt>
                <c:pt idx="25">
                  <c:v>68.0</c:v>
                </c:pt>
                <c:pt idx="26">
                  <c:v>70.0</c:v>
                </c:pt>
                <c:pt idx="27">
                  <c:v>72.0</c:v>
                </c:pt>
                <c:pt idx="28">
                  <c:v>74.0</c:v>
                </c:pt>
                <c:pt idx="29">
                  <c:v>76.0</c:v>
                </c:pt>
              </c:numCache>
            </c:numRef>
          </c:xVal>
          <c:yVal>
            <c:numRef>
              <c:f>Resistência!$C$3:$C$32</c:f>
              <c:numCache>
                <c:formatCode>General</c:formatCode>
                <c:ptCount val="30"/>
                <c:pt idx="0">
                  <c:v>107.0</c:v>
                </c:pt>
                <c:pt idx="1">
                  <c:v>108.1</c:v>
                </c:pt>
                <c:pt idx="2">
                  <c:v>108.9</c:v>
                </c:pt>
                <c:pt idx="3">
                  <c:v>109.6</c:v>
                </c:pt>
                <c:pt idx="4">
                  <c:v>110.4</c:v>
                </c:pt>
                <c:pt idx="5">
                  <c:v>111.1</c:v>
                </c:pt>
                <c:pt idx="6">
                  <c:v>111.9</c:v>
                </c:pt>
                <c:pt idx="7">
                  <c:v>112.5</c:v>
                </c:pt>
                <c:pt idx="8">
                  <c:v>113.5</c:v>
                </c:pt>
                <c:pt idx="9">
                  <c:v>114.2</c:v>
                </c:pt>
                <c:pt idx="10">
                  <c:v>114.9</c:v>
                </c:pt>
                <c:pt idx="11">
                  <c:v>115.8</c:v>
                </c:pt>
                <c:pt idx="12">
                  <c:v>116.4</c:v>
                </c:pt>
                <c:pt idx="13">
                  <c:v>117.4</c:v>
                </c:pt>
                <c:pt idx="14">
                  <c:v>118.1</c:v>
                </c:pt>
                <c:pt idx="15">
                  <c:v>118.8</c:v>
                </c:pt>
                <c:pt idx="16">
                  <c:v>119.7</c:v>
                </c:pt>
                <c:pt idx="17">
                  <c:v>120.6</c:v>
                </c:pt>
                <c:pt idx="18">
                  <c:v>121.0</c:v>
                </c:pt>
                <c:pt idx="19">
                  <c:v>121.7</c:v>
                </c:pt>
                <c:pt idx="20">
                  <c:v>123.0</c:v>
                </c:pt>
                <c:pt idx="21">
                  <c:v>123.3</c:v>
                </c:pt>
                <c:pt idx="22">
                  <c:v>124.1</c:v>
                </c:pt>
                <c:pt idx="23">
                  <c:v>124.8</c:v>
                </c:pt>
                <c:pt idx="24">
                  <c:v>125.5</c:v>
                </c:pt>
                <c:pt idx="25">
                  <c:v>126.3</c:v>
                </c:pt>
                <c:pt idx="26">
                  <c:v>126.8</c:v>
                </c:pt>
                <c:pt idx="27">
                  <c:v>127.9</c:v>
                </c:pt>
                <c:pt idx="28">
                  <c:v>128.5</c:v>
                </c:pt>
                <c:pt idx="29">
                  <c:v>129.3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Resistência!$E$2</c:f>
              <c:strCache>
                <c:ptCount val="1"/>
                <c:pt idx="0">
                  <c:v>Média (Ω)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16261930993297"/>
                  <c:y val="0.4826803662252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Resistência!$A$3:$A$32</c:f>
              <c:numCache>
                <c:formatCode>General</c:formatCode>
                <c:ptCount val="30"/>
                <c:pt idx="0">
                  <c:v>18.0</c:v>
                </c:pt>
                <c:pt idx="1">
                  <c:v>20.0</c:v>
                </c:pt>
                <c:pt idx="2">
                  <c:v>22.0</c:v>
                </c:pt>
                <c:pt idx="3">
                  <c:v>24.0</c:v>
                </c:pt>
                <c:pt idx="4">
                  <c:v>26.0</c:v>
                </c:pt>
                <c:pt idx="5">
                  <c:v>28.0</c:v>
                </c:pt>
                <c:pt idx="6">
                  <c:v>30.0</c:v>
                </c:pt>
                <c:pt idx="7">
                  <c:v>32.0</c:v>
                </c:pt>
                <c:pt idx="8">
                  <c:v>34.0</c:v>
                </c:pt>
                <c:pt idx="9">
                  <c:v>36.0</c:v>
                </c:pt>
                <c:pt idx="10">
                  <c:v>38.0</c:v>
                </c:pt>
                <c:pt idx="11">
                  <c:v>40.0</c:v>
                </c:pt>
                <c:pt idx="12">
                  <c:v>42.0</c:v>
                </c:pt>
                <c:pt idx="13">
                  <c:v>44.0</c:v>
                </c:pt>
                <c:pt idx="14">
                  <c:v>46.0</c:v>
                </c:pt>
                <c:pt idx="15">
                  <c:v>48.0</c:v>
                </c:pt>
                <c:pt idx="16">
                  <c:v>50.0</c:v>
                </c:pt>
                <c:pt idx="17">
                  <c:v>52.0</c:v>
                </c:pt>
                <c:pt idx="18">
                  <c:v>54.0</c:v>
                </c:pt>
                <c:pt idx="19">
                  <c:v>56.0</c:v>
                </c:pt>
                <c:pt idx="20">
                  <c:v>58.0</c:v>
                </c:pt>
                <c:pt idx="21">
                  <c:v>60.0</c:v>
                </c:pt>
                <c:pt idx="22">
                  <c:v>62.0</c:v>
                </c:pt>
                <c:pt idx="23">
                  <c:v>64.0</c:v>
                </c:pt>
                <c:pt idx="24">
                  <c:v>66.0</c:v>
                </c:pt>
                <c:pt idx="25">
                  <c:v>68.0</c:v>
                </c:pt>
                <c:pt idx="26">
                  <c:v>70.0</c:v>
                </c:pt>
                <c:pt idx="27">
                  <c:v>72.0</c:v>
                </c:pt>
                <c:pt idx="28">
                  <c:v>74.0</c:v>
                </c:pt>
                <c:pt idx="29">
                  <c:v>76.0</c:v>
                </c:pt>
              </c:numCache>
            </c:numRef>
          </c:xVal>
          <c:yVal>
            <c:numRef>
              <c:f>Resistência!$E$3:$E$32</c:f>
              <c:numCache>
                <c:formatCode>0.0</c:formatCode>
                <c:ptCount val="30"/>
                <c:pt idx="0">
                  <c:v>106.9</c:v>
                </c:pt>
                <c:pt idx="1">
                  <c:v>108.25</c:v>
                </c:pt>
                <c:pt idx="2">
                  <c:v>108.95</c:v>
                </c:pt>
                <c:pt idx="3">
                  <c:v>109.5</c:v>
                </c:pt>
                <c:pt idx="4">
                  <c:v>110.3</c:v>
                </c:pt>
                <c:pt idx="5">
                  <c:v>111.05</c:v>
                </c:pt>
                <c:pt idx="6">
                  <c:v>111.9</c:v>
                </c:pt>
                <c:pt idx="7">
                  <c:v>112.6</c:v>
                </c:pt>
                <c:pt idx="8">
                  <c:v>113.4</c:v>
                </c:pt>
                <c:pt idx="9">
                  <c:v>114.15</c:v>
                </c:pt>
                <c:pt idx="10">
                  <c:v>114.95</c:v>
                </c:pt>
                <c:pt idx="11">
                  <c:v>115.75</c:v>
                </c:pt>
                <c:pt idx="12">
                  <c:v>116.5</c:v>
                </c:pt>
                <c:pt idx="13">
                  <c:v>117.35</c:v>
                </c:pt>
                <c:pt idx="14">
                  <c:v>118.0</c:v>
                </c:pt>
                <c:pt idx="15">
                  <c:v>118.8</c:v>
                </c:pt>
                <c:pt idx="16">
                  <c:v>119.6</c:v>
                </c:pt>
                <c:pt idx="17">
                  <c:v>120.7</c:v>
                </c:pt>
                <c:pt idx="18">
                  <c:v>121.05</c:v>
                </c:pt>
                <c:pt idx="19">
                  <c:v>121.7</c:v>
                </c:pt>
                <c:pt idx="20">
                  <c:v>122.85</c:v>
                </c:pt>
                <c:pt idx="21">
                  <c:v>123.35</c:v>
                </c:pt>
                <c:pt idx="22">
                  <c:v>124.25</c:v>
                </c:pt>
                <c:pt idx="23">
                  <c:v>124.8</c:v>
                </c:pt>
                <c:pt idx="24">
                  <c:v>125.45</c:v>
                </c:pt>
                <c:pt idx="25">
                  <c:v>126.3</c:v>
                </c:pt>
                <c:pt idx="26">
                  <c:v>126.9</c:v>
                </c:pt>
                <c:pt idx="27">
                  <c:v>127.95</c:v>
                </c:pt>
                <c:pt idx="28">
                  <c:v>128.55</c:v>
                </c:pt>
                <c:pt idx="29">
                  <c:v>129.2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355840"/>
        <c:axId val="2140343056"/>
      </c:scatterChart>
      <c:valAx>
        <c:axId val="2140355840"/>
        <c:scaling>
          <c:orientation val="minMax"/>
          <c:max val="80.0"/>
          <c:min val="1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</a:t>
                </a:r>
                <a:r>
                  <a:rPr lang="pt-BR" baseline="0"/>
                  <a:t> (</a:t>
                </a:r>
                <a:r>
                  <a:rPr lang="pt-BR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°C)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343056"/>
        <c:crosses val="autoZero"/>
        <c:crossBetween val="midCat"/>
        <c:majorUnit val="5.0"/>
      </c:valAx>
      <c:valAx>
        <c:axId val="2140343056"/>
        <c:scaling>
          <c:orientation val="minMax"/>
          <c:max val="130.0"/>
          <c:min val="106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Resistência</a:t>
                </a:r>
                <a:r>
                  <a:rPr lang="pt-BR" baseline="0"/>
                  <a:t> Elétrica (</a:t>
                </a:r>
                <a:r>
                  <a:rPr lang="el-GR" baseline="0"/>
                  <a:t>Ω</a:t>
                </a:r>
                <a:r>
                  <a:rPr lang="pt-BR" baseline="0"/>
                  <a:t>)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355840"/>
        <c:crosses val="autoZero"/>
        <c:crossBetween val="midCat"/>
        <c:majorUnit val="2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511811024" r="0.511811024" t="0.787401575" header="0.31496062" footer="0.3149606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Ponte!$F$2</c:f>
              <c:strCache>
                <c:ptCount val="1"/>
                <c:pt idx="0">
                  <c:v>Medidas (mV)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Ponte!$E$3:$E$32</c:f>
              <c:numCache>
                <c:formatCode>General</c:formatCode>
                <c:ptCount val="30"/>
                <c:pt idx="0">
                  <c:v>18.0</c:v>
                </c:pt>
                <c:pt idx="1">
                  <c:v>20.0</c:v>
                </c:pt>
                <c:pt idx="2">
                  <c:v>22.0</c:v>
                </c:pt>
                <c:pt idx="3">
                  <c:v>24.0</c:v>
                </c:pt>
                <c:pt idx="4">
                  <c:v>26.0</c:v>
                </c:pt>
                <c:pt idx="5">
                  <c:v>28.0</c:v>
                </c:pt>
                <c:pt idx="6">
                  <c:v>30.0</c:v>
                </c:pt>
                <c:pt idx="7">
                  <c:v>32.0</c:v>
                </c:pt>
                <c:pt idx="8">
                  <c:v>34.0</c:v>
                </c:pt>
                <c:pt idx="9">
                  <c:v>36.0</c:v>
                </c:pt>
                <c:pt idx="10">
                  <c:v>38.0</c:v>
                </c:pt>
                <c:pt idx="11">
                  <c:v>40.0</c:v>
                </c:pt>
                <c:pt idx="12">
                  <c:v>42.0</c:v>
                </c:pt>
                <c:pt idx="13">
                  <c:v>44.0</c:v>
                </c:pt>
                <c:pt idx="14">
                  <c:v>46.0</c:v>
                </c:pt>
                <c:pt idx="15">
                  <c:v>48.0</c:v>
                </c:pt>
                <c:pt idx="16">
                  <c:v>50.0</c:v>
                </c:pt>
                <c:pt idx="17">
                  <c:v>52.0</c:v>
                </c:pt>
                <c:pt idx="18">
                  <c:v>54.0</c:v>
                </c:pt>
                <c:pt idx="19">
                  <c:v>56.0</c:v>
                </c:pt>
                <c:pt idx="20">
                  <c:v>58.0</c:v>
                </c:pt>
                <c:pt idx="21">
                  <c:v>60.0</c:v>
                </c:pt>
                <c:pt idx="22">
                  <c:v>62.0</c:v>
                </c:pt>
                <c:pt idx="23">
                  <c:v>64.0</c:v>
                </c:pt>
                <c:pt idx="24">
                  <c:v>66.0</c:v>
                </c:pt>
                <c:pt idx="25">
                  <c:v>68.0</c:v>
                </c:pt>
                <c:pt idx="26">
                  <c:v>70.0</c:v>
                </c:pt>
                <c:pt idx="27">
                  <c:v>72.0</c:v>
                </c:pt>
                <c:pt idx="28">
                  <c:v>74.0</c:v>
                </c:pt>
                <c:pt idx="29">
                  <c:v>76.0</c:v>
                </c:pt>
              </c:numCache>
            </c:numRef>
          </c:xVal>
          <c:yVal>
            <c:numRef>
              <c:f>Ponte!$F$3:$F$32</c:f>
              <c:numCache>
                <c:formatCode>0.0</c:formatCode>
                <c:ptCount val="30"/>
                <c:pt idx="0">
                  <c:v>20.9</c:v>
                </c:pt>
                <c:pt idx="1">
                  <c:v>19.9</c:v>
                </c:pt>
                <c:pt idx="2">
                  <c:v>17.4</c:v>
                </c:pt>
                <c:pt idx="3">
                  <c:v>16.2</c:v>
                </c:pt>
                <c:pt idx="4">
                  <c:v>15.9</c:v>
                </c:pt>
                <c:pt idx="5">
                  <c:v>14.0</c:v>
                </c:pt>
                <c:pt idx="6">
                  <c:v>13.3</c:v>
                </c:pt>
                <c:pt idx="7">
                  <c:v>11.5</c:v>
                </c:pt>
                <c:pt idx="8">
                  <c:v>10.7</c:v>
                </c:pt>
                <c:pt idx="9">
                  <c:v>9.2</c:v>
                </c:pt>
                <c:pt idx="10">
                  <c:v>8.1</c:v>
                </c:pt>
                <c:pt idx="11">
                  <c:v>6.0</c:v>
                </c:pt>
                <c:pt idx="12">
                  <c:v>5.3</c:v>
                </c:pt>
                <c:pt idx="13">
                  <c:v>4.3</c:v>
                </c:pt>
                <c:pt idx="14">
                  <c:v>2.8</c:v>
                </c:pt>
                <c:pt idx="15">
                  <c:v>1.5</c:v>
                </c:pt>
                <c:pt idx="16">
                  <c:v>0.4</c:v>
                </c:pt>
                <c:pt idx="17">
                  <c:v>-1.0</c:v>
                </c:pt>
                <c:pt idx="18">
                  <c:v>-2.4</c:v>
                </c:pt>
                <c:pt idx="19">
                  <c:v>-3.4</c:v>
                </c:pt>
                <c:pt idx="20">
                  <c:v>-4.4</c:v>
                </c:pt>
                <c:pt idx="21">
                  <c:v>-5.7</c:v>
                </c:pt>
                <c:pt idx="22">
                  <c:v>-7.2</c:v>
                </c:pt>
                <c:pt idx="23">
                  <c:v>-8.2</c:v>
                </c:pt>
                <c:pt idx="24">
                  <c:v>-10.0</c:v>
                </c:pt>
                <c:pt idx="25">
                  <c:v>-10.8</c:v>
                </c:pt>
                <c:pt idx="26">
                  <c:v>-12.5</c:v>
                </c:pt>
                <c:pt idx="27">
                  <c:v>-13.6</c:v>
                </c:pt>
                <c:pt idx="28">
                  <c:v>-15.0</c:v>
                </c:pt>
                <c:pt idx="29">
                  <c:v>-16.2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Ponte!$G$2</c:f>
              <c:strCache>
                <c:ptCount val="1"/>
                <c:pt idx="0">
                  <c:v>Medida 2 (mV)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Ponte!$E$3:$E$32</c:f>
              <c:numCache>
                <c:formatCode>General</c:formatCode>
                <c:ptCount val="30"/>
                <c:pt idx="0">
                  <c:v>18.0</c:v>
                </c:pt>
                <c:pt idx="1">
                  <c:v>20.0</c:v>
                </c:pt>
                <c:pt idx="2">
                  <c:v>22.0</c:v>
                </c:pt>
                <c:pt idx="3">
                  <c:v>24.0</c:v>
                </c:pt>
                <c:pt idx="4">
                  <c:v>26.0</c:v>
                </c:pt>
                <c:pt idx="5">
                  <c:v>28.0</c:v>
                </c:pt>
                <c:pt idx="6">
                  <c:v>30.0</c:v>
                </c:pt>
                <c:pt idx="7">
                  <c:v>32.0</c:v>
                </c:pt>
                <c:pt idx="8">
                  <c:v>34.0</c:v>
                </c:pt>
                <c:pt idx="9">
                  <c:v>36.0</c:v>
                </c:pt>
                <c:pt idx="10">
                  <c:v>38.0</c:v>
                </c:pt>
                <c:pt idx="11">
                  <c:v>40.0</c:v>
                </c:pt>
                <c:pt idx="12">
                  <c:v>42.0</c:v>
                </c:pt>
                <c:pt idx="13">
                  <c:v>44.0</c:v>
                </c:pt>
                <c:pt idx="14">
                  <c:v>46.0</c:v>
                </c:pt>
                <c:pt idx="15">
                  <c:v>48.0</c:v>
                </c:pt>
                <c:pt idx="16">
                  <c:v>50.0</c:v>
                </c:pt>
                <c:pt idx="17">
                  <c:v>52.0</c:v>
                </c:pt>
                <c:pt idx="18">
                  <c:v>54.0</c:v>
                </c:pt>
                <c:pt idx="19">
                  <c:v>56.0</c:v>
                </c:pt>
                <c:pt idx="20">
                  <c:v>58.0</c:v>
                </c:pt>
                <c:pt idx="21">
                  <c:v>60.0</c:v>
                </c:pt>
                <c:pt idx="22">
                  <c:v>62.0</c:v>
                </c:pt>
                <c:pt idx="23">
                  <c:v>64.0</c:v>
                </c:pt>
                <c:pt idx="24">
                  <c:v>66.0</c:v>
                </c:pt>
                <c:pt idx="25">
                  <c:v>68.0</c:v>
                </c:pt>
                <c:pt idx="26">
                  <c:v>70.0</c:v>
                </c:pt>
                <c:pt idx="27">
                  <c:v>72.0</c:v>
                </c:pt>
                <c:pt idx="28">
                  <c:v>74.0</c:v>
                </c:pt>
                <c:pt idx="29">
                  <c:v>76.0</c:v>
                </c:pt>
              </c:numCache>
            </c:numRef>
          </c:xVal>
          <c:yVal>
            <c:numRef>
              <c:f>Ponte!$G$3:$G$32</c:f>
              <c:numCache>
                <c:formatCode>0.0</c:formatCode>
                <c:ptCount val="30"/>
                <c:pt idx="0">
                  <c:v>21.2</c:v>
                </c:pt>
                <c:pt idx="1">
                  <c:v>20.1</c:v>
                </c:pt>
                <c:pt idx="2">
                  <c:v>18.6</c:v>
                </c:pt>
                <c:pt idx="3">
                  <c:v>16.7</c:v>
                </c:pt>
                <c:pt idx="4">
                  <c:v>16.2</c:v>
                </c:pt>
                <c:pt idx="5">
                  <c:v>13.7</c:v>
                </c:pt>
                <c:pt idx="6">
                  <c:v>13.3</c:v>
                </c:pt>
                <c:pt idx="7">
                  <c:v>11.4</c:v>
                </c:pt>
                <c:pt idx="8">
                  <c:v>10.8</c:v>
                </c:pt>
                <c:pt idx="9">
                  <c:v>9.0</c:v>
                </c:pt>
                <c:pt idx="10">
                  <c:v>8.2</c:v>
                </c:pt>
                <c:pt idx="11">
                  <c:v>6.7</c:v>
                </c:pt>
                <c:pt idx="12">
                  <c:v>4.4</c:v>
                </c:pt>
                <c:pt idx="13">
                  <c:v>4.0</c:v>
                </c:pt>
                <c:pt idx="14">
                  <c:v>2.6</c:v>
                </c:pt>
                <c:pt idx="15">
                  <c:v>1.8</c:v>
                </c:pt>
                <c:pt idx="16">
                  <c:v>0.3</c:v>
                </c:pt>
                <c:pt idx="17">
                  <c:v>-0.8</c:v>
                </c:pt>
                <c:pt idx="18">
                  <c:v>-1.9</c:v>
                </c:pt>
                <c:pt idx="19">
                  <c:v>-3.5</c:v>
                </c:pt>
                <c:pt idx="20">
                  <c:v>-4.8</c:v>
                </c:pt>
                <c:pt idx="21">
                  <c:v>-6.0</c:v>
                </c:pt>
                <c:pt idx="22">
                  <c:v>-7.2</c:v>
                </c:pt>
                <c:pt idx="23">
                  <c:v>-8.6</c:v>
                </c:pt>
                <c:pt idx="24">
                  <c:v>-10.1</c:v>
                </c:pt>
                <c:pt idx="25">
                  <c:v>-10.9</c:v>
                </c:pt>
                <c:pt idx="26">
                  <c:v>-12.3</c:v>
                </c:pt>
                <c:pt idx="27">
                  <c:v>-13.8</c:v>
                </c:pt>
                <c:pt idx="28">
                  <c:v>-15.0</c:v>
                </c:pt>
                <c:pt idx="29">
                  <c:v>-15.9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Ponte!$H$2</c:f>
              <c:strCache>
                <c:ptCount val="1"/>
                <c:pt idx="0">
                  <c:v>Média (mV)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343495188101487"/>
                  <c:y val="-0.6951614902303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Ponte!$E$3:$E$32</c:f>
              <c:numCache>
                <c:formatCode>General</c:formatCode>
                <c:ptCount val="30"/>
                <c:pt idx="0">
                  <c:v>18.0</c:v>
                </c:pt>
                <c:pt idx="1">
                  <c:v>20.0</c:v>
                </c:pt>
                <c:pt idx="2">
                  <c:v>22.0</c:v>
                </c:pt>
                <c:pt idx="3">
                  <c:v>24.0</c:v>
                </c:pt>
                <c:pt idx="4">
                  <c:v>26.0</c:v>
                </c:pt>
                <c:pt idx="5">
                  <c:v>28.0</c:v>
                </c:pt>
                <c:pt idx="6">
                  <c:v>30.0</c:v>
                </c:pt>
                <c:pt idx="7">
                  <c:v>32.0</c:v>
                </c:pt>
                <c:pt idx="8">
                  <c:v>34.0</c:v>
                </c:pt>
                <c:pt idx="9">
                  <c:v>36.0</c:v>
                </c:pt>
                <c:pt idx="10">
                  <c:v>38.0</c:v>
                </c:pt>
                <c:pt idx="11">
                  <c:v>40.0</c:v>
                </c:pt>
                <c:pt idx="12">
                  <c:v>42.0</c:v>
                </c:pt>
                <c:pt idx="13">
                  <c:v>44.0</c:v>
                </c:pt>
                <c:pt idx="14">
                  <c:v>46.0</c:v>
                </c:pt>
                <c:pt idx="15">
                  <c:v>48.0</c:v>
                </c:pt>
                <c:pt idx="16">
                  <c:v>50.0</c:v>
                </c:pt>
                <c:pt idx="17">
                  <c:v>52.0</c:v>
                </c:pt>
                <c:pt idx="18">
                  <c:v>54.0</c:v>
                </c:pt>
                <c:pt idx="19">
                  <c:v>56.0</c:v>
                </c:pt>
                <c:pt idx="20">
                  <c:v>58.0</c:v>
                </c:pt>
                <c:pt idx="21">
                  <c:v>60.0</c:v>
                </c:pt>
                <c:pt idx="22">
                  <c:v>62.0</c:v>
                </c:pt>
                <c:pt idx="23">
                  <c:v>64.0</c:v>
                </c:pt>
                <c:pt idx="24">
                  <c:v>66.0</c:v>
                </c:pt>
                <c:pt idx="25">
                  <c:v>68.0</c:v>
                </c:pt>
                <c:pt idx="26">
                  <c:v>70.0</c:v>
                </c:pt>
                <c:pt idx="27">
                  <c:v>72.0</c:v>
                </c:pt>
                <c:pt idx="28">
                  <c:v>74.0</c:v>
                </c:pt>
                <c:pt idx="29">
                  <c:v>76.0</c:v>
                </c:pt>
              </c:numCache>
            </c:numRef>
          </c:xVal>
          <c:yVal>
            <c:numRef>
              <c:f>Ponte!$H$3:$H$32</c:f>
              <c:numCache>
                <c:formatCode>0.0</c:formatCode>
                <c:ptCount val="30"/>
                <c:pt idx="0">
                  <c:v>21.05</c:v>
                </c:pt>
                <c:pt idx="1">
                  <c:v>20.0</c:v>
                </c:pt>
                <c:pt idx="2">
                  <c:v>18.0</c:v>
                </c:pt>
                <c:pt idx="3">
                  <c:v>16.45</c:v>
                </c:pt>
                <c:pt idx="4">
                  <c:v>16.05</c:v>
                </c:pt>
                <c:pt idx="5">
                  <c:v>13.85</c:v>
                </c:pt>
                <c:pt idx="6">
                  <c:v>13.3</c:v>
                </c:pt>
                <c:pt idx="7">
                  <c:v>11.45</c:v>
                </c:pt>
                <c:pt idx="8">
                  <c:v>10.75</c:v>
                </c:pt>
                <c:pt idx="9">
                  <c:v>9.1</c:v>
                </c:pt>
                <c:pt idx="10">
                  <c:v>8.149999999999998</c:v>
                </c:pt>
                <c:pt idx="11">
                  <c:v>6.35</c:v>
                </c:pt>
                <c:pt idx="12">
                  <c:v>4.85</c:v>
                </c:pt>
                <c:pt idx="13">
                  <c:v>4.15</c:v>
                </c:pt>
                <c:pt idx="14">
                  <c:v>2.7</c:v>
                </c:pt>
                <c:pt idx="15">
                  <c:v>1.65</c:v>
                </c:pt>
                <c:pt idx="16">
                  <c:v>0.35</c:v>
                </c:pt>
                <c:pt idx="17">
                  <c:v>-0.9</c:v>
                </c:pt>
                <c:pt idx="18">
                  <c:v>-2.15</c:v>
                </c:pt>
                <c:pt idx="19">
                  <c:v>-3.45</c:v>
                </c:pt>
                <c:pt idx="20">
                  <c:v>-4.6</c:v>
                </c:pt>
                <c:pt idx="21">
                  <c:v>-5.85</c:v>
                </c:pt>
                <c:pt idx="22">
                  <c:v>-7.2</c:v>
                </c:pt>
                <c:pt idx="23">
                  <c:v>-8.399999999999998</c:v>
                </c:pt>
                <c:pt idx="24">
                  <c:v>-10.05</c:v>
                </c:pt>
                <c:pt idx="25">
                  <c:v>-10.85</c:v>
                </c:pt>
                <c:pt idx="26">
                  <c:v>-12.4</c:v>
                </c:pt>
                <c:pt idx="27">
                  <c:v>-13.7</c:v>
                </c:pt>
                <c:pt idx="28">
                  <c:v>-15.0</c:v>
                </c:pt>
                <c:pt idx="29">
                  <c:v>-16.05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284992"/>
        <c:axId val="2140277296"/>
      </c:scatterChart>
      <c:valAx>
        <c:axId val="2140284992"/>
        <c:scaling>
          <c:orientation val="minMax"/>
          <c:min val="1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277296"/>
        <c:crossesAt val="-20.0"/>
        <c:crossBetween val="midCat"/>
        <c:majorUnit val="5.0"/>
      </c:valAx>
      <c:valAx>
        <c:axId val="21402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28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511811024" r="0.511811024" t="0.787401575" header="0.31496062" footer="0.3149606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 b="0" i="0" baseline="0">
                <a:effectLst/>
              </a:rPr>
              <a:t>Amostras Experimentais Pt100 com Ponte de Wheatstone</a:t>
            </a:r>
            <a:endParaRPr lang="pt-B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Ponte!$F$2</c:f>
              <c:strCache>
                <c:ptCount val="1"/>
                <c:pt idx="0">
                  <c:v>Medidas (mV)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361992563429571"/>
                  <c:y val="-0.569997448235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Ponte!$E$3:$E$62</c:f>
              <c:numCache>
                <c:formatCode>General</c:formatCode>
                <c:ptCount val="60"/>
                <c:pt idx="0">
                  <c:v>18.0</c:v>
                </c:pt>
                <c:pt idx="1">
                  <c:v>20.0</c:v>
                </c:pt>
                <c:pt idx="2">
                  <c:v>22.0</c:v>
                </c:pt>
                <c:pt idx="3">
                  <c:v>24.0</c:v>
                </c:pt>
                <c:pt idx="4">
                  <c:v>26.0</c:v>
                </c:pt>
                <c:pt idx="5">
                  <c:v>28.0</c:v>
                </c:pt>
                <c:pt idx="6">
                  <c:v>30.0</c:v>
                </c:pt>
                <c:pt idx="7">
                  <c:v>32.0</c:v>
                </c:pt>
                <c:pt idx="8">
                  <c:v>34.0</c:v>
                </c:pt>
                <c:pt idx="9">
                  <c:v>36.0</c:v>
                </c:pt>
                <c:pt idx="10">
                  <c:v>38.0</c:v>
                </c:pt>
                <c:pt idx="11">
                  <c:v>40.0</c:v>
                </c:pt>
                <c:pt idx="12">
                  <c:v>42.0</c:v>
                </c:pt>
                <c:pt idx="13">
                  <c:v>44.0</c:v>
                </c:pt>
                <c:pt idx="14">
                  <c:v>46.0</c:v>
                </c:pt>
                <c:pt idx="15">
                  <c:v>48.0</c:v>
                </c:pt>
                <c:pt idx="16">
                  <c:v>50.0</c:v>
                </c:pt>
                <c:pt idx="17">
                  <c:v>52.0</c:v>
                </c:pt>
                <c:pt idx="18">
                  <c:v>54.0</c:v>
                </c:pt>
                <c:pt idx="19">
                  <c:v>56.0</c:v>
                </c:pt>
                <c:pt idx="20">
                  <c:v>58.0</c:v>
                </c:pt>
                <c:pt idx="21">
                  <c:v>60.0</c:v>
                </c:pt>
                <c:pt idx="22">
                  <c:v>62.0</c:v>
                </c:pt>
                <c:pt idx="23">
                  <c:v>64.0</c:v>
                </c:pt>
                <c:pt idx="24">
                  <c:v>66.0</c:v>
                </c:pt>
                <c:pt idx="25">
                  <c:v>68.0</c:v>
                </c:pt>
                <c:pt idx="26">
                  <c:v>70.0</c:v>
                </c:pt>
                <c:pt idx="27">
                  <c:v>72.0</c:v>
                </c:pt>
                <c:pt idx="28">
                  <c:v>74.0</c:v>
                </c:pt>
                <c:pt idx="29">
                  <c:v>76.0</c:v>
                </c:pt>
                <c:pt idx="30">
                  <c:v>18.0</c:v>
                </c:pt>
                <c:pt idx="31">
                  <c:v>20.0</c:v>
                </c:pt>
                <c:pt idx="32">
                  <c:v>22.0</c:v>
                </c:pt>
                <c:pt idx="33">
                  <c:v>24.0</c:v>
                </c:pt>
                <c:pt idx="34">
                  <c:v>26.0</c:v>
                </c:pt>
                <c:pt idx="35">
                  <c:v>28.0</c:v>
                </c:pt>
                <c:pt idx="36">
                  <c:v>30.0</c:v>
                </c:pt>
                <c:pt idx="37">
                  <c:v>32.0</c:v>
                </c:pt>
                <c:pt idx="38">
                  <c:v>34.0</c:v>
                </c:pt>
                <c:pt idx="39">
                  <c:v>36.0</c:v>
                </c:pt>
                <c:pt idx="40">
                  <c:v>38.0</c:v>
                </c:pt>
                <c:pt idx="41">
                  <c:v>40.0</c:v>
                </c:pt>
                <c:pt idx="42">
                  <c:v>42.0</c:v>
                </c:pt>
                <c:pt idx="43">
                  <c:v>44.0</c:v>
                </c:pt>
                <c:pt idx="44">
                  <c:v>46.0</c:v>
                </c:pt>
                <c:pt idx="45">
                  <c:v>48.0</c:v>
                </c:pt>
                <c:pt idx="46">
                  <c:v>50.0</c:v>
                </c:pt>
                <c:pt idx="47">
                  <c:v>52.0</c:v>
                </c:pt>
                <c:pt idx="48">
                  <c:v>54.0</c:v>
                </c:pt>
                <c:pt idx="49">
                  <c:v>56.0</c:v>
                </c:pt>
                <c:pt idx="50">
                  <c:v>58.0</c:v>
                </c:pt>
                <c:pt idx="51">
                  <c:v>60.0</c:v>
                </c:pt>
                <c:pt idx="52">
                  <c:v>62.0</c:v>
                </c:pt>
                <c:pt idx="53">
                  <c:v>64.0</c:v>
                </c:pt>
                <c:pt idx="54">
                  <c:v>66.0</c:v>
                </c:pt>
                <c:pt idx="55">
                  <c:v>68.0</c:v>
                </c:pt>
                <c:pt idx="56">
                  <c:v>70.0</c:v>
                </c:pt>
                <c:pt idx="57">
                  <c:v>72.0</c:v>
                </c:pt>
                <c:pt idx="58">
                  <c:v>74.0</c:v>
                </c:pt>
                <c:pt idx="59">
                  <c:v>76.0</c:v>
                </c:pt>
              </c:numCache>
            </c:numRef>
          </c:xVal>
          <c:yVal>
            <c:numRef>
              <c:f>Ponte!$F$3:$F$62</c:f>
              <c:numCache>
                <c:formatCode>0.0</c:formatCode>
                <c:ptCount val="60"/>
                <c:pt idx="0">
                  <c:v>20.9</c:v>
                </c:pt>
                <c:pt idx="1">
                  <c:v>19.9</c:v>
                </c:pt>
                <c:pt idx="2">
                  <c:v>17.4</c:v>
                </c:pt>
                <c:pt idx="3">
                  <c:v>16.2</c:v>
                </c:pt>
                <c:pt idx="4">
                  <c:v>15.9</c:v>
                </c:pt>
                <c:pt idx="5">
                  <c:v>14.0</c:v>
                </c:pt>
                <c:pt idx="6">
                  <c:v>13.3</c:v>
                </c:pt>
                <c:pt idx="7">
                  <c:v>11.5</c:v>
                </c:pt>
                <c:pt idx="8">
                  <c:v>10.7</c:v>
                </c:pt>
                <c:pt idx="9">
                  <c:v>9.2</c:v>
                </c:pt>
                <c:pt idx="10">
                  <c:v>8.1</c:v>
                </c:pt>
                <c:pt idx="11">
                  <c:v>6.0</c:v>
                </c:pt>
                <c:pt idx="12">
                  <c:v>5.3</c:v>
                </c:pt>
                <c:pt idx="13">
                  <c:v>4.3</c:v>
                </c:pt>
                <c:pt idx="14">
                  <c:v>2.8</c:v>
                </c:pt>
                <c:pt idx="15">
                  <c:v>1.5</c:v>
                </c:pt>
                <c:pt idx="16">
                  <c:v>0.4</c:v>
                </c:pt>
                <c:pt idx="17">
                  <c:v>-1.0</c:v>
                </c:pt>
                <c:pt idx="18">
                  <c:v>-2.4</c:v>
                </c:pt>
                <c:pt idx="19">
                  <c:v>-3.4</c:v>
                </c:pt>
                <c:pt idx="20">
                  <c:v>-4.4</c:v>
                </c:pt>
                <c:pt idx="21">
                  <c:v>-5.7</c:v>
                </c:pt>
                <c:pt idx="22">
                  <c:v>-7.2</c:v>
                </c:pt>
                <c:pt idx="23">
                  <c:v>-8.2</c:v>
                </c:pt>
                <c:pt idx="24">
                  <c:v>-10.0</c:v>
                </c:pt>
                <c:pt idx="25">
                  <c:v>-10.8</c:v>
                </c:pt>
                <c:pt idx="26">
                  <c:v>-12.5</c:v>
                </c:pt>
                <c:pt idx="27">
                  <c:v>-13.6</c:v>
                </c:pt>
                <c:pt idx="28">
                  <c:v>-15.0</c:v>
                </c:pt>
                <c:pt idx="29">
                  <c:v>-16.2</c:v>
                </c:pt>
                <c:pt idx="30" formatCode="General">
                  <c:v>21.2</c:v>
                </c:pt>
                <c:pt idx="31" formatCode="General">
                  <c:v>20.1</c:v>
                </c:pt>
                <c:pt idx="32" formatCode="General">
                  <c:v>18.6</c:v>
                </c:pt>
                <c:pt idx="33" formatCode="General">
                  <c:v>16.7</c:v>
                </c:pt>
                <c:pt idx="34" formatCode="General">
                  <c:v>16.2</c:v>
                </c:pt>
                <c:pt idx="35" formatCode="General">
                  <c:v>13.7</c:v>
                </c:pt>
                <c:pt idx="36" formatCode="General">
                  <c:v>13.3</c:v>
                </c:pt>
                <c:pt idx="37" formatCode="General">
                  <c:v>11.4</c:v>
                </c:pt>
                <c:pt idx="38" formatCode="General">
                  <c:v>10.8</c:v>
                </c:pt>
                <c:pt idx="39" formatCode="General">
                  <c:v>9.0</c:v>
                </c:pt>
                <c:pt idx="40" formatCode="General">
                  <c:v>8.2</c:v>
                </c:pt>
                <c:pt idx="41" formatCode="General">
                  <c:v>6.7</c:v>
                </c:pt>
                <c:pt idx="42" formatCode="General">
                  <c:v>4.4</c:v>
                </c:pt>
                <c:pt idx="43" formatCode="General">
                  <c:v>4.0</c:v>
                </c:pt>
                <c:pt idx="44" formatCode="General">
                  <c:v>2.6</c:v>
                </c:pt>
                <c:pt idx="45" formatCode="General">
                  <c:v>1.8</c:v>
                </c:pt>
                <c:pt idx="46" formatCode="General">
                  <c:v>0.3</c:v>
                </c:pt>
                <c:pt idx="47" formatCode="General">
                  <c:v>-0.8</c:v>
                </c:pt>
                <c:pt idx="48" formatCode="General">
                  <c:v>-1.9</c:v>
                </c:pt>
                <c:pt idx="49" formatCode="General">
                  <c:v>-3.5</c:v>
                </c:pt>
                <c:pt idx="50" formatCode="General">
                  <c:v>-4.8</c:v>
                </c:pt>
                <c:pt idx="51" formatCode="General">
                  <c:v>-6.0</c:v>
                </c:pt>
                <c:pt idx="52" formatCode="General">
                  <c:v>-7.2</c:v>
                </c:pt>
                <c:pt idx="53" formatCode="General">
                  <c:v>-8.6</c:v>
                </c:pt>
                <c:pt idx="54" formatCode="General">
                  <c:v>-10.1</c:v>
                </c:pt>
                <c:pt idx="55" formatCode="General">
                  <c:v>-10.9</c:v>
                </c:pt>
                <c:pt idx="56" formatCode="General">
                  <c:v>-12.3</c:v>
                </c:pt>
                <c:pt idx="57" formatCode="General">
                  <c:v>-13.8</c:v>
                </c:pt>
                <c:pt idx="58" formatCode="General">
                  <c:v>-15.0</c:v>
                </c:pt>
                <c:pt idx="59" formatCode="General">
                  <c:v>-15.9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789760"/>
        <c:axId val="-2141804208"/>
      </c:scatterChart>
      <c:valAx>
        <c:axId val="-2141789760"/>
        <c:scaling>
          <c:orientation val="minMax"/>
          <c:max val="80.0"/>
          <c:min val="1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 (</a:t>
                </a:r>
                <a:r>
                  <a:rPr lang="pt-B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°C)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804208"/>
        <c:crossesAt val="-20.0"/>
        <c:crossBetween val="midCat"/>
        <c:majorUnit val="5.0"/>
      </c:valAx>
      <c:valAx>
        <c:axId val="-214180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Tensão Elétrica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78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511811024" r="0.511811024" t="0.787401575" header="0.31496062" footer="0.3149606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'Ponte (2)'!$B$2</c:f>
              <c:strCache>
                <c:ptCount val="1"/>
                <c:pt idx="0">
                  <c:v>Medidas (mV)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'Ponte (2)'!$A$3:$A$32</c:f>
              <c:numCache>
                <c:formatCode>General</c:formatCode>
                <c:ptCount val="30"/>
                <c:pt idx="0">
                  <c:v>18.0</c:v>
                </c:pt>
                <c:pt idx="1">
                  <c:v>20.0</c:v>
                </c:pt>
                <c:pt idx="2">
                  <c:v>22.0</c:v>
                </c:pt>
                <c:pt idx="3">
                  <c:v>24.0</c:v>
                </c:pt>
                <c:pt idx="4">
                  <c:v>26.0</c:v>
                </c:pt>
                <c:pt idx="5">
                  <c:v>28.0</c:v>
                </c:pt>
                <c:pt idx="6">
                  <c:v>30.0</c:v>
                </c:pt>
                <c:pt idx="7">
                  <c:v>32.0</c:v>
                </c:pt>
                <c:pt idx="8">
                  <c:v>34.0</c:v>
                </c:pt>
                <c:pt idx="9">
                  <c:v>36.0</c:v>
                </c:pt>
                <c:pt idx="10">
                  <c:v>38.0</c:v>
                </c:pt>
                <c:pt idx="11">
                  <c:v>40.0</c:v>
                </c:pt>
                <c:pt idx="12">
                  <c:v>42.0</c:v>
                </c:pt>
                <c:pt idx="13">
                  <c:v>44.0</c:v>
                </c:pt>
                <c:pt idx="14">
                  <c:v>46.0</c:v>
                </c:pt>
                <c:pt idx="15">
                  <c:v>48.0</c:v>
                </c:pt>
                <c:pt idx="16">
                  <c:v>50.0</c:v>
                </c:pt>
                <c:pt idx="17">
                  <c:v>52.0</c:v>
                </c:pt>
                <c:pt idx="18">
                  <c:v>54.0</c:v>
                </c:pt>
                <c:pt idx="19">
                  <c:v>56.0</c:v>
                </c:pt>
                <c:pt idx="20">
                  <c:v>58.0</c:v>
                </c:pt>
                <c:pt idx="21">
                  <c:v>60.0</c:v>
                </c:pt>
                <c:pt idx="22">
                  <c:v>62.0</c:v>
                </c:pt>
                <c:pt idx="23">
                  <c:v>64.0</c:v>
                </c:pt>
                <c:pt idx="24">
                  <c:v>66.0</c:v>
                </c:pt>
                <c:pt idx="25">
                  <c:v>68.0</c:v>
                </c:pt>
                <c:pt idx="26">
                  <c:v>70.0</c:v>
                </c:pt>
                <c:pt idx="27">
                  <c:v>72.0</c:v>
                </c:pt>
                <c:pt idx="28">
                  <c:v>74.0</c:v>
                </c:pt>
                <c:pt idx="29">
                  <c:v>76.0</c:v>
                </c:pt>
              </c:numCache>
            </c:numRef>
          </c:xVal>
          <c:yVal>
            <c:numRef>
              <c:f>'Ponte (2)'!$B$3:$B$32</c:f>
              <c:numCache>
                <c:formatCode>0.0</c:formatCode>
                <c:ptCount val="30"/>
                <c:pt idx="0">
                  <c:v>20.9</c:v>
                </c:pt>
                <c:pt idx="1">
                  <c:v>19.9</c:v>
                </c:pt>
                <c:pt idx="2">
                  <c:v>17.4</c:v>
                </c:pt>
                <c:pt idx="3">
                  <c:v>16.2</c:v>
                </c:pt>
                <c:pt idx="4">
                  <c:v>15.9</c:v>
                </c:pt>
                <c:pt idx="5">
                  <c:v>14.0</c:v>
                </c:pt>
                <c:pt idx="6">
                  <c:v>13.3</c:v>
                </c:pt>
                <c:pt idx="7">
                  <c:v>11.5</c:v>
                </c:pt>
                <c:pt idx="8">
                  <c:v>10.7</c:v>
                </c:pt>
                <c:pt idx="9">
                  <c:v>9.2</c:v>
                </c:pt>
                <c:pt idx="10">
                  <c:v>8.1</c:v>
                </c:pt>
                <c:pt idx="11">
                  <c:v>6.0</c:v>
                </c:pt>
                <c:pt idx="12">
                  <c:v>5.3</c:v>
                </c:pt>
                <c:pt idx="13">
                  <c:v>4.3</c:v>
                </c:pt>
                <c:pt idx="14">
                  <c:v>2.8</c:v>
                </c:pt>
                <c:pt idx="15">
                  <c:v>1.5</c:v>
                </c:pt>
                <c:pt idx="16">
                  <c:v>0.4</c:v>
                </c:pt>
                <c:pt idx="17">
                  <c:v>-1.0</c:v>
                </c:pt>
                <c:pt idx="18">
                  <c:v>-2.4</c:v>
                </c:pt>
                <c:pt idx="19">
                  <c:v>-3.4</c:v>
                </c:pt>
                <c:pt idx="20">
                  <c:v>-4.4</c:v>
                </c:pt>
                <c:pt idx="21">
                  <c:v>-5.7</c:v>
                </c:pt>
                <c:pt idx="22">
                  <c:v>-7.2</c:v>
                </c:pt>
                <c:pt idx="23">
                  <c:v>-8.2</c:v>
                </c:pt>
                <c:pt idx="24">
                  <c:v>-10.0</c:v>
                </c:pt>
                <c:pt idx="25">
                  <c:v>-10.8</c:v>
                </c:pt>
                <c:pt idx="26">
                  <c:v>-12.5</c:v>
                </c:pt>
                <c:pt idx="27">
                  <c:v>-13.6</c:v>
                </c:pt>
                <c:pt idx="28">
                  <c:v>-15.0</c:v>
                </c:pt>
                <c:pt idx="29">
                  <c:v>-16.2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'Ponte (2)'!$C$2</c:f>
              <c:strCache>
                <c:ptCount val="1"/>
                <c:pt idx="0">
                  <c:v>Medida 2 (mV)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'Ponte (2)'!$A$3:$A$32</c:f>
              <c:numCache>
                <c:formatCode>General</c:formatCode>
                <c:ptCount val="30"/>
                <c:pt idx="0">
                  <c:v>18.0</c:v>
                </c:pt>
                <c:pt idx="1">
                  <c:v>20.0</c:v>
                </c:pt>
                <c:pt idx="2">
                  <c:v>22.0</c:v>
                </c:pt>
                <c:pt idx="3">
                  <c:v>24.0</c:v>
                </c:pt>
                <c:pt idx="4">
                  <c:v>26.0</c:v>
                </c:pt>
                <c:pt idx="5">
                  <c:v>28.0</c:v>
                </c:pt>
                <c:pt idx="6">
                  <c:v>30.0</c:v>
                </c:pt>
                <c:pt idx="7">
                  <c:v>32.0</c:v>
                </c:pt>
                <c:pt idx="8">
                  <c:v>34.0</c:v>
                </c:pt>
                <c:pt idx="9">
                  <c:v>36.0</c:v>
                </c:pt>
                <c:pt idx="10">
                  <c:v>38.0</c:v>
                </c:pt>
                <c:pt idx="11">
                  <c:v>40.0</c:v>
                </c:pt>
                <c:pt idx="12">
                  <c:v>42.0</c:v>
                </c:pt>
                <c:pt idx="13">
                  <c:v>44.0</c:v>
                </c:pt>
                <c:pt idx="14">
                  <c:v>46.0</c:v>
                </c:pt>
                <c:pt idx="15">
                  <c:v>48.0</c:v>
                </c:pt>
                <c:pt idx="16">
                  <c:v>50.0</c:v>
                </c:pt>
                <c:pt idx="17">
                  <c:v>52.0</c:v>
                </c:pt>
                <c:pt idx="18">
                  <c:v>54.0</c:v>
                </c:pt>
                <c:pt idx="19">
                  <c:v>56.0</c:v>
                </c:pt>
                <c:pt idx="20">
                  <c:v>58.0</c:v>
                </c:pt>
                <c:pt idx="21">
                  <c:v>60.0</c:v>
                </c:pt>
                <c:pt idx="22">
                  <c:v>62.0</c:v>
                </c:pt>
                <c:pt idx="23">
                  <c:v>64.0</c:v>
                </c:pt>
                <c:pt idx="24">
                  <c:v>66.0</c:v>
                </c:pt>
                <c:pt idx="25">
                  <c:v>68.0</c:v>
                </c:pt>
                <c:pt idx="26">
                  <c:v>70.0</c:v>
                </c:pt>
                <c:pt idx="27">
                  <c:v>72.0</c:v>
                </c:pt>
                <c:pt idx="28">
                  <c:v>74.0</c:v>
                </c:pt>
                <c:pt idx="29">
                  <c:v>76.0</c:v>
                </c:pt>
              </c:numCache>
            </c:numRef>
          </c:xVal>
          <c:yVal>
            <c:numRef>
              <c:f>'Ponte (2)'!$C$3:$C$32</c:f>
              <c:numCache>
                <c:formatCode>0.0</c:formatCode>
                <c:ptCount val="30"/>
                <c:pt idx="0">
                  <c:v>21.2</c:v>
                </c:pt>
                <c:pt idx="1">
                  <c:v>20.1</c:v>
                </c:pt>
                <c:pt idx="2">
                  <c:v>18.6</c:v>
                </c:pt>
                <c:pt idx="3">
                  <c:v>16.7</c:v>
                </c:pt>
                <c:pt idx="4">
                  <c:v>16.2</c:v>
                </c:pt>
                <c:pt idx="5">
                  <c:v>13.7</c:v>
                </c:pt>
                <c:pt idx="6">
                  <c:v>13.3</c:v>
                </c:pt>
                <c:pt idx="7">
                  <c:v>11.4</c:v>
                </c:pt>
                <c:pt idx="8">
                  <c:v>10.8</c:v>
                </c:pt>
                <c:pt idx="9">
                  <c:v>9.0</c:v>
                </c:pt>
                <c:pt idx="10">
                  <c:v>8.2</c:v>
                </c:pt>
                <c:pt idx="11">
                  <c:v>6.7</c:v>
                </c:pt>
                <c:pt idx="12">
                  <c:v>4.4</c:v>
                </c:pt>
                <c:pt idx="13">
                  <c:v>4.0</c:v>
                </c:pt>
                <c:pt idx="14">
                  <c:v>2.6</c:v>
                </c:pt>
                <c:pt idx="15">
                  <c:v>1.8</c:v>
                </c:pt>
                <c:pt idx="16">
                  <c:v>0.3</c:v>
                </c:pt>
                <c:pt idx="17">
                  <c:v>-0.8</c:v>
                </c:pt>
                <c:pt idx="18">
                  <c:v>-1.9</c:v>
                </c:pt>
                <c:pt idx="19">
                  <c:v>-3.5</c:v>
                </c:pt>
                <c:pt idx="20">
                  <c:v>-4.8</c:v>
                </c:pt>
                <c:pt idx="21">
                  <c:v>-6.0</c:v>
                </c:pt>
                <c:pt idx="22">
                  <c:v>-7.2</c:v>
                </c:pt>
                <c:pt idx="23">
                  <c:v>-8.6</c:v>
                </c:pt>
                <c:pt idx="24">
                  <c:v>-10.1</c:v>
                </c:pt>
                <c:pt idx="25">
                  <c:v>-10.9</c:v>
                </c:pt>
                <c:pt idx="26">
                  <c:v>-12.3</c:v>
                </c:pt>
                <c:pt idx="27">
                  <c:v>-13.8</c:v>
                </c:pt>
                <c:pt idx="28">
                  <c:v>-15.0</c:v>
                </c:pt>
                <c:pt idx="29">
                  <c:v>-15.9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'Ponte (2)'!$D$2</c:f>
              <c:strCache>
                <c:ptCount val="1"/>
                <c:pt idx="0">
                  <c:v>Média (mV)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0997812889966"/>
                  <c:y val="-0.6353183778476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'Ponte (2)'!$A$3:$A$32</c:f>
              <c:numCache>
                <c:formatCode>General</c:formatCode>
                <c:ptCount val="30"/>
                <c:pt idx="0">
                  <c:v>18.0</c:v>
                </c:pt>
                <c:pt idx="1">
                  <c:v>20.0</c:v>
                </c:pt>
                <c:pt idx="2">
                  <c:v>22.0</c:v>
                </c:pt>
                <c:pt idx="3">
                  <c:v>24.0</c:v>
                </c:pt>
                <c:pt idx="4">
                  <c:v>26.0</c:v>
                </c:pt>
                <c:pt idx="5">
                  <c:v>28.0</c:v>
                </c:pt>
                <c:pt idx="6">
                  <c:v>30.0</c:v>
                </c:pt>
                <c:pt idx="7">
                  <c:v>32.0</c:v>
                </c:pt>
                <c:pt idx="8">
                  <c:v>34.0</c:v>
                </c:pt>
                <c:pt idx="9">
                  <c:v>36.0</c:v>
                </c:pt>
                <c:pt idx="10">
                  <c:v>38.0</c:v>
                </c:pt>
                <c:pt idx="11">
                  <c:v>40.0</c:v>
                </c:pt>
                <c:pt idx="12">
                  <c:v>42.0</c:v>
                </c:pt>
                <c:pt idx="13">
                  <c:v>44.0</c:v>
                </c:pt>
                <c:pt idx="14">
                  <c:v>46.0</c:v>
                </c:pt>
                <c:pt idx="15">
                  <c:v>48.0</c:v>
                </c:pt>
                <c:pt idx="16">
                  <c:v>50.0</c:v>
                </c:pt>
                <c:pt idx="17">
                  <c:v>52.0</c:v>
                </c:pt>
                <c:pt idx="18">
                  <c:v>54.0</c:v>
                </c:pt>
                <c:pt idx="19">
                  <c:v>56.0</c:v>
                </c:pt>
                <c:pt idx="20">
                  <c:v>58.0</c:v>
                </c:pt>
                <c:pt idx="21">
                  <c:v>60.0</c:v>
                </c:pt>
                <c:pt idx="22">
                  <c:v>62.0</c:v>
                </c:pt>
                <c:pt idx="23">
                  <c:v>64.0</c:v>
                </c:pt>
                <c:pt idx="24">
                  <c:v>66.0</c:v>
                </c:pt>
                <c:pt idx="25">
                  <c:v>68.0</c:v>
                </c:pt>
                <c:pt idx="26">
                  <c:v>70.0</c:v>
                </c:pt>
                <c:pt idx="27">
                  <c:v>72.0</c:v>
                </c:pt>
                <c:pt idx="28">
                  <c:v>74.0</c:v>
                </c:pt>
                <c:pt idx="29">
                  <c:v>76.0</c:v>
                </c:pt>
              </c:numCache>
            </c:numRef>
          </c:xVal>
          <c:yVal>
            <c:numRef>
              <c:f>'Ponte (2)'!$D$3:$D$32</c:f>
              <c:numCache>
                <c:formatCode>0.0</c:formatCode>
                <c:ptCount val="30"/>
                <c:pt idx="0">
                  <c:v>21.05</c:v>
                </c:pt>
                <c:pt idx="1">
                  <c:v>20.0</c:v>
                </c:pt>
                <c:pt idx="2">
                  <c:v>18.0</c:v>
                </c:pt>
                <c:pt idx="3">
                  <c:v>16.45</c:v>
                </c:pt>
                <c:pt idx="4">
                  <c:v>16.05</c:v>
                </c:pt>
                <c:pt idx="5">
                  <c:v>13.85</c:v>
                </c:pt>
                <c:pt idx="6">
                  <c:v>13.3</c:v>
                </c:pt>
                <c:pt idx="7">
                  <c:v>11.45</c:v>
                </c:pt>
                <c:pt idx="8">
                  <c:v>10.75</c:v>
                </c:pt>
                <c:pt idx="9">
                  <c:v>9.1</c:v>
                </c:pt>
                <c:pt idx="10">
                  <c:v>8.149999999999998</c:v>
                </c:pt>
                <c:pt idx="11">
                  <c:v>6.35</c:v>
                </c:pt>
                <c:pt idx="12">
                  <c:v>4.85</c:v>
                </c:pt>
                <c:pt idx="13">
                  <c:v>4.15</c:v>
                </c:pt>
                <c:pt idx="14">
                  <c:v>2.7</c:v>
                </c:pt>
                <c:pt idx="15">
                  <c:v>1.65</c:v>
                </c:pt>
                <c:pt idx="16">
                  <c:v>0.35</c:v>
                </c:pt>
                <c:pt idx="17">
                  <c:v>-0.9</c:v>
                </c:pt>
                <c:pt idx="18">
                  <c:v>-2.15</c:v>
                </c:pt>
                <c:pt idx="19">
                  <c:v>-3.45</c:v>
                </c:pt>
                <c:pt idx="20">
                  <c:v>-4.6</c:v>
                </c:pt>
                <c:pt idx="21">
                  <c:v>-5.85</c:v>
                </c:pt>
                <c:pt idx="22">
                  <c:v>-7.2</c:v>
                </c:pt>
                <c:pt idx="23">
                  <c:v>-8.399999999999998</c:v>
                </c:pt>
                <c:pt idx="24">
                  <c:v>-10.05</c:v>
                </c:pt>
                <c:pt idx="25">
                  <c:v>-10.85</c:v>
                </c:pt>
                <c:pt idx="26">
                  <c:v>-12.4</c:v>
                </c:pt>
                <c:pt idx="27">
                  <c:v>-13.7</c:v>
                </c:pt>
                <c:pt idx="28">
                  <c:v>-15.0</c:v>
                </c:pt>
                <c:pt idx="29">
                  <c:v>-16.05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62384"/>
        <c:axId val="2135152176"/>
      </c:scatterChart>
      <c:valAx>
        <c:axId val="2135162384"/>
        <c:scaling>
          <c:orientation val="minMax"/>
          <c:min val="1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52176"/>
        <c:crossesAt val="-20.0"/>
        <c:crossBetween val="midCat"/>
        <c:majorUnit val="5.0"/>
      </c:valAx>
      <c:valAx>
        <c:axId val="213515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6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511811024" r="0.511811024" t="0.787401575" header="0.31496062" footer="0.3149606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Amostras Experimentais Pt100 com Ponte de Wheatstone</a:t>
            </a:r>
            <a:endParaRPr lang="pt-BR" sz="18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'Ponte (2)'!$B$2</c:f>
              <c:strCache>
                <c:ptCount val="1"/>
                <c:pt idx="0">
                  <c:v>Medidas (mV)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292070887588081"/>
                  <c:y val="0.464961931331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'Ponte (2)'!$F$3:$F$32</c:f>
              <c:numCache>
                <c:formatCode>General</c:formatCode>
                <c:ptCount val="30"/>
                <c:pt idx="0">
                  <c:v>18.0</c:v>
                </c:pt>
                <c:pt idx="1">
                  <c:v>20.0</c:v>
                </c:pt>
                <c:pt idx="2">
                  <c:v>22.0</c:v>
                </c:pt>
                <c:pt idx="3">
                  <c:v>24.0</c:v>
                </c:pt>
                <c:pt idx="4">
                  <c:v>26.0</c:v>
                </c:pt>
                <c:pt idx="5">
                  <c:v>28.0</c:v>
                </c:pt>
                <c:pt idx="6">
                  <c:v>30.0</c:v>
                </c:pt>
                <c:pt idx="7">
                  <c:v>32.0</c:v>
                </c:pt>
                <c:pt idx="8">
                  <c:v>34.0</c:v>
                </c:pt>
                <c:pt idx="9">
                  <c:v>36.0</c:v>
                </c:pt>
                <c:pt idx="10">
                  <c:v>38.0</c:v>
                </c:pt>
                <c:pt idx="11">
                  <c:v>40.0</c:v>
                </c:pt>
                <c:pt idx="12">
                  <c:v>42.0</c:v>
                </c:pt>
                <c:pt idx="13">
                  <c:v>44.0</c:v>
                </c:pt>
                <c:pt idx="14">
                  <c:v>46.0</c:v>
                </c:pt>
                <c:pt idx="15">
                  <c:v>48.0</c:v>
                </c:pt>
                <c:pt idx="16">
                  <c:v>50.0</c:v>
                </c:pt>
                <c:pt idx="17">
                  <c:v>52.0</c:v>
                </c:pt>
                <c:pt idx="18">
                  <c:v>54.0</c:v>
                </c:pt>
                <c:pt idx="19">
                  <c:v>56.0</c:v>
                </c:pt>
                <c:pt idx="20">
                  <c:v>58.0</c:v>
                </c:pt>
                <c:pt idx="21">
                  <c:v>60.0</c:v>
                </c:pt>
                <c:pt idx="22">
                  <c:v>62.0</c:v>
                </c:pt>
                <c:pt idx="23">
                  <c:v>64.0</c:v>
                </c:pt>
                <c:pt idx="24">
                  <c:v>66.0</c:v>
                </c:pt>
                <c:pt idx="25">
                  <c:v>68.0</c:v>
                </c:pt>
                <c:pt idx="26">
                  <c:v>70.0</c:v>
                </c:pt>
                <c:pt idx="27">
                  <c:v>72.0</c:v>
                </c:pt>
                <c:pt idx="28">
                  <c:v>74.0</c:v>
                </c:pt>
                <c:pt idx="29">
                  <c:v>76.0</c:v>
                </c:pt>
              </c:numCache>
            </c:numRef>
          </c:xVal>
          <c:yVal>
            <c:numRef>
              <c:f>'Ponte (2)'!$G$3:$G$62</c:f>
              <c:numCache>
                <c:formatCode>0.0</c:formatCode>
                <c:ptCount val="60"/>
                <c:pt idx="0">
                  <c:v>-20.9</c:v>
                </c:pt>
                <c:pt idx="1">
                  <c:v>-19.9</c:v>
                </c:pt>
                <c:pt idx="2">
                  <c:v>-17.4</c:v>
                </c:pt>
                <c:pt idx="3">
                  <c:v>-16.2</c:v>
                </c:pt>
                <c:pt idx="4">
                  <c:v>-15.9</c:v>
                </c:pt>
                <c:pt idx="5">
                  <c:v>-14.0</c:v>
                </c:pt>
                <c:pt idx="6">
                  <c:v>-13.3</c:v>
                </c:pt>
                <c:pt idx="7">
                  <c:v>-11.5</c:v>
                </c:pt>
                <c:pt idx="8">
                  <c:v>-10.7</c:v>
                </c:pt>
                <c:pt idx="9">
                  <c:v>-9.2</c:v>
                </c:pt>
                <c:pt idx="10">
                  <c:v>-8.1</c:v>
                </c:pt>
                <c:pt idx="11">
                  <c:v>-6.0</c:v>
                </c:pt>
                <c:pt idx="12">
                  <c:v>-5.3</c:v>
                </c:pt>
                <c:pt idx="13">
                  <c:v>-4.3</c:v>
                </c:pt>
                <c:pt idx="14">
                  <c:v>-2.8</c:v>
                </c:pt>
                <c:pt idx="15">
                  <c:v>-1.5</c:v>
                </c:pt>
                <c:pt idx="16">
                  <c:v>-0.4</c:v>
                </c:pt>
                <c:pt idx="17">
                  <c:v>1.0</c:v>
                </c:pt>
                <c:pt idx="18">
                  <c:v>2.4</c:v>
                </c:pt>
                <c:pt idx="19">
                  <c:v>3.4</c:v>
                </c:pt>
                <c:pt idx="20">
                  <c:v>4.4</c:v>
                </c:pt>
                <c:pt idx="21">
                  <c:v>5.7</c:v>
                </c:pt>
                <c:pt idx="22">
                  <c:v>7.2</c:v>
                </c:pt>
                <c:pt idx="23">
                  <c:v>8.2</c:v>
                </c:pt>
                <c:pt idx="24">
                  <c:v>10.0</c:v>
                </c:pt>
                <c:pt idx="25">
                  <c:v>10.8</c:v>
                </c:pt>
                <c:pt idx="26">
                  <c:v>12.5</c:v>
                </c:pt>
                <c:pt idx="27">
                  <c:v>13.6</c:v>
                </c:pt>
                <c:pt idx="28">
                  <c:v>15.0</c:v>
                </c:pt>
                <c:pt idx="29">
                  <c:v>16.2</c:v>
                </c:pt>
                <c:pt idx="30">
                  <c:v>-21.2</c:v>
                </c:pt>
                <c:pt idx="31">
                  <c:v>-20.1</c:v>
                </c:pt>
                <c:pt idx="32">
                  <c:v>-18.6</c:v>
                </c:pt>
                <c:pt idx="33">
                  <c:v>-16.7</c:v>
                </c:pt>
                <c:pt idx="34">
                  <c:v>-16.2</c:v>
                </c:pt>
                <c:pt idx="35">
                  <c:v>-13.7</c:v>
                </c:pt>
                <c:pt idx="36">
                  <c:v>-13.3</c:v>
                </c:pt>
                <c:pt idx="37">
                  <c:v>-11.4</c:v>
                </c:pt>
                <c:pt idx="38">
                  <c:v>-10.8</c:v>
                </c:pt>
                <c:pt idx="39">
                  <c:v>-9.0</c:v>
                </c:pt>
                <c:pt idx="40">
                  <c:v>-8.2</c:v>
                </c:pt>
                <c:pt idx="41">
                  <c:v>-6.7</c:v>
                </c:pt>
                <c:pt idx="42">
                  <c:v>-4.4</c:v>
                </c:pt>
                <c:pt idx="43">
                  <c:v>-4.0</c:v>
                </c:pt>
                <c:pt idx="44">
                  <c:v>-2.6</c:v>
                </c:pt>
                <c:pt idx="45">
                  <c:v>-1.8</c:v>
                </c:pt>
                <c:pt idx="46">
                  <c:v>-0.3</c:v>
                </c:pt>
                <c:pt idx="47">
                  <c:v>0.8</c:v>
                </c:pt>
                <c:pt idx="48">
                  <c:v>1.9</c:v>
                </c:pt>
                <c:pt idx="49">
                  <c:v>3.5</c:v>
                </c:pt>
                <c:pt idx="50">
                  <c:v>4.8</c:v>
                </c:pt>
                <c:pt idx="51">
                  <c:v>6.0</c:v>
                </c:pt>
                <c:pt idx="52">
                  <c:v>7.2</c:v>
                </c:pt>
                <c:pt idx="53">
                  <c:v>8.6</c:v>
                </c:pt>
                <c:pt idx="54">
                  <c:v>10.1</c:v>
                </c:pt>
                <c:pt idx="55">
                  <c:v>10.9</c:v>
                </c:pt>
                <c:pt idx="56">
                  <c:v>12.3</c:v>
                </c:pt>
                <c:pt idx="57">
                  <c:v>13.8</c:v>
                </c:pt>
                <c:pt idx="58">
                  <c:v>15.0</c:v>
                </c:pt>
                <c:pt idx="59">
                  <c:v>15.9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090816"/>
        <c:axId val="2135075584"/>
      </c:scatterChart>
      <c:valAx>
        <c:axId val="2135090816"/>
        <c:scaling>
          <c:orientation val="minMax"/>
          <c:max val="80.0"/>
          <c:min val="1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 (</a:t>
                </a:r>
                <a:r>
                  <a:rPr lang="pt-B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°C)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75584"/>
        <c:crossesAt val="-25.0"/>
        <c:crossBetween val="midCat"/>
        <c:majorUnit val="5.0"/>
      </c:valAx>
      <c:valAx>
        <c:axId val="213507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Tensão Elétrica (mV)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9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511811024" r="0.511811024" t="0.787401575" header="0.31496062" footer="0.3149606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540709</xdr:colOff>
      <xdr:row>26</xdr:row>
      <xdr:rowOff>93386</xdr:rowOff>
    </xdr:from>
    <xdr:to>
      <xdr:col>18</xdr:col>
      <xdr:colOff>64715</xdr:colOff>
      <xdr:row>47</xdr:row>
      <xdr:rowOff>131568</xdr:rowOff>
    </xdr:to>
    <xdr:graphicFrame macro="">
      <xdr:nvGraphicFramePr>
        <xdr:cNvPr id="2" name="Gráfico 1" title="Curva de 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561575</xdr:colOff>
      <xdr:row>0</xdr:row>
      <xdr:rowOff>215311</xdr:rowOff>
    </xdr:from>
    <xdr:to>
      <xdr:col>19</xdr:col>
      <xdr:colOff>125495</xdr:colOff>
      <xdr:row>21</xdr:row>
      <xdr:rowOff>146576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508907</xdr:colOff>
      <xdr:row>3</xdr:row>
      <xdr:rowOff>159735</xdr:rowOff>
    </xdr:from>
    <xdr:to>
      <xdr:col>11</xdr:col>
      <xdr:colOff>310005</xdr:colOff>
      <xdr:row>25</xdr:row>
      <xdr:rowOff>4494</xdr:rowOff>
    </xdr:to>
    <xdr:graphicFrame macro="">
      <xdr:nvGraphicFramePr>
        <xdr:cNvPr id="3" name="Gráfico 2" title="Curva de 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52387</xdr:colOff>
      <xdr:row>0</xdr:row>
      <xdr:rowOff>185737</xdr:rowOff>
    </xdr:from>
    <xdr:to>
      <xdr:col>17</xdr:col>
      <xdr:colOff>566737</xdr:colOff>
      <xdr:row>14</xdr:row>
      <xdr:rowOff>128587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661147</xdr:colOff>
      <xdr:row>14</xdr:row>
      <xdr:rowOff>190780</xdr:rowOff>
    </xdr:from>
    <xdr:to>
      <xdr:col>16</xdr:col>
      <xdr:colOff>481853</xdr:colOff>
      <xdr:row>32</xdr:row>
      <xdr:rowOff>11206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37445</xdr:colOff>
      <xdr:row>5</xdr:row>
      <xdr:rowOff>36325</xdr:rowOff>
    </xdr:from>
    <xdr:to>
      <xdr:col>22</xdr:col>
      <xdr:colOff>551795</xdr:colOff>
      <xdr:row>18</xdr:row>
      <xdr:rowOff>188352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601382</xdr:colOff>
      <xdr:row>19</xdr:row>
      <xdr:rowOff>168089</xdr:rowOff>
    </xdr:from>
    <xdr:to>
      <xdr:col>26</xdr:col>
      <xdr:colOff>422088</xdr:colOff>
      <xdr:row>42</xdr:row>
      <xdr:rowOff>48558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zoomScale="115" zoomScaleNormal="115" zoomScalePageLayoutView="115" workbookViewId="0">
      <selection activeCell="I3" sqref="I3:I32"/>
    </sheetView>
  </sheetViews>
  <sheetFormatPr baseColWidth="10" defaultColWidth="8.83203125" defaultRowHeight="16" x14ac:dyDescent="0.2"/>
  <cols>
    <col min="1" max="1" width="8.33203125" customWidth="1"/>
    <col min="2" max="2" width="12.5" customWidth="1"/>
    <col min="3" max="3" width="12.33203125" customWidth="1"/>
    <col min="9" max="9" width="23" customWidth="1"/>
  </cols>
  <sheetData>
    <row r="1" spans="1:9" ht="17" thickBot="1" x14ac:dyDescent="0.25">
      <c r="A1" t="s">
        <v>6</v>
      </c>
    </row>
    <row r="2" spans="1:9" ht="17" thickBot="1" x14ac:dyDescent="0.25">
      <c r="A2" s="2" t="s">
        <v>9</v>
      </c>
      <c r="B2" s="3" t="s">
        <v>17</v>
      </c>
      <c r="C2" s="4" t="s">
        <v>8</v>
      </c>
      <c r="D2" s="8" t="s">
        <v>1</v>
      </c>
      <c r="E2" t="s">
        <v>14</v>
      </c>
      <c r="F2" t="s">
        <v>12</v>
      </c>
      <c r="G2" s="25" t="s">
        <v>0</v>
      </c>
      <c r="H2" s="26"/>
    </row>
    <row r="3" spans="1:9" x14ac:dyDescent="0.2">
      <c r="A3" s="17">
        <v>18</v>
      </c>
      <c r="B3" s="17">
        <v>106.8</v>
      </c>
      <c r="C3" s="17">
        <v>107</v>
      </c>
      <c r="D3">
        <f>C3-B3</f>
        <v>0.20000000000000284</v>
      </c>
      <c r="E3" s="18">
        <f>AVERAGE(B3:C3)</f>
        <v>106.9</v>
      </c>
      <c r="F3" s="18">
        <f t="shared" ref="F3:F32" si="0">(0.381*A3)+100.46</f>
        <v>107.318</v>
      </c>
      <c r="H3">
        <f>(E3+E32)/2</f>
        <v>118.05</v>
      </c>
      <c r="I3" t="str">
        <f>CONCATENATE("{",A3,",",B3, ",", C3,"},")</f>
        <v>{18,106.8,107},</v>
      </c>
    </row>
    <row r="4" spans="1:9" x14ac:dyDescent="0.2">
      <c r="A4" s="17">
        <v>20</v>
      </c>
      <c r="B4" s="17">
        <v>108.4</v>
      </c>
      <c r="C4" s="17">
        <v>108.1</v>
      </c>
      <c r="D4">
        <f t="shared" ref="D4:D32" si="1">C4-B4</f>
        <v>-0.30000000000001137</v>
      </c>
      <c r="E4" s="18">
        <f t="shared" ref="E4:E32" si="2">AVERAGE(B4:C4)</f>
        <v>108.25</v>
      </c>
      <c r="F4" s="18">
        <f t="shared" si="0"/>
        <v>108.08</v>
      </c>
      <c r="I4" t="str">
        <f t="shared" ref="I4:I32" si="3">CONCATENATE("{",A4,",",B4, ",", C4,"},")</f>
        <v>{20,108.4,108.1},</v>
      </c>
    </row>
    <row r="5" spans="1:9" x14ac:dyDescent="0.2">
      <c r="A5" s="17">
        <v>22</v>
      </c>
      <c r="B5" s="17">
        <v>109</v>
      </c>
      <c r="C5" s="17">
        <v>108.9</v>
      </c>
      <c r="D5">
        <f t="shared" si="1"/>
        <v>-9.9999999999994316E-2</v>
      </c>
      <c r="E5" s="18">
        <f t="shared" si="2"/>
        <v>108.95</v>
      </c>
      <c r="F5" s="18">
        <f t="shared" si="0"/>
        <v>108.842</v>
      </c>
      <c r="I5" t="str">
        <f t="shared" si="3"/>
        <v>{22,109,108.9},</v>
      </c>
    </row>
    <row r="6" spans="1:9" x14ac:dyDescent="0.2">
      <c r="A6" s="17">
        <v>24</v>
      </c>
      <c r="B6" s="17">
        <v>109.4</v>
      </c>
      <c r="C6" s="17">
        <v>109.6</v>
      </c>
      <c r="D6">
        <f t="shared" si="1"/>
        <v>0.19999999999998863</v>
      </c>
      <c r="E6" s="18">
        <f t="shared" si="2"/>
        <v>109.5</v>
      </c>
      <c r="F6" s="18">
        <f t="shared" si="0"/>
        <v>109.604</v>
      </c>
      <c r="I6" t="str">
        <f t="shared" si="3"/>
        <v>{24,109.4,109.6},</v>
      </c>
    </row>
    <row r="7" spans="1:9" s="7" customFormat="1" x14ac:dyDescent="0.2">
      <c r="A7" s="6">
        <v>26</v>
      </c>
      <c r="B7" s="6">
        <v>110.2</v>
      </c>
      <c r="C7" s="6">
        <v>110.4</v>
      </c>
      <c r="D7">
        <f t="shared" si="1"/>
        <v>0.20000000000000284</v>
      </c>
      <c r="E7" s="18">
        <f t="shared" si="2"/>
        <v>110.30000000000001</v>
      </c>
      <c r="F7" s="18">
        <f t="shared" si="0"/>
        <v>110.366</v>
      </c>
      <c r="I7" t="str">
        <f t="shared" si="3"/>
        <v>{26,110.2,110.4},</v>
      </c>
    </row>
    <row r="8" spans="1:9" x14ac:dyDescent="0.2">
      <c r="A8" s="17">
        <v>28</v>
      </c>
      <c r="B8" s="17">
        <v>111</v>
      </c>
      <c r="C8" s="17">
        <v>111.1</v>
      </c>
      <c r="D8">
        <f t="shared" si="1"/>
        <v>9.9999999999994316E-2</v>
      </c>
      <c r="E8" s="18">
        <f t="shared" si="2"/>
        <v>111.05</v>
      </c>
      <c r="F8" s="18">
        <f t="shared" si="0"/>
        <v>111.12799999999999</v>
      </c>
      <c r="I8" t="str">
        <f t="shared" si="3"/>
        <v>{28,111,111.1},</v>
      </c>
    </row>
    <row r="9" spans="1:9" x14ac:dyDescent="0.2">
      <c r="A9" s="17">
        <v>30</v>
      </c>
      <c r="B9" s="17">
        <v>111.9</v>
      </c>
      <c r="C9" s="17">
        <v>111.9</v>
      </c>
      <c r="D9">
        <f t="shared" si="1"/>
        <v>0</v>
      </c>
      <c r="E9" s="18">
        <f t="shared" si="2"/>
        <v>111.9</v>
      </c>
      <c r="F9" s="18">
        <f t="shared" si="0"/>
        <v>111.88999999999999</v>
      </c>
      <c r="I9" t="str">
        <f t="shared" si="3"/>
        <v>{30,111.9,111.9},</v>
      </c>
    </row>
    <row r="10" spans="1:9" x14ac:dyDescent="0.2">
      <c r="A10" s="17">
        <v>32</v>
      </c>
      <c r="B10" s="17">
        <v>112.7</v>
      </c>
      <c r="C10" s="17">
        <v>112.5</v>
      </c>
      <c r="D10">
        <f t="shared" si="1"/>
        <v>-0.20000000000000284</v>
      </c>
      <c r="E10" s="18">
        <f t="shared" si="2"/>
        <v>112.6</v>
      </c>
      <c r="F10" s="18">
        <f t="shared" si="0"/>
        <v>112.65199999999999</v>
      </c>
      <c r="I10" t="str">
        <f t="shared" si="3"/>
        <v>{32,112.7,112.5},</v>
      </c>
    </row>
    <row r="11" spans="1:9" x14ac:dyDescent="0.2">
      <c r="A11" s="17">
        <v>34</v>
      </c>
      <c r="B11" s="17">
        <v>113.3</v>
      </c>
      <c r="C11" s="17">
        <v>113.5</v>
      </c>
      <c r="D11">
        <f t="shared" si="1"/>
        <v>0.20000000000000284</v>
      </c>
      <c r="E11" s="18">
        <f t="shared" si="2"/>
        <v>113.4</v>
      </c>
      <c r="F11" s="18">
        <f t="shared" si="0"/>
        <v>113.41399999999999</v>
      </c>
      <c r="I11" t="str">
        <f t="shared" si="3"/>
        <v>{34,113.3,113.5},</v>
      </c>
    </row>
    <row r="12" spans="1:9" x14ac:dyDescent="0.2">
      <c r="A12" s="17">
        <v>36</v>
      </c>
      <c r="B12" s="17">
        <v>114.1</v>
      </c>
      <c r="C12" s="17">
        <v>114.2</v>
      </c>
      <c r="D12">
        <f t="shared" si="1"/>
        <v>0.10000000000000853</v>
      </c>
      <c r="E12" s="18">
        <f t="shared" si="2"/>
        <v>114.15</v>
      </c>
      <c r="F12" s="18">
        <f t="shared" si="0"/>
        <v>114.17599999999999</v>
      </c>
      <c r="I12" t="str">
        <f t="shared" si="3"/>
        <v>{36,114.1,114.2},</v>
      </c>
    </row>
    <row r="13" spans="1:9" x14ac:dyDescent="0.2">
      <c r="A13" s="17">
        <v>38</v>
      </c>
      <c r="B13" s="17">
        <v>115</v>
      </c>
      <c r="C13" s="17">
        <v>114.9</v>
      </c>
      <c r="D13">
        <f t="shared" si="1"/>
        <v>-9.9999999999994316E-2</v>
      </c>
      <c r="E13" s="18">
        <f t="shared" si="2"/>
        <v>114.95</v>
      </c>
      <c r="F13" s="18">
        <f t="shared" si="0"/>
        <v>114.93799999999999</v>
      </c>
      <c r="I13" t="str">
        <f t="shared" si="3"/>
        <v>{38,115,114.9},</v>
      </c>
    </row>
    <row r="14" spans="1:9" x14ac:dyDescent="0.2">
      <c r="A14" s="17">
        <v>40</v>
      </c>
      <c r="B14" s="17">
        <v>115.7</v>
      </c>
      <c r="C14" s="17">
        <v>115.8</v>
      </c>
      <c r="D14">
        <f t="shared" si="1"/>
        <v>9.9999999999994316E-2</v>
      </c>
      <c r="E14" s="18">
        <f t="shared" si="2"/>
        <v>115.75</v>
      </c>
      <c r="F14" s="18">
        <f t="shared" si="0"/>
        <v>115.69999999999999</v>
      </c>
      <c r="I14" t="str">
        <f t="shared" si="3"/>
        <v>{40,115.7,115.8},</v>
      </c>
    </row>
    <row r="15" spans="1:9" x14ac:dyDescent="0.2">
      <c r="A15" s="17">
        <v>42</v>
      </c>
      <c r="B15" s="17">
        <v>116.6</v>
      </c>
      <c r="C15" s="17">
        <v>116.4</v>
      </c>
      <c r="D15">
        <f t="shared" si="1"/>
        <v>-0.19999999999998863</v>
      </c>
      <c r="E15" s="18">
        <f t="shared" si="2"/>
        <v>116.5</v>
      </c>
      <c r="F15" s="18">
        <f t="shared" si="0"/>
        <v>116.46199999999999</v>
      </c>
      <c r="I15" t="str">
        <f t="shared" si="3"/>
        <v>{42,116.6,116.4},</v>
      </c>
    </row>
    <row r="16" spans="1:9" x14ac:dyDescent="0.2">
      <c r="A16" s="17">
        <v>44</v>
      </c>
      <c r="B16" s="17">
        <v>117.3</v>
      </c>
      <c r="C16" s="17">
        <v>117.4</v>
      </c>
      <c r="D16">
        <f t="shared" si="1"/>
        <v>0.10000000000000853</v>
      </c>
      <c r="E16" s="18">
        <f t="shared" si="2"/>
        <v>117.35</v>
      </c>
      <c r="F16" s="18">
        <f t="shared" si="0"/>
        <v>117.22399999999999</v>
      </c>
      <c r="I16" t="str">
        <f t="shared" si="3"/>
        <v>{44,117.3,117.4},</v>
      </c>
    </row>
    <row r="17" spans="1:9" x14ac:dyDescent="0.2">
      <c r="A17" s="17">
        <v>46</v>
      </c>
      <c r="B17" s="17">
        <v>117.9</v>
      </c>
      <c r="C17" s="17">
        <v>118.1</v>
      </c>
      <c r="D17">
        <f t="shared" si="1"/>
        <v>0.19999999999998863</v>
      </c>
      <c r="E17" s="18">
        <f t="shared" si="2"/>
        <v>118</v>
      </c>
      <c r="F17" s="18">
        <f t="shared" si="0"/>
        <v>117.98599999999999</v>
      </c>
      <c r="I17" t="str">
        <f t="shared" si="3"/>
        <v>{46,117.9,118.1},</v>
      </c>
    </row>
    <row r="18" spans="1:9" x14ac:dyDescent="0.2">
      <c r="A18" s="17">
        <v>48</v>
      </c>
      <c r="B18" s="17">
        <v>118.8</v>
      </c>
      <c r="C18" s="17">
        <v>118.8</v>
      </c>
      <c r="D18">
        <f t="shared" si="1"/>
        <v>0</v>
      </c>
      <c r="E18" s="18">
        <f t="shared" si="2"/>
        <v>118.8</v>
      </c>
      <c r="F18" s="18">
        <f t="shared" si="0"/>
        <v>118.74799999999999</v>
      </c>
      <c r="I18" t="str">
        <f t="shared" si="3"/>
        <v>{48,118.8,118.8},</v>
      </c>
    </row>
    <row r="19" spans="1:9" x14ac:dyDescent="0.2">
      <c r="A19" s="17">
        <v>50</v>
      </c>
      <c r="B19" s="17">
        <v>119.5</v>
      </c>
      <c r="C19" s="17">
        <v>119.7</v>
      </c>
      <c r="D19">
        <f t="shared" si="1"/>
        <v>0.20000000000000284</v>
      </c>
      <c r="E19" s="18">
        <f t="shared" si="2"/>
        <v>119.6</v>
      </c>
      <c r="F19" s="18">
        <f t="shared" si="0"/>
        <v>119.50999999999999</v>
      </c>
      <c r="I19" t="str">
        <f t="shared" si="3"/>
        <v>{50,119.5,119.7},</v>
      </c>
    </row>
    <row r="20" spans="1:9" x14ac:dyDescent="0.2">
      <c r="A20" s="17">
        <v>52</v>
      </c>
      <c r="B20" s="17">
        <v>120.8</v>
      </c>
      <c r="C20" s="17">
        <v>120.6</v>
      </c>
      <c r="D20">
        <f t="shared" si="1"/>
        <v>-0.20000000000000284</v>
      </c>
      <c r="E20" s="18">
        <f t="shared" si="2"/>
        <v>120.69999999999999</v>
      </c>
      <c r="F20" s="18">
        <f t="shared" si="0"/>
        <v>120.27199999999999</v>
      </c>
      <c r="I20" t="str">
        <f t="shared" si="3"/>
        <v>{52,120.8,120.6},</v>
      </c>
    </row>
    <row r="21" spans="1:9" x14ac:dyDescent="0.2">
      <c r="A21" s="17">
        <v>54</v>
      </c>
      <c r="B21" s="17">
        <v>121.1</v>
      </c>
      <c r="C21" s="17">
        <v>121</v>
      </c>
      <c r="D21">
        <f t="shared" si="1"/>
        <v>-9.9999999999994316E-2</v>
      </c>
      <c r="E21" s="18">
        <f t="shared" si="2"/>
        <v>121.05</v>
      </c>
      <c r="F21" s="18">
        <f t="shared" si="0"/>
        <v>121.03399999999999</v>
      </c>
      <c r="I21" t="str">
        <f t="shared" si="3"/>
        <v>{54,121.1,121},</v>
      </c>
    </row>
    <row r="22" spans="1:9" x14ac:dyDescent="0.2">
      <c r="A22" s="17">
        <v>56</v>
      </c>
      <c r="B22" s="17">
        <v>121.7</v>
      </c>
      <c r="C22" s="17">
        <v>121.7</v>
      </c>
      <c r="D22">
        <f t="shared" si="1"/>
        <v>0</v>
      </c>
      <c r="E22" s="18">
        <f t="shared" si="2"/>
        <v>121.7</v>
      </c>
      <c r="F22" s="18">
        <f t="shared" si="0"/>
        <v>121.79599999999999</v>
      </c>
      <c r="I22" t="str">
        <f t="shared" si="3"/>
        <v>{56,121.7,121.7},</v>
      </c>
    </row>
    <row r="23" spans="1:9" x14ac:dyDescent="0.2">
      <c r="A23" s="6">
        <v>58</v>
      </c>
      <c r="B23" s="6">
        <v>122.7</v>
      </c>
      <c r="C23" s="6">
        <v>123</v>
      </c>
      <c r="D23">
        <f t="shared" si="1"/>
        <v>0.29999999999999716</v>
      </c>
      <c r="E23" s="18">
        <f t="shared" si="2"/>
        <v>122.85</v>
      </c>
      <c r="F23" s="18">
        <f t="shared" si="0"/>
        <v>122.55799999999999</v>
      </c>
      <c r="I23" t="str">
        <f t="shared" si="3"/>
        <v>{58,122.7,123},</v>
      </c>
    </row>
    <row r="24" spans="1:9" x14ac:dyDescent="0.2">
      <c r="A24" s="17">
        <v>60</v>
      </c>
      <c r="B24" s="17">
        <v>123.4</v>
      </c>
      <c r="C24" s="17">
        <v>123.3</v>
      </c>
      <c r="D24">
        <f t="shared" si="1"/>
        <v>-0.10000000000000853</v>
      </c>
      <c r="E24" s="18">
        <f t="shared" si="2"/>
        <v>123.35</v>
      </c>
      <c r="F24" s="18">
        <f t="shared" si="0"/>
        <v>123.32</v>
      </c>
      <c r="I24" t="str">
        <f t="shared" si="3"/>
        <v>{60,123.4,123.3},</v>
      </c>
    </row>
    <row r="25" spans="1:9" x14ac:dyDescent="0.2">
      <c r="A25" s="6">
        <v>62</v>
      </c>
      <c r="B25" s="6">
        <v>124.4</v>
      </c>
      <c r="C25" s="6">
        <v>124.1</v>
      </c>
      <c r="D25">
        <f t="shared" si="1"/>
        <v>-0.30000000000001137</v>
      </c>
      <c r="E25" s="18">
        <f t="shared" si="2"/>
        <v>124.25</v>
      </c>
      <c r="F25" s="18">
        <f t="shared" si="0"/>
        <v>124.08199999999999</v>
      </c>
      <c r="I25" t="str">
        <f t="shared" si="3"/>
        <v>{62,124.4,124.1},</v>
      </c>
    </row>
    <row r="26" spans="1:9" x14ac:dyDescent="0.2">
      <c r="A26" s="17">
        <v>64</v>
      </c>
      <c r="B26" s="17">
        <v>124.8</v>
      </c>
      <c r="C26" s="17">
        <v>124.8</v>
      </c>
      <c r="D26">
        <f t="shared" si="1"/>
        <v>0</v>
      </c>
      <c r="E26" s="18">
        <f t="shared" si="2"/>
        <v>124.8</v>
      </c>
      <c r="F26" s="18">
        <f t="shared" si="0"/>
        <v>124.84399999999999</v>
      </c>
      <c r="I26" t="str">
        <f t="shared" si="3"/>
        <v>{64,124.8,124.8},</v>
      </c>
    </row>
    <row r="27" spans="1:9" x14ac:dyDescent="0.2">
      <c r="A27" s="17">
        <v>66</v>
      </c>
      <c r="B27" s="17">
        <v>125.4</v>
      </c>
      <c r="C27" s="17">
        <v>125.5</v>
      </c>
      <c r="D27">
        <f t="shared" si="1"/>
        <v>9.9999999999994316E-2</v>
      </c>
      <c r="E27" s="18">
        <f t="shared" si="2"/>
        <v>125.45</v>
      </c>
      <c r="F27" s="18">
        <f t="shared" si="0"/>
        <v>125.60599999999999</v>
      </c>
      <c r="I27" t="str">
        <f t="shared" si="3"/>
        <v>{66,125.4,125.5},</v>
      </c>
    </row>
    <row r="28" spans="1:9" x14ac:dyDescent="0.2">
      <c r="A28" s="17">
        <v>68</v>
      </c>
      <c r="B28" s="17">
        <v>126.3</v>
      </c>
      <c r="C28" s="17">
        <v>126.3</v>
      </c>
      <c r="D28">
        <f t="shared" si="1"/>
        <v>0</v>
      </c>
      <c r="E28" s="18">
        <f t="shared" si="2"/>
        <v>126.3</v>
      </c>
      <c r="F28" s="18">
        <f t="shared" si="0"/>
        <v>126.36799999999999</v>
      </c>
      <c r="I28" t="str">
        <f t="shared" si="3"/>
        <v>{68,126.3,126.3},</v>
      </c>
    </row>
    <row r="29" spans="1:9" x14ac:dyDescent="0.2">
      <c r="A29" s="17">
        <v>70</v>
      </c>
      <c r="B29" s="17">
        <v>127</v>
      </c>
      <c r="C29" s="17">
        <v>126.8</v>
      </c>
      <c r="D29">
        <f t="shared" si="1"/>
        <v>-0.20000000000000284</v>
      </c>
      <c r="E29" s="18">
        <f t="shared" si="2"/>
        <v>126.9</v>
      </c>
      <c r="F29" s="18">
        <f t="shared" si="0"/>
        <v>127.13</v>
      </c>
      <c r="I29" t="str">
        <f t="shared" si="3"/>
        <v>{70,127,126.8},</v>
      </c>
    </row>
    <row r="30" spans="1:9" x14ac:dyDescent="0.2">
      <c r="A30" s="17">
        <v>72</v>
      </c>
      <c r="B30" s="17">
        <v>128</v>
      </c>
      <c r="C30" s="17">
        <v>127.9</v>
      </c>
      <c r="D30">
        <f t="shared" si="1"/>
        <v>-9.9999999999994316E-2</v>
      </c>
      <c r="E30" s="18">
        <f t="shared" si="2"/>
        <v>127.95</v>
      </c>
      <c r="F30" s="18">
        <f t="shared" si="0"/>
        <v>127.892</v>
      </c>
      <c r="I30" t="str">
        <f t="shared" si="3"/>
        <v>{72,128,127.9},</v>
      </c>
    </row>
    <row r="31" spans="1:9" x14ac:dyDescent="0.2">
      <c r="A31" s="5">
        <v>74</v>
      </c>
      <c r="B31" s="5">
        <v>128.6</v>
      </c>
      <c r="C31" s="5">
        <v>128.5</v>
      </c>
      <c r="D31">
        <f t="shared" si="1"/>
        <v>-9.9999999999994316E-2</v>
      </c>
      <c r="E31" s="18">
        <f t="shared" si="2"/>
        <v>128.55000000000001</v>
      </c>
      <c r="F31" s="18">
        <f t="shared" si="0"/>
        <v>128.654</v>
      </c>
      <c r="I31" t="str">
        <f t="shared" si="3"/>
        <v>{74,128.6,128.5},</v>
      </c>
    </row>
    <row r="32" spans="1:9" x14ac:dyDescent="0.2">
      <c r="A32" s="17">
        <v>76</v>
      </c>
      <c r="B32" s="17">
        <v>129.1</v>
      </c>
      <c r="C32" s="17">
        <v>129.30000000000001</v>
      </c>
      <c r="D32">
        <f t="shared" si="1"/>
        <v>0.20000000000001705</v>
      </c>
      <c r="E32" s="18">
        <f t="shared" si="2"/>
        <v>129.19999999999999</v>
      </c>
      <c r="F32" s="18">
        <f t="shared" si="0"/>
        <v>129.416</v>
      </c>
      <c r="I32" t="str">
        <f t="shared" si="3"/>
        <v>{76,129.1,129.3},</v>
      </c>
    </row>
    <row r="33" spans="1:6" x14ac:dyDescent="0.2">
      <c r="A33" s="17">
        <v>18</v>
      </c>
      <c r="B33" s="17">
        <v>107</v>
      </c>
      <c r="F33" s="18"/>
    </row>
    <row r="34" spans="1:6" x14ac:dyDescent="0.2">
      <c r="A34" s="17">
        <v>20</v>
      </c>
      <c r="B34" s="17">
        <v>108.1</v>
      </c>
      <c r="F34" s="18"/>
    </row>
    <row r="35" spans="1:6" x14ac:dyDescent="0.2">
      <c r="A35" s="17">
        <v>22</v>
      </c>
      <c r="B35" s="17">
        <v>108.9</v>
      </c>
    </row>
    <row r="36" spans="1:6" x14ac:dyDescent="0.2">
      <c r="A36" s="17">
        <v>24</v>
      </c>
      <c r="B36" s="17">
        <v>109.6</v>
      </c>
    </row>
    <row r="37" spans="1:6" x14ac:dyDescent="0.2">
      <c r="A37" s="6">
        <v>26</v>
      </c>
      <c r="B37" s="6">
        <v>110.4</v>
      </c>
    </row>
    <row r="38" spans="1:6" x14ac:dyDescent="0.2">
      <c r="A38" s="17">
        <v>28</v>
      </c>
      <c r="B38" s="17">
        <v>111.1</v>
      </c>
    </row>
    <row r="39" spans="1:6" x14ac:dyDescent="0.2">
      <c r="A39" s="17">
        <v>30</v>
      </c>
      <c r="B39" s="17">
        <v>111.9</v>
      </c>
    </row>
    <row r="40" spans="1:6" x14ac:dyDescent="0.2">
      <c r="A40" s="17">
        <v>32</v>
      </c>
      <c r="B40" s="17">
        <v>112.5</v>
      </c>
    </row>
    <row r="41" spans="1:6" x14ac:dyDescent="0.2">
      <c r="A41" s="17">
        <v>34</v>
      </c>
      <c r="B41" s="17">
        <v>113.5</v>
      </c>
    </row>
    <row r="42" spans="1:6" x14ac:dyDescent="0.2">
      <c r="A42" s="17">
        <v>36</v>
      </c>
      <c r="B42" s="17">
        <v>114.2</v>
      </c>
    </row>
    <row r="43" spans="1:6" x14ac:dyDescent="0.2">
      <c r="A43" s="17">
        <v>38</v>
      </c>
      <c r="B43" s="17">
        <v>114.9</v>
      </c>
    </row>
    <row r="44" spans="1:6" x14ac:dyDescent="0.2">
      <c r="A44" s="17">
        <v>40</v>
      </c>
      <c r="B44" s="17">
        <v>115.8</v>
      </c>
    </row>
    <row r="45" spans="1:6" x14ac:dyDescent="0.2">
      <c r="A45" s="17">
        <v>42</v>
      </c>
      <c r="B45" s="17">
        <v>116.4</v>
      </c>
    </row>
    <row r="46" spans="1:6" x14ac:dyDescent="0.2">
      <c r="A46" s="17">
        <v>44</v>
      </c>
      <c r="B46" s="17">
        <v>117.4</v>
      </c>
    </row>
    <row r="47" spans="1:6" x14ac:dyDescent="0.2">
      <c r="A47" s="17">
        <v>46</v>
      </c>
      <c r="B47" s="17">
        <v>118.1</v>
      </c>
    </row>
    <row r="48" spans="1:6" x14ac:dyDescent="0.2">
      <c r="A48" s="17">
        <v>48</v>
      </c>
      <c r="B48" s="17">
        <v>118.8</v>
      </c>
    </row>
    <row r="49" spans="1:2" x14ac:dyDescent="0.2">
      <c r="A49" s="17">
        <v>50</v>
      </c>
      <c r="B49" s="17">
        <v>119.7</v>
      </c>
    </row>
    <row r="50" spans="1:2" x14ac:dyDescent="0.2">
      <c r="A50" s="17">
        <v>52</v>
      </c>
      <c r="B50" s="17">
        <v>120.6</v>
      </c>
    </row>
    <row r="51" spans="1:2" x14ac:dyDescent="0.2">
      <c r="A51" s="17">
        <v>54</v>
      </c>
      <c r="B51" s="17">
        <v>121</v>
      </c>
    </row>
    <row r="52" spans="1:2" x14ac:dyDescent="0.2">
      <c r="A52" s="17">
        <v>56</v>
      </c>
      <c r="B52" s="17">
        <v>121.7</v>
      </c>
    </row>
    <row r="53" spans="1:2" x14ac:dyDescent="0.2">
      <c r="A53" s="6">
        <v>58</v>
      </c>
      <c r="B53" s="6">
        <v>123</v>
      </c>
    </row>
    <row r="54" spans="1:2" x14ac:dyDescent="0.2">
      <c r="A54" s="17">
        <v>60</v>
      </c>
      <c r="B54" s="17">
        <v>123.3</v>
      </c>
    </row>
    <row r="55" spans="1:2" x14ac:dyDescent="0.2">
      <c r="A55" s="6">
        <v>62</v>
      </c>
      <c r="B55" s="6">
        <v>124.1</v>
      </c>
    </row>
    <row r="56" spans="1:2" x14ac:dyDescent="0.2">
      <c r="A56" s="17">
        <v>64</v>
      </c>
      <c r="B56" s="17">
        <v>124.8</v>
      </c>
    </row>
    <row r="57" spans="1:2" x14ac:dyDescent="0.2">
      <c r="A57" s="17">
        <v>66</v>
      </c>
      <c r="B57" s="17">
        <v>125.5</v>
      </c>
    </row>
    <row r="58" spans="1:2" x14ac:dyDescent="0.2">
      <c r="A58" s="17">
        <v>68</v>
      </c>
      <c r="B58" s="17">
        <v>126.3</v>
      </c>
    </row>
    <row r="59" spans="1:2" x14ac:dyDescent="0.2">
      <c r="A59" s="17">
        <v>70</v>
      </c>
      <c r="B59" s="17">
        <v>126.8</v>
      </c>
    </row>
    <row r="60" spans="1:2" x14ac:dyDescent="0.2">
      <c r="A60" s="17">
        <v>72</v>
      </c>
      <c r="B60" s="17">
        <v>127.9</v>
      </c>
    </row>
    <row r="61" spans="1:2" x14ac:dyDescent="0.2">
      <c r="A61" s="5">
        <v>74</v>
      </c>
      <c r="B61" s="5">
        <v>128.5</v>
      </c>
    </row>
    <row r="62" spans="1:2" x14ac:dyDescent="0.2">
      <c r="A62" s="17">
        <v>76</v>
      </c>
      <c r="B62" s="17">
        <v>129.30000000000001</v>
      </c>
    </row>
  </sheetData>
  <mergeCells count="1">
    <mergeCell ref="G2:H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13" zoomScale="115" zoomScaleNormal="115" zoomScalePageLayoutView="115" workbookViewId="0">
      <selection activeCell="E17" sqref="E17"/>
    </sheetView>
  </sheetViews>
  <sheetFormatPr baseColWidth="10" defaultColWidth="8.83203125" defaultRowHeight="16" x14ac:dyDescent="0.2"/>
  <cols>
    <col min="1" max="1" width="8.33203125" customWidth="1"/>
    <col min="2" max="2" width="12.5" customWidth="1"/>
    <col min="3" max="3" width="12.33203125" customWidth="1"/>
    <col min="9" max="9" width="23" customWidth="1"/>
  </cols>
  <sheetData>
    <row r="1" spans="1:9" ht="17" thickBot="1" x14ac:dyDescent="0.25">
      <c r="A1" t="s">
        <v>6</v>
      </c>
    </row>
    <row r="2" spans="1:9" ht="17" thickBot="1" x14ac:dyDescent="0.25">
      <c r="A2" s="2" t="s">
        <v>9</v>
      </c>
      <c r="B2" s="3" t="s">
        <v>7</v>
      </c>
      <c r="C2" s="4" t="s">
        <v>8</v>
      </c>
      <c r="D2" s="8" t="s">
        <v>1</v>
      </c>
      <c r="E2" t="s">
        <v>14</v>
      </c>
      <c r="F2" t="s">
        <v>12</v>
      </c>
      <c r="G2" s="25" t="s">
        <v>0</v>
      </c>
      <c r="H2" s="26"/>
    </row>
    <row r="3" spans="1:9" x14ac:dyDescent="0.2">
      <c r="A3" s="1">
        <v>18</v>
      </c>
      <c r="B3" s="1">
        <v>106.8</v>
      </c>
      <c r="C3" s="1">
        <v>107</v>
      </c>
      <c r="D3">
        <f>C3-B3</f>
        <v>0.20000000000000284</v>
      </c>
      <c r="E3" s="18">
        <f>AVERAGE(B3:C3)</f>
        <v>106.9</v>
      </c>
      <c r="F3" s="18">
        <f>(0.381*A3)+100.46</f>
        <v>107.318</v>
      </c>
      <c r="H3">
        <f>(E3+E32)/2</f>
        <v>118.05</v>
      </c>
      <c r="I3" t="str">
        <f>CONCATENATE("{",A3,",",B3,"},"," {",A3,",",C3,"},")</f>
        <v>{18,106,8}, {18,107},</v>
      </c>
    </row>
    <row r="4" spans="1:9" x14ac:dyDescent="0.2">
      <c r="A4" s="1">
        <v>20</v>
      </c>
      <c r="B4" s="1">
        <v>108.4</v>
      </c>
      <c r="C4" s="1">
        <v>108.1</v>
      </c>
      <c r="D4">
        <f t="shared" ref="D4:D32" si="0">C4-B4</f>
        <v>-0.30000000000001137</v>
      </c>
      <c r="E4" s="18">
        <f t="shared" ref="E4:E32" si="1">AVERAGE(B4:C4)</f>
        <v>108.25</v>
      </c>
      <c r="F4" s="18">
        <f t="shared" ref="F4:F34" si="2">(0.381*A4)+100.46</f>
        <v>108.08</v>
      </c>
      <c r="I4" t="str">
        <f t="shared" ref="I4:I32" si="3">CONCATENATE("{",A4,",",B4,"},"," {",A4,",",C4,"},")</f>
        <v>{20,108,4}, {20,108,1},</v>
      </c>
    </row>
    <row r="5" spans="1:9" x14ac:dyDescent="0.2">
      <c r="A5" s="1">
        <v>22</v>
      </c>
      <c r="B5" s="1">
        <v>109</v>
      </c>
      <c r="C5" s="1">
        <v>108.9</v>
      </c>
      <c r="D5">
        <f t="shared" si="0"/>
        <v>-9.9999999999994316E-2</v>
      </c>
      <c r="E5" s="18">
        <f t="shared" si="1"/>
        <v>108.95</v>
      </c>
      <c r="F5" s="18">
        <f t="shared" si="2"/>
        <v>108.842</v>
      </c>
      <c r="I5" t="str">
        <f t="shared" si="3"/>
        <v>{22,109}, {22,108,9},</v>
      </c>
    </row>
    <row r="6" spans="1:9" x14ac:dyDescent="0.2">
      <c r="A6" s="1">
        <v>24</v>
      </c>
      <c r="B6" s="1">
        <v>109.4</v>
      </c>
      <c r="C6" s="1">
        <v>109.6</v>
      </c>
      <c r="D6">
        <f t="shared" si="0"/>
        <v>0.19999999999998863</v>
      </c>
      <c r="E6" s="18">
        <f t="shared" si="1"/>
        <v>109.5</v>
      </c>
      <c r="F6" s="18">
        <f t="shared" si="2"/>
        <v>109.604</v>
      </c>
      <c r="I6" t="str">
        <f t="shared" si="3"/>
        <v>{24,109,4}, {24,109,6},</v>
      </c>
    </row>
    <row r="7" spans="1:9" s="7" customFormat="1" x14ac:dyDescent="0.2">
      <c r="A7" s="6">
        <v>26</v>
      </c>
      <c r="B7" s="6">
        <v>110.2</v>
      </c>
      <c r="C7" s="6">
        <v>110.4</v>
      </c>
      <c r="D7">
        <f t="shared" si="0"/>
        <v>0.20000000000000284</v>
      </c>
      <c r="E7" s="18">
        <f t="shared" si="1"/>
        <v>110.30000000000001</v>
      </c>
      <c r="F7" s="18">
        <f t="shared" si="2"/>
        <v>110.366</v>
      </c>
      <c r="I7" t="str">
        <f t="shared" si="3"/>
        <v>{26,110,2}, {26,110,4},</v>
      </c>
    </row>
    <row r="8" spans="1:9" x14ac:dyDescent="0.2">
      <c r="A8" s="1">
        <v>28</v>
      </c>
      <c r="B8" s="1">
        <v>111</v>
      </c>
      <c r="C8" s="1">
        <v>111.1</v>
      </c>
      <c r="D8">
        <f t="shared" si="0"/>
        <v>9.9999999999994316E-2</v>
      </c>
      <c r="E8" s="18">
        <f t="shared" si="1"/>
        <v>111.05</v>
      </c>
      <c r="F8" s="18">
        <f t="shared" si="2"/>
        <v>111.12799999999999</v>
      </c>
      <c r="I8" t="str">
        <f t="shared" si="3"/>
        <v>{28,111}, {28,111,1},</v>
      </c>
    </row>
    <row r="9" spans="1:9" x14ac:dyDescent="0.2">
      <c r="A9" s="1">
        <v>30</v>
      </c>
      <c r="B9" s="1">
        <v>111.9</v>
      </c>
      <c r="C9" s="1">
        <v>111.9</v>
      </c>
      <c r="D9">
        <f t="shared" si="0"/>
        <v>0</v>
      </c>
      <c r="E9" s="18">
        <f t="shared" si="1"/>
        <v>111.9</v>
      </c>
      <c r="F9" s="18">
        <f t="shared" si="2"/>
        <v>111.88999999999999</v>
      </c>
      <c r="I9" t="str">
        <f t="shared" si="3"/>
        <v>{30,111,9}, {30,111,9},</v>
      </c>
    </row>
    <row r="10" spans="1:9" x14ac:dyDescent="0.2">
      <c r="A10" s="1">
        <v>32</v>
      </c>
      <c r="B10" s="1">
        <v>112.7</v>
      </c>
      <c r="C10" s="1">
        <v>112.5</v>
      </c>
      <c r="D10">
        <f t="shared" si="0"/>
        <v>-0.20000000000000284</v>
      </c>
      <c r="E10" s="18">
        <f t="shared" si="1"/>
        <v>112.6</v>
      </c>
      <c r="F10" s="18">
        <f t="shared" si="2"/>
        <v>112.65199999999999</v>
      </c>
      <c r="I10" t="str">
        <f t="shared" si="3"/>
        <v>{32,112,7}, {32,112,5},</v>
      </c>
    </row>
    <row r="11" spans="1:9" x14ac:dyDescent="0.2">
      <c r="A11" s="1">
        <v>34</v>
      </c>
      <c r="B11" s="1">
        <v>113.3</v>
      </c>
      <c r="C11" s="1">
        <v>113.5</v>
      </c>
      <c r="D11">
        <f t="shared" si="0"/>
        <v>0.20000000000000284</v>
      </c>
      <c r="E11" s="18">
        <f t="shared" si="1"/>
        <v>113.4</v>
      </c>
      <c r="F11" s="18">
        <f t="shared" si="2"/>
        <v>113.41399999999999</v>
      </c>
      <c r="I11" t="str">
        <f t="shared" si="3"/>
        <v>{34,113,3}, {34,113,5},</v>
      </c>
    </row>
    <row r="12" spans="1:9" x14ac:dyDescent="0.2">
      <c r="A12" s="1">
        <v>36</v>
      </c>
      <c r="B12" s="1">
        <v>114.1</v>
      </c>
      <c r="C12" s="1">
        <v>114.2</v>
      </c>
      <c r="D12">
        <f t="shared" si="0"/>
        <v>0.10000000000000853</v>
      </c>
      <c r="E12" s="18">
        <f t="shared" si="1"/>
        <v>114.15</v>
      </c>
      <c r="F12" s="18">
        <f t="shared" si="2"/>
        <v>114.17599999999999</v>
      </c>
      <c r="I12" t="str">
        <f t="shared" si="3"/>
        <v>{36,114,1}, {36,114,2},</v>
      </c>
    </row>
    <row r="13" spans="1:9" x14ac:dyDescent="0.2">
      <c r="A13" s="1">
        <v>38</v>
      </c>
      <c r="B13" s="1">
        <v>115</v>
      </c>
      <c r="C13" s="1">
        <v>114.9</v>
      </c>
      <c r="D13">
        <f t="shared" si="0"/>
        <v>-9.9999999999994316E-2</v>
      </c>
      <c r="E13" s="18">
        <f t="shared" si="1"/>
        <v>114.95</v>
      </c>
      <c r="F13" s="18">
        <f t="shared" si="2"/>
        <v>114.93799999999999</v>
      </c>
      <c r="I13" t="str">
        <f t="shared" si="3"/>
        <v>{38,115}, {38,114,9},</v>
      </c>
    </row>
    <row r="14" spans="1:9" x14ac:dyDescent="0.2">
      <c r="A14" s="1">
        <v>40</v>
      </c>
      <c r="B14" s="1">
        <v>115.7</v>
      </c>
      <c r="C14" s="1">
        <v>115.8</v>
      </c>
      <c r="D14">
        <f t="shared" si="0"/>
        <v>9.9999999999994316E-2</v>
      </c>
      <c r="E14" s="18">
        <f t="shared" si="1"/>
        <v>115.75</v>
      </c>
      <c r="F14" s="18">
        <f t="shared" si="2"/>
        <v>115.69999999999999</v>
      </c>
      <c r="I14" t="str">
        <f t="shared" si="3"/>
        <v>{40,115,7}, {40,115,8},</v>
      </c>
    </row>
    <row r="15" spans="1:9" x14ac:dyDescent="0.2">
      <c r="A15" s="1">
        <v>42</v>
      </c>
      <c r="B15" s="1">
        <v>116.6</v>
      </c>
      <c r="C15" s="1">
        <v>116.4</v>
      </c>
      <c r="D15">
        <f t="shared" si="0"/>
        <v>-0.19999999999998863</v>
      </c>
      <c r="E15" s="18">
        <f t="shared" si="1"/>
        <v>116.5</v>
      </c>
      <c r="F15" s="18">
        <f t="shared" si="2"/>
        <v>116.46199999999999</v>
      </c>
      <c r="I15" t="str">
        <f t="shared" si="3"/>
        <v>{42,116,6}, {42,116,4},</v>
      </c>
    </row>
    <row r="16" spans="1:9" x14ac:dyDescent="0.2">
      <c r="A16" s="1">
        <v>44</v>
      </c>
      <c r="B16" s="1">
        <v>117.3</v>
      </c>
      <c r="C16" s="1">
        <v>117.4</v>
      </c>
      <c r="D16">
        <f t="shared" si="0"/>
        <v>0.10000000000000853</v>
      </c>
      <c r="E16" s="18">
        <f t="shared" si="1"/>
        <v>117.35</v>
      </c>
      <c r="F16" s="18">
        <f t="shared" si="2"/>
        <v>117.22399999999999</v>
      </c>
      <c r="I16" t="str">
        <f t="shared" si="3"/>
        <v>{44,117,3}, {44,117,4},</v>
      </c>
    </row>
    <row r="17" spans="1:9" x14ac:dyDescent="0.2">
      <c r="A17" s="1">
        <v>46</v>
      </c>
      <c r="B17" s="1">
        <v>117.9</v>
      </c>
      <c r="C17" s="1">
        <v>118.1</v>
      </c>
      <c r="D17">
        <f t="shared" si="0"/>
        <v>0.19999999999998863</v>
      </c>
      <c r="E17" s="18">
        <f t="shared" si="1"/>
        <v>118</v>
      </c>
      <c r="F17" s="18">
        <f t="shared" si="2"/>
        <v>117.98599999999999</v>
      </c>
      <c r="I17" t="str">
        <f t="shared" si="3"/>
        <v>{46,117,9}, {46,118,1},</v>
      </c>
    </row>
    <row r="18" spans="1:9" x14ac:dyDescent="0.2">
      <c r="A18" s="1">
        <v>48</v>
      </c>
      <c r="B18" s="1">
        <v>118.8</v>
      </c>
      <c r="C18" s="1">
        <v>118.8</v>
      </c>
      <c r="D18">
        <f t="shared" si="0"/>
        <v>0</v>
      </c>
      <c r="E18" s="18">
        <f t="shared" si="1"/>
        <v>118.8</v>
      </c>
      <c r="F18" s="18">
        <f t="shared" si="2"/>
        <v>118.74799999999999</v>
      </c>
      <c r="I18" t="str">
        <f t="shared" si="3"/>
        <v>{48,118,8}, {48,118,8},</v>
      </c>
    </row>
    <row r="19" spans="1:9" x14ac:dyDescent="0.2">
      <c r="A19" s="1">
        <v>50</v>
      </c>
      <c r="B19" s="1">
        <v>119.5</v>
      </c>
      <c r="C19" s="1">
        <v>119.7</v>
      </c>
      <c r="D19">
        <f t="shared" si="0"/>
        <v>0.20000000000000284</v>
      </c>
      <c r="E19" s="18">
        <f t="shared" si="1"/>
        <v>119.6</v>
      </c>
      <c r="F19" s="18">
        <f t="shared" si="2"/>
        <v>119.50999999999999</v>
      </c>
      <c r="I19" t="str">
        <f t="shared" si="3"/>
        <v>{50,119,5}, {50,119,7},</v>
      </c>
    </row>
    <row r="20" spans="1:9" x14ac:dyDescent="0.2">
      <c r="A20" s="1">
        <v>52</v>
      </c>
      <c r="B20" s="1">
        <v>120.8</v>
      </c>
      <c r="C20" s="1">
        <v>120.6</v>
      </c>
      <c r="D20">
        <f t="shared" si="0"/>
        <v>-0.20000000000000284</v>
      </c>
      <c r="E20" s="18">
        <f t="shared" si="1"/>
        <v>120.69999999999999</v>
      </c>
      <c r="F20" s="18">
        <f t="shared" si="2"/>
        <v>120.27199999999999</v>
      </c>
      <c r="I20" t="str">
        <f t="shared" si="3"/>
        <v>{52,120,8}, {52,120,6},</v>
      </c>
    </row>
    <row r="21" spans="1:9" x14ac:dyDescent="0.2">
      <c r="A21" s="1">
        <v>54</v>
      </c>
      <c r="B21" s="1">
        <v>121.1</v>
      </c>
      <c r="C21" s="1">
        <v>121</v>
      </c>
      <c r="D21">
        <f t="shared" si="0"/>
        <v>-9.9999999999994316E-2</v>
      </c>
      <c r="E21" s="18">
        <f t="shared" si="1"/>
        <v>121.05</v>
      </c>
      <c r="F21" s="18">
        <f t="shared" si="2"/>
        <v>121.03399999999999</v>
      </c>
      <c r="I21" t="str">
        <f t="shared" si="3"/>
        <v>{54,121,1}, {54,121},</v>
      </c>
    </row>
    <row r="22" spans="1:9" x14ac:dyDescent="0.2">
      <c r="A22" s="1">
        <v>56</v>
      </c>
      <c r="B22" s="1">
        <v>121.7</v>
      </c>
      <c r="C22" s="1">
        <v>121.7</v>
      </c>
      <c r="D22">
        <f t="shared" si="0"/>
        <v>0</v>
      </c>
      <c r="E22" s="18">
        <f t="shared" si="1"/>
        <v>121.7</v>
      </c>
      <c r="F22" s="18">
        <f t="shared" si="2"/>
        <v>121.79599999999999</v>
      </c>
      <c r="I22" t="str">
        <f t="shared" si="3"/>
        <v>{56,121,7}, {56,121,7},</v>
      </c>
    </row>
    <row r="23" spans="1:9" x14ac:dyDescent="0.2">
      <c r="A23" s="6">
        <v>58</v>
      </c>
      <c r="B23" s="6">
        <v>122.7</v>
      </c>
      <c r="C23" s="6">
        <v>123</v>
      </c>
      <c r="D23">
        <f t="shared" si="0"/>
        <v>0.29999999999999716</v>
      </c>
      <c r="E23" s="18">
        <f t="shared" si="1"/>
        <v>122.85</v>
      </c>
      <c r="F23" s="18">
        <f t="shared" si="2"/>
        <v>122.55799999999999</v>
      </c>
      <c r="I23" t="str">
        <f t="shared" si="3"/>
        <v>{58,122,7}, {58,123},</v>
      </c>
    </row>
    <row r="24" spans="1:9" x14ac:dyDescent="0.2">
      <c r="A24" s="1">
        <v>60</v>
      </c>
      <c r="B24" s="1">
        <v>123.4</v>
      </c>
      <c r="C24" s="1">
        <v>123.3</v>
      </c>
      <c r="D24">
        <f t="shared" si="0"/>
        <v>-0.10000000000000853</v>
      </c>
      <c r="E24" s="18">
        <f t="shared" si="1"/>
        <v>123.35</v>
      </c>
      <c r="F24" s="18">
        <f t="shared" si="2"/>
        <v>123.32</v>
      </c>
      <c r="I24" t="str">
        <f t="shared" si="3"/>
        <v>{60,123,4}, {60,123,3},</v>
      </c>
    </row>
    <row r="25" spans="1:9" x14ac:dyDescent="0.2">
      <c r="A25" s="6">
        <v>62</v>
      </c>
      <c r="B25" s="6">
        <v>124.4</v>
      </c>
      <c r="C25" s="6">
        <v>124.1</v>
      </c>
      <c r="D25">
        <f t="shared" si="0"/>
        <v>-0.30000000000001137</v>
      </c>
      <c r="E25" s="18">
        <f t="shared" si="1"/>
        <v>124.25</v>
      </c>
      <c r="F25" s="18">
        <f t="shared" si="2"/>
        <v>124.08199999999999</v>
      </c>
      <c r="I25" t="str">
        <f t="shared" si="3"/>
        <v>{62,124,4}, {62,124,1},</v>
      </c>
    </row>
    <row r="26" spans="1:9" x14ac:dyDescent="0.2">
      <c r="A26" s="1">
        <v>64</v>
      </c>
      <c r="B26" s="1">
        <v>124.8</v>
      </c>
      <c r="C26" s="1">
        <v>124.8</v>
      </c>
      <c r="D26">
        <f t="shared" si="0"/>
        <v>0</v>
      </c>
      <c r="E26" s="18">
        <f t="shared" si="1"/>
        <v>124.8</v>
      </c>
      <c r="F26" s="18">
        <f t="shared" si="2"/>
        <v>124.84399999999999</v>
      </c>
      <c r="I26" t="str">
        <f t="shared" si="3"/>
        <v>{64,124,8}, {64,124,8},</v>
      </c>
    </row>
    <row r="27" spans="1:9" x14ac:dyDescent="0.2">
      <c r="A27" s="1">
        <v>66</v>
      </c>
      <c r="B27" s="1">
        <v>125.4</v>
      </c>
      <c r="C27" s="1">
        <v>125.5</v>
      </c>
      <c r="D27">
        <f t="shared" si="0"/>
        <v>9.9999999999994316E-2</v>
      </c>
      <c r="E27" s="18">
        <f t="shared" si="1"/>
        <v>125.45</v>
      </c>
      <c r="F27" s="18">
        <f t="shared" si="2"/>
        <v>125.60599999999999</v>
      </c>
      <c r="I27" t="str">
        <f t="shared" si="3"/>
        <v>{66,125,4}, {66,125,5},</v>
      </c>
    </row>
    <row r="28" spans="1:9" x14ac:dyDescent="0.2">
      <c r="A28" s="1">
        <v>68</v>
      </c>
      <c r="B28" s="1">
        <v>126.3</v>
      </c>
      <c r="C28" s="1">
        <v>126.3</v>
      </c>
      <c r="D28">
        <f t="shared" si="0"/>
        <v>0</v>
      </c>
      <c r="E28" s="18">
        <f t="shared" si="1"/>
        <v>126.3</v>
      </c>
      <c r="F28" s="18">
        <f t="shared" si="2"/>
        <v>126.36799999999999</v>
      </c>
      <c r="I28" t="str">
        <f t="shared" si="3"/>
        <v>{68,126,3}, {68,126,3},</v>
      </c>
    </row>
    <row r="29" spans="1:9" x14ac:dyDescent="0.2">
      <c r="A29" s="1">
        <v>70</v>
      </c>
      <c r="B29" s="1">
        <v>127</v>
      </c>
      <c r="C29" s="1">
        <v>126.8</v>
      </c>
      <c r="D29">
        <f t="shared" si="0"/>
        <v>-0.20000000000000284</v>
      </c>
      <c r="E29" s="18">
        <f t="shared" si="1"/>
        <v>126.9</v>
      </c>
      <c r="F29" s="18">
        <f t="shared" si="2"/>
        <v>127.13</v>
      </c>
      <c r="I29" t="str">
        <f t="shared" si="3"/>
        <v>{70,127}, {70,126,8},</v>
      </c>
    </row>
    <row r="30" spans="1:9" x14ac:dyDescent="0.2">
      <c r="A30" s="1">
        <v>72</v>
      </c>
      <c r="B30" s="1">
        <v>128</v>
      </c>
      <c r="C30" s="1">
        <v>127.9</v>
      </c>
      <c r="D30">
        <f t="shared" si="0"/>
        <v>-9.9999999999994316E-2</v>
      </c>
      <c r="E30" s="18">
        <f t="shared" si="1"/>
        <v>127.95</v>
      </c>
      <c r="F30" s="18">
        <f t="shared" si="2"/>
        <v>127.892</v>
      </c>
      <c r="I30" t="str">
        <f t="shared" si="3"/>
        <v>{72,128}, {72,127,9},</v>
      </c>
    </row>
    <row r="31" spans="1:9" x14ac:dyDescent="0.2">
      <c r="A31" s="5">
        <v>74</v>
      </c>
      <c r="B31" s="5">
        <v>128.6</v>
      </c>
      <c r="C31" s="5">
        <v>128.5</v>
      </c>
      <c r="D31">
        <f t="shared" si="0"/>
        <v>-9.9999999999994316E-2</v>
      </c>
      <c r="E31" s="18">
        <f t="shared" si="1"/>
        <v>128.55000000000001</v>
      </c>
      <c r="F31" s="18">
        <f t="shared" si="2"/>
        <v>128.654</v>
      </c>
      <c r="I31" t="str">
        <f t="shared" si="3"/>
        <v>{74,128,6}, {74,128,5},</v>
      </c>
    </row>
    <row r="32" spans="1:9" x14ac:dyDescent="0.2">
      <c r="A32" s="1">
        <v>76</v>
      </c>
      <c r="B32" s="1">
        <v>129.1</v>
      </c>
      <c r="C32" s="1">
        <v>129.30000000000001</v>
      </c>
      <c r="D32">
        <f t="shared" si="0"/>
        <v>0.20000000000001705</v>
      </c>
      <c r="E32" s="18">
        <f t="shared" si="1"/>
        <v>129.19999999999999</v>
      </c>
      <c r="F32" s="18">
        <f t="shared" si="2"/>
        <v>129.416</v>
      </c>
      <c r="I32" t="str">
        <f t="shared" si="3"/>
        <v>{76,129,1}, {76,129,3},</v>
      </c>
    </row>
    <row r="33" spans="1:6" x14ac:dyDescent="0.2">
      <c r="A33" s="17">
        <v>0</v>
      </c>
      <c r="F33" s="18">
        <f t="shared" si="2"/>
        <v>100.46</v>
      </c>
    </row>
    <row r="34" spans="1:6" x14ac:dyDescent="0.2">
      <c r="A34" s="17">
        <v>100</v>
      </c>
      <c r="F34" s="18">
        <f t="shared" si="2"/>
        <v>138.56</v>
      </c>
    </row>
    <row r="35" spans="1:6" x14ac:dyDescent="0.2">
      <c r="C35" t="s">
        <v>10</v>
      </c>
      <c r="E35">
        <f>(E32-E3)/(E3*(A32-A3))</f>
        <v>3.5966581723170187E-3</v>
      </c>
    </row>
    <row r="36" spans="1:6" x14ac:dyDescent="0.2">
      <c r="C36" t="s">
        <v>11</v>
      </c>
      <c r="E36">
        <f>(F32-F3)/(F3*(A32-A3))</f>
        <v>3.5501966119383514E-3</v>
      </c>
    </row>
    <row r="37" spans="1:6" x14ac:dyDescent="0.2">
      <c r="C37" t="s">
        <v>13</v>
      </c>
      <c r="E37">
        <f>(F34-F33)/(A34*F33)</f>
        <v>3.7925542504479402E-3</v>
      </c>
    </row>
  </sheetData>
  <mergeCells count="1">
    <mergeCell ref="G2:H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zoomScale="85" zoomScaleNormal="85" zoomScalePageLayoutView="85" workbookViewId="0">
      <selection activeCell="E1" sqref="E1:H6"/>
    </sheetView>
  </sheetViews>
  <sheetFormatPr baseColWidth="10" defaultColWidth="8.83203125" defaultRowHeight="16" x14ac:dyDescent="0.2"/>
  <cols>
    <col min="1" max="1" width="8.83203125" style="10"/>
    <col min="5" max="5" width="8.83203125" style="10"/>
  </cols>
  <sheetData>
    <row r="1" spans="1:8" x14ac:dyDescent="0.2">
      <c r="A1" s="27" t="s">
        <v>15</v>
      </c>
      <c r="B1" s="27"/>
      <c r="C1" s="27"/>
      <c r="E1" s="27" t="s">
        <v>16</v>
      </c>
      <c r="F1" s="27"/>
      <c r="G1" s="27"/>
      <c r="H1" s="27"/>
    </row>
    <row r="2" spans="1:8" x14ac:dyDescent="0.2">
      <c r="A2" t="s">
        <v>3</v>
      </c>
      <c r="B2" t="s">
        <v>2</v>
      </c>
      <c r="C2" t="s">
        <v>2</v>
      </c>
      <c r="E2" t="s">
        <v>18</v>
      </c>
      <c r="F2" t="s">
        <v>20</v>
      </c>
      <c r="G2" t="s">
        <v>5</v>
      </c>
      <c r="H2" t="s">
        <v>19</v>
      </c>
    </row>
    <row r="3" spans="1:8" x14ac:dyDescent="0.2">
      <c r="A3" s="9">
        <v>18</v>
      </c>
      <c r="B3">
        <v>19.3</v>
      </c>
      <c r="C3">
        <v>21.2</v>
      </c>
      <c r="E3" s="9">
        <v>18</v>
      </c>
      <c r="F3" s="18">
        <v>20.9</v>
      </c>
      <c r="G3" s="18">
        <v>21.2</v>
      </c>
      <c r="H3" s="18">
        <f>AVERAGE(F3:G3)</f>
        <v>21.049999999999997</v>
      </c>
    </row>
    <row r="4" spans="1:8" x14ac:dyDescent="0.2">
      <c r="A4" s="9">
        <v>20</v>
      </c>
      <c r="B4">
        <v>19.899999999999999</v>
      </c>
      <c r="E4" s="9">
        <v>20</v>
      </c>
      <c r="F4" s="18">
        <v>19.899999999999999</v>
      </c>
      <c r="G4" s="18">
        <v>20.100000000000001</v>
      </c>
      <c r="H4" s="18">
        <f t="shared" ref="H4:H32" si="0">AVERAGE(F4:G4)</f>
        <v>20</v>
      </c>
    </row>
    <row r="5" spans="1:8" x14ac:dyDescent="0.2">
      <c r="A5" s="9">
        <v>22</v>
      </c>
      <c r="B5">
        <v>17.399999999999999</v>
      </c>
      <c r="C5">
        <v>18.600000000000001</v>
      </c>
      <c r="E5" s="9">
        <v>22</v>
      </c>
      <c r="F5" s="18">
        <v>17.399999999999999</v>
      </c>
      <c r="G5" s="18">
        <v>18.600000000000001</v>
      </c>
      <c r="H5" s="18">
        <f t="shared" si="0"/>
        <v>18</v>
      </c>
    </row>
    <row r="6" spans="1:8" x14ac:dyDescent="0.2">
      <c r="A6" s="9">
        <v>24</v>
      </c>
      <c r="B6">
        <v>16.2</v>
      </c>
      <c r="E6" s="9">
        <v>24</v>
      </c>
      <c r="F6" s="18">
        <v>16.2</v>
      </c>
      <c r="G6" s="18">
        <v>16.7</v>
      </c>
      <c r="H6" s="18">
        <f t="shared" si="0"/>
        <v>16.45</v>
      </c>
    </row>
    <row r="7" spans="1:8" x14ac:dyDescent="0.2">
      <c r="A7" s="9">
        <v>26</v>
      </c>
      <c r="B7">
        <v>15.9</v>
      </c>
      <c r="C7">
        <v>16.2</v>
      </c>
      <c r="E7" s="9">
        <v>26</v>
      </c>
      <c r="F7" s="18">
        <v>15.9</v>
      </c>
      <c r="G7" s="18">
        <v>16.2</v>
      </c>
      <c r="H7" s="18">
        <f t="shared" si="0"/>
        <v>16.05</v>
      </c>
    </row>
    <row r="8" spans="1:8" x14ac:dyDescent="0.2">
      <c r="A8" s="9">
        <v>28</v>
      </c>
      <c r="B8">
        <v>13</v>
      </c>
      <c r="E8" s="9">
        <v>28</v>
      </c>
      <c r="F8" s="18">
        <v>14</v>
      </c>
      <c r="G8" s="18">
        <v>13.7</v>
      </c>
      <c r="H8" s="18">
        <f t="shared" si="0"/>
        <v>13.85</v>
      </c>
    </row>
    <row r="9" spans="1:8" x14ac:dyDescent="0.2">
      <c r="A9" s="9">
        <v>30</v>
      </c>
      <c r="B9">
        <v>13.3</v>
      </c>
      <c r="C9">
        <v>13.3</v>
      </c>
      <c r="E9" s="9">
        <v>30</v>
      </c>
      <c r="F9" s="18">
        <v>13.3</v>
      </c>
      <c r="G9" s="18">
        <v>13.3</v>
      </c>
      <c r="H9" s="18">
        <f t="shared" si="0"/>
        <v>13.3</v>
      </c>
    </row>
    <row r="10" spans="1:8" x14ac:dyDescent="0.2">
      <c r="A10" s="9">
        <v>32</v>
      </c>
      <c r="B10">
        <v>11.5</v>
      </c>
      <c r="C10">
        <v>11.4</v>
      </c>
      <c r="E10" s="9">
        <v>32</v>
      </c>
      <c r="F10" s="18">
        <v>11.5</v>
      </c>
      <c r="G10" s="18">
        <v>11.4</v>
      </c>
      <c r="H10" s="18">
        <f t="shared" si="0"/>
        <v>11.45</v>
      </c>
    </row>
    <row r="11" spans="1:8" x14ac:dyDescent="0.2">
      <c r="A11" s="9">
        <v>34</v>
      </c>
      <c r="B11">
        <v>10.7</v>
      </c>
      <c r="C11">
        <v>10.8</v>
      </c>
      <c r="E11" s="9">
        <v>34</v>
      </c>
      <c r="F11" s="18">
        <v>10.7</v>
      </c>
      <c r="G11" s="18">
        <v>10.8</v>
      </c>
      <c r="H11" s="18">
        <f t="shared" si="0"/>
        <v>10.75</v>
      </c>
    </row>
    <row r="12" spans="1:8" x14ac:dyDescent="0.2">
      <c r="A12" s="9">
        <v>36</v>
      </c>
      <c r="B12">
        <v>9.1999999999999993</v>
      </c>
      <c r="C12">
        <v>9</v>
      </c>
      <c r="E12" s="9">
        <v>36</v>
      </c>
      <c r="F12" s="18">
        <v>9.1999999999999993</v>
      </c>
      <c r="G12" s="18">
        <v>9</v>
      </c>
      <c r="H12" s="18">
        <f t="shared" si="0"/>
        <v>9.1</v>
      </c>
    </row>
    <row r="13" spans="1:8" x14ac:dyDescent="0.2">
      <c r="A13" s="9">
        <v>38</v>
      </c>
      <c r="B13">
        <v>8.1</v>
      </c>
      <c r="E13" s="9">
        <v>38</v>
      </c>
      <c r="F13" s="18">
        <v>8.1</v>
      </c>
      <c r="G13" s="18">
        <v>8.1999999999999993</v>
      </c>
      <c r="H13" s="18">
        <f t="shared" si="0"/>
        <v>8.1499999999999986</v>
      </c>
    </row>
    <row r="14" spans="1:8" x14ac:dyDescent="0.2">
      <c r="A14" s="9">
        <v>40</v>
      </c>
      <c r="B14">
        <v>6</v>
      </c>
      <c r="C14">
        <v>6.7</v>
      </c>
      <c r="E14" s="9">
        <v>40</v>
      </c>
      <c r="F14" s="18">
        <v>6</v>
      </c>
      <c r="G14" s="18">
        <v>6.7</v>
      </c>
      <c r="H14" s="18">
        <f t="shared" si="0"/>
        <v>6.35</v>
      </c>
    </row>
    <row r="15" spans="1:8" x14ac:dyDescent="0.2">
      <c r="A15" s="9">
        <v>42</v>
      </c>
      <c r="B15">
        <v>5.3</v>
      </c>
      <c r="C15" s="16">
        <v>4.4000000000000004</v>
      </c>
      <c r="E15" s="9">
        <v>42</v>
      </c>
      <c r="F15" s="18">
        <v>5.3</v>
      </c>
      <c r="G15" s="20">
        <v>4.4000000000000004</v>
      </c>
      <c r="H15" s="18">
        <f t="shared" si="0"/>
        <v>4.8499999999999996</v>
      </c>
    </row>
    <row r="16" spans="1:8" s="11" customFormat="1" x14ac:dyDescent="0.2">
      <c r="A16" s="9">
        <v>44</v>
      </c>
      <c r="B16">
        <v>4.3</v>
      </c>
      <c r="C16"/>
      <c r="E16" s="9">
        <v>44</v>
      </c>
      <c r="F16" s="18">
        <v>4.3</v>
      </c>
      <c r="G16" s="18">
        <v>4</v>
      </c>
      <c r="H16" s="18">
        <f t="shared" si="0"/>
        <v>4.1500000000000004</v>
      </c>
    </row>
    <row r="17" spans="1:8" x14ac:dyDescent="0.2">
      <c r="A17" s="12">
        <v>46</v>
      </c>
      <c r="B17" s="13">
        <v>2.8</v>
      </c>
      <c r="C17" s="14">
        <v>2.6</v>
      </c>
      <c r="E17" s="12">
        <v>46</v>
      </c>
      <c r="F17" s="21">
        <v>2.8</v>
      </c>
      <c r="G17" s="22">
        <v>2.6</v>
      </c>
      <c r="H17" s="18">
        <f t="shared" si="0"/>
        <v>2.7</v>
      </c>
    </row>
    <row r="18" spans="1:8" x14ac:dyDescent="0.2">
      <c r="A18" s="9">
        <v>48</v>
      </c>
      <c r="B18">
        <v>1.5</v>
      </c>
      <c r="C18">
        <v>1.8</v>
      </c>
      <c r="E18" s="9">
        <v>48</v>
      </c>
      <c r="F18" s="18">
        <v>1.5</v>
      </c>
      <c r="G18" s="18">
        <v>1.8</v>
      </c>
      <c r="H18" s="18">
        <f t="shared" si="0"/>
        <v>1.65</v>
      </c>
    </row>
    <row r="19" spans="1:8" x14ac:dyDescent="0.2">
      <c r="A19" s="9">
        <v>50</v>
      </c>
      <c r="B19">
        <v>0.4</v>
      </c>
      <c r="C19">
        <v>0.3</v>
      </c>
      <c r="E19" s="9">
        <v>50</v>
      </c>
      <c r="F19" s="18">
        <v>0.4</v>
      </c>
      <c r="G19" s="18">
        <v>0.3</v>
      </c>
      <c r="H19" s="18">
        <f t="shared" si="0"/>
        <v>0.35</v>
      </c>
    </row>
    <row r="20" spans="1:8" x14ac:dyDescent="0.2">
      <c r="A20" s="9">
        <v>52</v>
      </c>
      <c r="B20">
        <v>-1</v>
      </c>
      <c r="C20">
        <v>-0.8</v>
      </c>
      <c r="E20" s="9">
        <v>52</v>
      </c>
      <c r="F20" s="18">
        <v>-1</v>
      </c>
      <c r="G20" s="18">
        <v>-0.8</v>
      </c>
      <c r="H20" s="18">
        <f t="shared" si="0"/>
        <v>-0.9</v>
      </c>
    </row>
    <row r="21" spans="1:8" x14ac:dyDescent="0.2">
      <c r="A21" s="9">
        <v>54</v>
      </c>
      <c r="B21">
        <v>-2.4</v>
      </c>
      <c r="C21">
        <v>-1.9</v>
      </c>
      <c r="E21" s="9">
        <v>54</v>
      </c>
      <c r="F21" s="18">
        <v>-2.4</v>
      </c>
      <c r="G21" s="18">
        <v>-1.9</v>
      </c>
      <c r="H21" s="18">
        <f t="shared" si="0"/>
        <v>-2.15</v>
      </c>
    </row>
    <row r="22" spans="1:8" x14ac:dyDescent="0.2">
      <c r="A22" s="9">
        <v>56</v>
      </c>
      <c r="B22" s="15">
        <v>-7</v>
      </c>
      <c r="C22">
        <v>-3.5</v>
      </c>
      <c r="E22" s="9">
        <v>56</v>
      </c>
      <c r="F22" s="23">
        <v>-3.4</v>
      </c>
      <c r="G22" s="18">
        <v>-3.5</v>
      </c>
      <c r="H22" s="18">
        <f t="shared" si="0"/>
        <v>-3.45</v>
      </c>
    </row>
    <row r="23" spans="1:8" x14ac:dyDescent="0.2">
      <c r="A23" s="9">
        <v>58</v>
      </c>
      <c r="B23" s="15">
        <v>-11</v>
      </c>
      <c r="C23" s="15">
        <v>-9.8000000000000007</v>
      </c>
      <c r="E23" s="9">
        <v>58</v>
      </c>
      <c r="F23" s="23">
        <v>-4.4000000000000004</v>
      </c>
      <c r="G23" s="23">
        <v>-4.8</v>
      </c>
      <c r="H23" s="18">
        <f t="shared" si="0"/>
        <v>-4.5999999999999996</v>
      </c>
    </row>
    <row r="24" spans="1:8" x14ac:dyDescent="0.2">
      <c r="A24" s="9">
        <v>60</v>
      </c>
      <c r="B24">
        <v>-5.7</v>
      </c>
      <c r="C24">
        <v>-6</v>
      </c>
      <c r="E24" s="9">
        <v>60</v>
      </c>
      <c r="F24" s="18">
        <v>-5.7</v>
      </c>
      <c r="G24" s="18">
        <v>-6</v>
      </c>
      <c r="H24" s="18">
        <f t="shared" si="0"/>
        <v>-5.85</v>
      </c>
    </row>
    <row r="25" spans="1:8" x14ac:dyDescent="0.2">
      <c r="A25" s="9">
        <v>62</v>
      </c>
      <c r="B25">
        <v>-7.2</v>
      </c>
      <c r="C25">
        <v>-7.2</v>
      </c>
      <c r="E25" s="9">
        <v>62</v>
      </c>
      <c r="F25" s="18">
        <v>-7.2</v>
      </c>
      <c r="G25" s="18">
        <v>-7.2</v>
      </c>
      <c r="H25" s="18">
        <f t="shared" si="0"/>
        <v>-7.2</v>
      </c>
    </row>
    <row r="26" spans="1:8" x14ac:dyDescent="0.2">
      <c r="A26" s="9">
        <v>64</v>
      </c>
      <c r="B26" s="15">
        <v>-17.600000000000001</v>
      </c>
      <c r="C26" s="15">
        <v>-17.3</v>
      </c>
      <c r="E26" s="9">
        <v>64</v>
      </c>
      <c r="F26" s="23">
        <v>-8.1999999999999993</v>
      </c>
      <c r="G26" s="23">
        <v>-8.6</v>
      </c>
      <c r="H26" s="18">
        <f t="shared" si="0"/>
        <v>-8.3999999999999986</v>
      </c>
    </row>
    <row r="27" spans="1:8" x14ac:dyDescent="0.2">
      <c r="A27" s="9">
        <v>66</v>
      </c>
      <c r="B27" s="15">
        <v>-19.600000000000001</v>
      </c>
      <c r="C27">
        <v>-10.1</v>
      </c>
      <c r="E27" s="9">
        <v>66</v>
      </c>
      <c r="F27" s="23">
        <v>-10</v>
      </c>
      <c r="G27" s="18">
        <v>-10.1</v>
      </c>
      <c r="H27" s="18">
        <f t="shared" si="0"/>
        <v>-10.050000000000001</v>
      </c>
    </row>
    <row r="28" spans="1:8" x14ac:dyDescent="0.2">
      <c r="A28" s="9">
        <v>68</v>
      </c>
      <c r="B28" s="10">
        <v>-10.8</v>
      </c>
      <c r="C28">
        <v>-10.9</v>
      </c>
      <c r="E28" s="9">
        <v>68</v>
      </c>
      <c r="F28" s="24">
        <v>-10.8</v>
      </c>
      <c r="G28" s="18">
        <v>-10.9</v>
      </c>
      <c r="H28" s="18">
        <f t="shared" si="0"/>
        <v>-10.850000000000001</v>
      </c>
    </row>
    <row r="29" spans="1:8" x14ac:dyDescent="0.2">
      <c r="A29" s="9">
        <v>70</v>
      </c>
      <c r="B29" s="15">
        <v>-24.8</v>
      </c>
      <c r="C29">
        <v>-12.3</v>
      </c>
      <c r="E29" s="9">
        <v>70</v>
      </c>
      <c r="F29" s="23">
        <v>-12.5</v>
      </c>
      <c r="G29" s="18">
        <v>-12.3</v>
      </c>
      <c r="H29" s="18">
        <f t="shared" si="0"/>
        <v>-12.4</v>
      </c>
    </row>
    <row r="30" spans="1:8" x14ac:dyDescent="0.2">
      <c r="A30" s="9">
        <v>72</v>
      </c>
      <c r="B30" s="15">
        <v>-13.6</v>
      </c>
      <c r="C30">
        <v>-13.8</v>
      </c>
      <c r="E30" s="9">
        <v>72</v>
      </c>
      <c r="F30" s="23">
        <v>-13.6</v>
      </c>
      <c r="G30" s="18">
        <v>-13.8</v>
      </c>
      <c r="H30" s="18">
        <f t="shared" si="0"/>
        <v>-13.7</v>
      </c>
    </row>
    <row r="31" spans="1:8" x14ac:dyDescent="0.2">
      <c r="A31" s="9">
        <v>74</v>
      </c>
      <c r="B31" s="15">
        <v>-15</v>
      </c>
      <c r="C31">
        <v>-15</v>
      </c>
      <c r="E31" s="9">
        <v>74</v>
      </c>
      <c r="F31" s="23">
        <v>-15</v>
      </c>
      <c r="G31" s="18">
        <v>-15</v>
      </c>
      <c r="H31" s="18">
        <f t="shared" si="0"/>
        <v>-15</v>
      </c>
    </row>
    <row r="32" spans="1:8" x14ac:dyDescent="0.2">
      <c r="A32" s="9">
        <v>76</v>
      </c>
      <c r="B32" s="15">
        <v>-31.7</v>
      </c>
      <c r="C32">
        <v>-15.9</v>
      </c>
      <c r="E32" s="9">
        <v>76</v>
      </c>
      <c r="F32" s="23">
        <v>-16.2</v>
      </c>
      <c r="G32" s="18">
        <v>-15.9</v>
      </c>
      <c r="H32" s="18">
        <f t="shared" si="0"/>
        <v>-16.05</v>
      </c>
    </row>
    <row r="33" spans="5:6" x14ac:dyDescent="0.2">
      <c r="E33" s="19">
        <v>18</v>
      </c>
      <c r="F33">
        <v>21.2</v>
      </c>
    </row>
    <row r="34" spans="5:6" x14ac:dyDescent="0.2">
      <c r="E34" s="19">
        <v>20</v>
      </c>
      <c r="F34">
        <v>20.100000000000001</v>
      </c>
    </row>
    <row r="35" spans="5:6" x14ac:dyDescent="0.2">
      <c r="E35" s="19">
        <v>22</v>
      </c>
      <c r="F35">
        <v>18.600000000000001</v>
      </c>
    </row>
    <row r="36" spans="5:6" x14ac:dyDescent="0.2">
      <c r="E36" s="19">
        <v>24</v>
      </c>
      <c r="F36">
        <v>16.7</v>
      </c>
    </row>
    <row r="37" spans="5:6" x14ac:dyDescent="0.2">
      <c r="E37" s="19">
        <v>26</v>
      </c>
      <c r="F37">
        <v>16.2</v>
      </c>
    </row>
    <row r="38" spans="5:6" x14ac:dyDescent="0.2">
      <c r="E38" s="19">
        <v>28</v>
      </c>
      <c r="F38">
        <v>13.7</v>
      </c>
    </row>
    <row r="39" spans="5:6" x14ac:dyDescent="0.2">
      <c r="E39" s="19">
        <v>30</v>
      </c>
      <c r="F39">
        <v>13.3</v>
      </c>
    </row>
    <row r="40" spans="5:6" x14ac:dyDescent="0.2">
      <c r="E40" s="19">
        <v>32</v>
      </c>
      <c r="F40">
        <v>11.4</v>
      </c>
    </row>
    <row r="41" spans="5:6" x14ac:dyDescent="0.2">
      <c r="E41" s="19">
        <v>34</v>
      </c>
      <c r="F41">
        <v>10.8</v>
      </c>
    </row>
    <row r="42" spans="5:6" x14ac:dyDescent="0.2">
      <c r="E42" s="19">
        <v>36</v>
      </c>
      <c r="F42">
        <v>9</v>
      </c>
    </row>
    <row r="43" spans="5:6" x14ac:dyDescent="0.2">
      <c r="E43" s="19">
        <v>38</v>
      </c>
      <c r="F43">
        <v>8.1999999999999993</v>
      </c>
    </row>
    <row r="44" spans="5:6" x14ac:dyDescent="0.2">
      <c r="E44" s="19">
        <v>40</v>
      </c>
      <c r="F44">
        <v>6.7</v>
      </c>
    </row>
    <row r="45" spans="5:6" x14ac:dyDescent="0.2">
      <c r="E45" s="19">
        <v>42</v>
      </c>
      <c r="F45" s="16">
        <v>4.4000000000000004</v>
      </c>
    </row>
    <row r="46" spans="5:6" x14ac:dyDescent="0.2">
      <c r="E46" s="19">
        <v>44</v>
      </c>
      <c r="F46">
        <v>4</v>
      </c>
    </row>
    <row r="47" spans="5:6" x14ac:dyDescent="0.2">
      <c r="E47" s="12">
        <v>46</v>
      </c>
      <c r="F47" s="14">
        <v>2.6</v>
      </c>
    </row>
    <row r="48" spans="5:6" x14ac:dyDescent="0.2">
      <c r="E48" s="19">
        <v>48</v>
      </c>
      <c r="F48">
        <v>1.8</v>
      </c>
    </row>
    <row r="49" spans="5:6" x14ac:dyDescent="0.2">
      <c r="E49" s="19">
        <v>50</v>
      </c>
      <c r="F49">
        <v>0.3</v>
      </c>
    </row>
    <row r="50" spans="5:6" x14ac:dyDescent="0.2">
      <c r="E50" s="19">
        <v>52</v>
      </c>
      <c r="F50">
        <v>-0.8</v>
      </c>
    </row>
    <row r="51" spans="5:6" x14ac:dyDescent="0.2">
      <c r="E51" s="19">
        <v>54</v>
      </c>
      <c r="F51">
        <v>-1.9</v>
      </c>
    </row>
    <row r="52" spans="5:6" x14ac:dyDescent="0.2">
      <c r="E52" s="19">
        <v>56</v>
      </c>
      <c r="F52">
        <v>-3.5</v>
      </c>
    </row>
    <row r="53" spans="5:6" x14ac:dyDescent="0.2">
      <c r="E53" s="19">
        <v>58</v>
      </c>
      <c r="F53" s="15">
        <v>-4.8</v>
      </c>
    </row>
    <row r="54" spans="5:6" x14ac:dyDescent="0.2">
      <c r="E54" s="19">
        <v>60</v>
      </c>
      <c r="F54">
        <v>-6</v>
      </c>
    </row>
    <row r="55" spans="5:6" x14ac:dyDescent="0.2">
      <c r="E55" s="19">
        <v>62</v>
      </c>
      <c r="F55">
        <v>-7.2</v>
      </c>
    </row>
    <row r="56" spans="5:6" x14ac:dyDescent="0.2">
      <c r="E56" s="19">
        <v>64</v>
      </c>
      <c r="F56" s="15">
        <v>-8.6</v>
      </c>
    </row>
    <row r="57" spans="5:6" x14ac:dyDescent="0.2">
      <c r="E57" s="19">
        <v>66</v>
      </c>
      <c r="F57">
        <v>-10.1</v>
      </c>
    </row>
    <row r="58" spans="5:6" x14ac:dyDescent="0.2">
      <c r="E58" s="19">
        <v>68</v>
      </c>
      <c r="F58">
        <v>-10.9</v>
      </c>
    </row>
    <row r="59" spans="5:6" x14ac:dyDescent="0.2">
      <c r="E59" s="19">
        <v>70</v>
      </c>
      <c r="F59">
        <v>-12.3</v>
      </c>
    </row>
    <row r="60" spans="5:6" x14ac:dyDescent="0.2">
      <c r="E60" s="19">
        <v>72</v>
      </c>
      <c r="F60">
        <v>-13.8</v>
      </c>
    </row>
    <row r="61" spans="5:6" x14ac:dyDescent="0.2">
      <c r="E61" s="19">
        <v>74</v>
      </c>
      <c r="F61">
        <v>-15</v>
      </c>
    </row>
    <row r="62" spans="5:6" x14ac:dyDescent="0.2">
      <c r="E62" s="19">
        <v>76</v>
      </c>
      <c r="F62">
        <v>-15.9</v>
      </c>
    </row>
  </sheetData>
  <mergeCells count="2">
    <mergeCell ref="A1:C1"/>
    <mergeCell ref="E1:H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zoomScale="85" zoomScaleNormal="85" zoomScalePageLayoutView="85" workbookViewId="0">
      <selection activeCell="K3" sqref="K3:K32"/>
    </sheetView>
  </sheetViews>
  <sheetFormatPr baseColWidth="10" defaultColWidth="8.83203125" defaultRowHeight="16" x14ac:dyDescent="0.2"/>
  <cols>
    <col min="1" max="1" width="8.83203125" style="10"/>
    <col min="6" max="6" width="8.83203125" style="10"/>
  </cols>
  <sheetData>
    <row r="1" spans="1:11" x14ac:dyDescent="0.2">
      <c r="A1" s="27" t="s">
        <v>16</v>
      </c>
      <c r="B1" s="27"/>
      <c r="C1" s="27"/>
      <c r="D1" s="27"/>
      <c r="F1" s="27" t="s">
        <v>16</v>
      </c>
      <c r="G1" s="27"/>
      <c r="H1" s="27"/>
      <c r="I1" s="27"/>
    </row>
    <row r="2" spans="1:11" x14ac:dyDescent="0.2">
      <c r="A2" t="s">
        <v>18</v>
      </c>
      <c r="B2" t="s">
        <v>20</v>
      </c>
      <c r="C2" t="s">
        <v>5</v>
      </c>
      <c r="D2" t="s">
        <v>19</v>
      </c>
      <c r="F2" t="s">
        <v>18</v>
      </c>
      <c r="G2" t="s">
        <v>4</v>
      </c>
      <c r="H2" t="s">
        <v>5</v>
      </c>
      <c r="I2" t="s">
        <v>19</v>
      </c>
    </row>
    <row r="3" spans="1:11" x14ac:dyDescent="0.2">
      <c r="A3" s="19">
        <v>18</v>
      </c>
      <c r="B3" s="18">
        <v>20.9</v>
      </c>
      <c r="C3" s="18">
        <v>21.2</v>
      </c>
      <c r="D3" s="18">
        <f>AVERAGE(B3:C3)</f>
        <v>21.049999999999997</v>
      </c>
      <c r="F3" s="19">
        <v>18</v>
      </c>
      <c r="G3" s="18">
        <f>-B3</f>
        <v>-20.9</v>
      </c>
      <c r="H3" s="18">
        <f>-C3</f>
        <v>-21.2</v>
      </c>
      <c r="I3" s="18">
        <f>AVERAGE(G3:H3)</f>
        <v>-21.049999999999997</v>
      </c>
      <c r="K3" t="str">
        <f>CONCATENATE("{",F3,",",G3,",",H3,"},")</f>
        <v>{18,-20.9,-21.2},</v>
      </c>
    </row>
    <row r="4" spans="1:11" x14ac:dyDescent="0.2">
      <c r="A4" s="19">
        <v>20</v>
      </c>
      <c r="B4" s="18">
        <v>19.899999999999999</v>
      </c>
      <c r="C4" s="18">
        <v>20.100000000000001</v>
      </c>
      <c r="D4" s="18">
        <f t="shared" ref="D4:D32" si="0">AVERAGE(B4:C4)</f>
        <v>20</v>
      </c>
      <c r="F4" s="19">
        <v>20</v>
      </c>
      <c r="G4" s="18">
        <f t="shared" ref="G4:G62" si="1">-B4</f>
        <v>-19.899999999999999</v>
      </c>
      <c r="H4" s="18">
        <f t="shared" ref="H4:H32" si="2">-C4</f>
        <v>-20.100000000000001</v>
      </c>
      <c r="I4" s="18">
        <f t="shared" ref="I4:I32" si="3">AVERAGE(G4:H4)</f>
        <v>-20</v>
      </c>
      <c r="K4" t="str">
        <f t="shared" ref="K4:K32" si="4">CONCATENATE("{",F4,",",G4,",",H4,"},")</f>
        <v>{20,-19.9,-20.1},</v>
      </c>
    </row>
    <row r="5" spans="1:11" x14ac:dyDescent="0.2">
      <c r="A5" s="19">
        <v>22</v>
      </c>
      <c r="B5" s="18">
        <v>17.399999999999999</v>
      </c>
      <c r="C5" s="18">
        <v>18.600000000000001</v>
      </c>
      <c r="D5" s="18">
        <f t="shared" si="0"/>
        <v>18</v>
      </c>
      <c r="F5" s="19">
        <v>22</v>
      </c>
      <c r="G5" s="18">
        <f t="shared" si="1"/>
        <v>-17.399999999999999</v>
      </c>
      <c r="H5" s="18">
        <f t="shared" si="2"/>
        <v>-18.600000000000001</v>
      </c>
      <c r="I5" s="18">
        <f t="shared" si="3"/>
        <v>-18</v>
      </c>
      <c r="K5" t="str">
        <f t="shared" si="4"/>
        <v>{22,-17.4,-18.6},</v>
      </c>
    </row>
    <row r="6" spans="1:11" x14ac:dyDescent="0.2">
      <c r="A6" s="19">
        <v>24</v>
      </c>
      <c r="B6" s="18">
        <v>16.2</v>
      </c>
      <c r="C6" s="18">
        <v>16.7</v>
      </c>
      <c r="D6" s="18">
        <f t="shared" si="0"/>
        <v>16.45</v>
      </c>
      <c r="F6" s="19">
        <v>24</v>
      </c>
      <c r="G6" s="18">
        <f t="shared" si="1"/>
        <v>-16.2</v>
      </c>
      <c r="H6" s="18">
        <f t="shared" si="2"/>
        <v>-16.7</v>
      </c>
      <c r="I6" s="18">
        <f t="shared" si="3"/>
        <v>-16.45</v>
      </c>
      <c r="K6" t="str">
        <f t="shared" si="4"/>
        <v>{24,-16.2,-16.7},</v>
      </c>
    </row>
    <row r="7" spans="1:11" x14ac:dyDescent="0.2">
      <c r="A7" s="19">
        <v>26</v>
      </c>
      <c r="B7" s="18">
        <v>15.9</v>
      </c>
      <c r="C7" s="18">
        <v>16.2</v>
      </c>
      <c r="D7" s="18">
        <f t="shared" si="0"/>
        <v>16.05</v>
      </c>
      <c r="F7" s="19">
        <v>26</v>
      </c>
      <c r="G7" s="18">
        <f t="shared" si="1"/>
        <v>-15.9</v>
      </c>
      <c r="H7" s="18">
        <f t="shared" si="2"/>
        <v>-16.2</v>
      </c>
      <c r="I7" s="18">
        <f t="shared" si="3"/>
        <v>-16.05</v>
      </c>
      <c r="K7" t="str">
        <f t="shared" si="4"/>
        <v>{26,-15.9,-16.2},</v>
      </c>
    </row>
    <row r="8" spans="1:11" x14ac:dyDescent="0.2">
      <c r="A8" s="19">
        <v>28</v>
      </c>
      <c r="B8" s="18">
        <v>14</v>
      </c>
      <c r="C8" s="18">
        <v>13.7</v>
      </c>
      <c r="D8" s="18">
        <f t="shared" si="0"/>
        <v>13.85</v>
      </c>
      <c r="F8" s="19">
        <v>28</v>
      </c>
      <c r="G8" s="18">
        <f t="shared" si="1"/>
        <v>-14</v>
      </c>
      <c r="H8" s="18">
        <f t="shared" si="2"/>
        <v>-13.7</v>
      </c>
      <c r="I8" s="18">
        <f t="shared" si="3"/>
        <v>-13.85</v>
      </c>
      <c r="K8" t="str">
        <f t="shared" si="4"/>
        <v>{28,-14,-13.7},</v>
      </c>
    </row>
    <row r="9" spans="1:11" x14ac:dyDescent="0.2">
      <c r="A9" s="19">
        <v>30</v>
      </c>
      <c r="B9" s="18">
        <v>13.3</v>
      </c>
      <c r="C9" s="18">
        <v>13.3</v>
      </c>
      <c r="D9" s="18">
        <f t="shared" si="0"/>
        <v>13.3</v>
      </c>
      <c r="F9" s="19">
        <v>30</v>
      </c>
      <c r="G9" s="18">
        <f t="shared" si="1"/>
        <v>-13.3</v>
      </c>
      <c r="H9" s="18">
        <f t="shared" si="2"/>
        <v>-13.3</v>
      </c>
      <c r="I9" s="18">
        <f t="shared" si="3"/>
        <v>-13.3</v>
      </c>
      <c r="K9" t="str">
        <f t="shared" si="4"/>
        <v>{30,-13.3,-13.3},</v>
      </c>
    </row>
    <row r="10" spans="1:11" x14ac:dyDescent="0.2">
      <c r="A10" s="19">
        <v>32</v>
      </c>
      <c r="B10" s="18">
        <v>11.5</v>
      </c>
      <c r="C10" s="18">
        <v>11.4</v>
      </c>
      <c r="D10" s="18">
        <f t="shared" si="0"/>
        <v>11.45</v>
      </c>
      <c r="F10" s="19">
        <v>32</v>
      </c>
      <c r="G10" s="18">
        <f t="shared" si="1"/>
        <v>-11.5</v>
      </c>
      <c r="H10" s="18">
        <f t="shared" si="2"/>
        <v>-11.4</v>
      </c>
      <c r="I10" s="18">
        <f t="shared" si="3"/>
        <v>-11.45</v>
      </c>
      <c r="K10" t="str">
        <f t="shared" si="4"/>
        <v>{32,-11.5,-11.4},</v>
      </c>
    </row>
    <row r="11" spans="1:11" x14ac:dyDescent="0.2">
      <c r="A11" s="19">
        <v>34</v>
      </c>
      <c r="B11" s="18">
        <v>10.7</v>
      </c>
      <c r="C11" s="18">
        <v>10.8</v>
      </c>
      <c r="D11" s="18">
        <f t="shared" si="0"/>
        <v>10.75</v>
      </c>
      <c r="F11" s="19">
        <v>34</v>
      </c>
      <c r="G11" s="18">
        <f t="shared" si="1"/>
        <v>-10.7</v>
      </c>
      <c r="H11" s="18">
        <f t="shared" si="2"/>
        <v>-10.8</v>
      </c>
      <c r="I11" s="18">
        <f t="shared" si="3"/>
        <v>-10.75</v>
      </c>
      <c r="K11" t="str">
        <f t="shared" si="4"/>
        <v>{34,-10.7,-10.8},</v>
      </c>
    </row>
    <row r="12" spans="1:11" x14ac:dyDescent="0.2">
      <c r="A12" s="19">
        <v>36</v>
      </c>
      <c r="B12" s="18">
        <v>9.1999999999999993</v>
      </c>
      <c r="C12" s="18">
        <v>9</v>
      </c>
      <c r="D12" s="18">
        <f t="shared" si="0"/>
        <v>9.1</v>
      </c>
      <c r="F12" s="19">
        <v>36</v>
      </c>
      <c r="G12" s="18">
        <f t="shared" si="1"/>
        <v>-9.1999999999999993</v>
      </c>
      <c r="H12" s="18">
        <f t="shared" si="2"/>
        <v>-9</v>
      </c>
      <c r="I12" s="18">
        <f t="shared" si="3"/>
        <v>-9.1</v>
      </c>
      <c r="K12" t="str">
        <f t="shared" si="4"/>
        <v>{36,-9.2,-9},</v>
      </c>
    </row>
    <row r="13" spans="1:11" x14ac:dyDescent="0.2">
      <c r="A13" s="19">
        <v>38</v>
      </c>
      <c r="B13" s="18">
        <v>8.1</v>
      </c>
      <c r="C13" s="18">
        <v>8.1999999999999993</v>
      </c>
      <c r="D13" s="18">
        <f t="shared" si="0"/>
        <v>8.1499999999999986</v>
      </c>
      <c r="F13" s="19">
        <v>38</v>
      </c>
      <c r="G13" s="18">
        <f t="shared" si="1"/>
        <v>-8.1</v>
      </c>
      <c r="H13" s="18">
        <f t="shared" si="2"/>
        <v>-8.1999999999999993</v>
      </c>
      <c r="I13" s="18">
        <f t="shared" si="3"/>
        <v>-8.1499999999999986</v>
      </c>
      <c r="K13" t="str">
        <f t="shared" si="4"/>
        <v>{38,-8.1,-8.2},</v>
      </c>
    </row>
    <row r="14" spans="1:11" x14ac:dyDescent="0.2">
      <c r="A14" s="19">
        <v>40</v>
      </c>
      <c r="B14" s="18">
        <v>6</v>
      </c>
      <c r="C14" s="18">
        <v>6.7</v>
      </c>
      <c r="D14" s="18">
        <f t="shared" si="0"/>
        <v>6.35</v>
      </c>
      <c r="F14" s="19">
        <v>40</v>
      </c>
      <c r="G14" s="18">
        <f t="shared" si="1"/>
        <v>-6</v>
      </c>
      <c r="H14" s="18">
        <f t="shared" si="2"/>
        <v>-6.7</v>
      </c>
      <c r="I14" s="18">
        <f t="shared" si="3"/>
        <v>-6.35</v>
      </c>
      <c r="K14" t="str">
        <f t="shared" si="4"/>
        <v>{40,-6,-6.7},</v>
      </c>
    </row>
    <row r="15" spans="1:11" x14ac:dyDescent="0.2">
      <c r="A15" s="19">
        <v>42</v>
      </c>
      <c r="B15" s="18">
        <v>5.3</v>
      </c>
      <c r="C15" s="20">
        <v>4.4000000000000004</v>
      </c>
      <c r="D15" s="18">
        <f t="shared" si="0"/>
        <v>4.8499999999999996</v>
      </c>
      <c r="F15" s="19">
        <v>42</v>
      </c>
      <c r="G15" s="18">
        <f t="shared" si="1"/>
        <v>-5.3</v>
      </c>
      <c r="H15" s="18">
        <f t="shared" si="2"/>
        <v>-4.4000000000000004</v>
      </c>
      <c r="I15" s="18">
        <f t="shared" si="3"/>
        <v>-4.8499999999999996</v>
      </c>
      <c r="K15" t="str">
        <f t="shared" si="4"/>
        <v>{42,-5.3,-4.4},</v>
      </c>
    </row>
    <row r="16" spans="1:11" s="11" customFormat="1" x14ac:dyDescent="0.2">
      <c r="A16" s="19">
        <v>44</v>
      </c>
      <c r="B16" s="18">
        <v>4.3</v>
      </c>
      <c r="C16" s="18">
        <v>4</v>
      </c>
      <c r="D16" s="18">
        <f t="shared" si="0"/>
        <v>4.1500000000000004</v>
      </c>
      <c r="F16" s="19">
        <v>44</v>
      </c>
      <c r="G16" s="18">
        <f t="shared" si="1"/>
        <v>-4.3</v>
      </c>
      <c r="H16" s="18">
        <f t="shared" si="2"/>
        <v>-4</v>
      </c>
      <c r="I16" s="18">
        <f t="shared" si="3"/>
        <v>-4.1500000000000004</v>
      </c>
      <c r="K16" t="str">
        <f t="shared" si="4"/>
        <v>{44,-4.3,-4},</v>
      </c>
    </row>
    <row r="17" spans="1:11" x14ac:dyDescent="0.2">
      <c r="A17" s="12">
        <v>46</v>
      </c>
      <c r="B17" s="21">
        <v>2.8</v>
      </c>
      <c r="C17" s="22">
        <v>2.6</v>
      </c>
      <c r="D17" s="18">
        <f t="shared" si="0"/>
        <v>2.7</v>
      </c>
      <c r="F17" s="12">
        <v>46</v>
      </c>
      <c r="G17" s="18">
        <f t="shared" si="1"/>
        <v>-2.8</v>
      </c>
      <c r="H17" s="18">
        <f t="shared" si="2"/>
        <v>-2.6</v>
      </c>
      <c r="I17" s="18">
        <f t="shared" si="3"/>
        <v>-2.7</v>
      </c>
      <c r="K17" t="str">
        <f t="shared" si="4"/>
        <v>{46,-2.8,-2.6},</v>
      </c>
    </row>
    <row r="18" spans="1:11" x14ac:dyDescent="0.2">
      <c r="A18" s="19">
        <v>48</v>
      </c>
      <c r="B18" s="18">
        <v>1.5</v>
      </c>
      <c r="C18" s="18">
        <v>1.8</v>
      </c>
      <c r="D18" s="18">
        <f t="shared" si="0"/>
        <v>1.65</v>
      </c>
      <c r="F18" s="19">
        <v>48</v>
      </c>
      <c r="G18" s="18">
        <f t="shared" si="1"/>
        <v>-1.5</v>
      </c>
      <c r="H18" s="18">
        <f t="shared" si="2"/>
        <v>-1.8</v>
      </c>
      <c r="I18" s="18">
        <f t="shared" si="3"/>
        <v>-1.65</v>
      </c>
      <c r="K18" t="str">
        <f t="shared" si="4"/>
        <v>{48,-1.5,-1.8},</v>
      </c>
    </row>
    <row r="19" spans="1:11" x14ac:dyDescent="0.2">
      <c r="A19" s="19">
        <v>50</v>
      </c>
      <c r="B19" s="18">
        <v>0.4</v>
      </c>
      <c r="C19" s="18">
        <v>0.3</v>
      </c>
      <c r="D19" s="18">
        <f t="shared" si="0"/>
        <v>0.35</v>
      </c>
      <c r="F19" s="19">
        <v>50</v>
      </c>
      <c r="G19" s="18">
        <f t="shared" si="1"/>
        <v>-0.4</v>
      </c>
      <c r="H19" s="18">
        <f t="shared" si="2"/>
        <v>-0.3</v>
      </c>
      <c r="I19" s="18">
        <f t="shared" si="3"/>
        <v>-0.35</v>
      </c>
      <c r="K19" t="str">
        <f t="shared" si="4"/>
        <v>{50,-0.4,-0.3},</v>
      </c>
    </row>
    <row r="20" spans="1:11" x14ac:dyDescent="0.2">
      <c r="A20" s="19">
        <v>52</v>
      </c>
      <c r="B20" s="18">
        <v>-1</v>
      </c>
      <c r="C20" s="18">
        <v>-0.8</v>
      </c>
      <c r="D20" s="18">
        <f t="shared" si="0"/>
        <v>-0.9</v>
      </c>
      <c r="F20" s="19">
        <v>52</v>
      </c>
      <c r="G20" s="18">
        <f t="shared" si="1"/>
        <v>1</v>
      </c>
      <c r="H20" s="18">
        <f t="shared" si="2"/>
        <v>0.8</v>
      </c>
      <c r="I20" s="18">
        <f t="shared" si="3"/>
        <v>0.9</v>
      </c>
      <c r="K20" t="str">
        <f t="shared" si="4"/>
        <v>{52,1,0.8},</v>
      </c>
    </row>
    <row r="21" spans="1:11" x14ac:dyDescent="0.2">
      <c r="A21" s="19">
        <v>54</v>
      </c>
      <c r="B21" s="18">
        <v>-2.4</v>
      </c>
      <c r="C21" s="18">
        <v>-1.9</v>
      </c>
      <c r="D21" s="18">
        <f t="shared" si="0"/>
        <v>-2.15</v>
      </c>
      <c r="F21" s="19">
        <v>54</v>
      </c>
      <c r="G21" s="18">
        <f t="shared" si="1"/>
        <v>2.4</v>
      </c>
      <c r="H21" s="18">
        <f t="shared" si="2"/>
        <v>1.9</v>
      </c>
      <c r="I21" s="18">
        <f t="shared" si="3"/>
        <v>2.15</v>
      </c>
      <c r="K21" t="str">
        <f t="shared" si="4"/>
        <v>{54,2.4,1.9},</v>
      </c>
    </row>
    <row r="22" spans="1:11" x14ac:dyDescent="0.2">
      <c r="A22" s="19">
        <v>56</v>
      </c>
      <c r="B22" s="23">
        <v>-3.4</v>
      </c>
      <c r="C22" s="18">
        <v>-3.5</v>
      </c>
      <c r="D22" s="18">
        <f t="shared" si="0"/>
        <v>-3.45</v>
      </c>
      <c r="F22" s="19">
        <v>56</v>
      </c>
      <c r="G22" s="18">
        <f t="shared" si="1"/>
        <v>3.4</v>
      </c>
      <c r="H22" s="18">
        <f t="shared" si="2"/>
        <v>3.5</v>
      </c>
      <c r="I22" s="18">
        <f t="shared" si="3"/>
        <v>3.45</v>
      </c>
      <c r="K22" t="str">
        <f t="shared" si="4"/>
        <v>{56,3.4,3.5},</v>
      </c>
    </row>
    <row r="23" spans="1:11" x14ac:dyDescent="0.2">
      <c r="A23" s="19">
        <v>58</v>
      </c>
      <c r="B23" s="23">
        <v>-4.4000000000000004</v>
      </c>
      <c r="C23" s="23">
        <v>-4.8</v>
      </c>
      <c r="D23" s="18">
        <f t="shared" si="0"/>
        <v>-4.5999999999999996</v>
      </c>
      <c r="F23" s="19">
        <v>58</v>
      </c>
      <c r="G23" s="18">
        <f t="shared" si="1"/>
        <v>4.4000000000000004</v>
      </c>
      <c r="H23" s="18">
        <f t="shared" si="2"/>
        <v>4.8</v>
      </c>
      <c r="I23" s="18">
        <f t="shared" si="3"/>
        <v>4.5999999999999996</v>
      </c>
      <c r="K23" t="str">
        <f t="shared" si="4"/>
        <v>{58,4.4,4.8},</v>
      </c>
    </row>
    <row r="24" spans="1:11" x14ac:dyDescent="0.2">
      <c r="A24" s="19">
        <v>60</v>
      </c>
      <c r="B24" s="18">
        <v>-5.7</v>
      </c>
      <c r="C24" s="18">
        <v>-6</v>
      </c>
      <c r="D24" s="18">
        <f t="shared" si="0"/>
        <v>-5.85</v>
      </c>
      <c r="F24" s="19">
        <v>60</v>
      </c>
      <c r="G24" s="18">
        <f t="shared" si="1"/>
        <v>5.7</v>
      </c>
      <c r="H24" s="18">
        <f t="shared" si="2"/>
        <v>6</v>
      </c>
      <c r="I24" s="18">
        <f t="shared" si="3"/>
        <v>5.85</v>
      </c>
      <c r="K24" t="str">
        <f t="shared" si="4"/>
        <v>{60,5.7,6},</v>
      </c>
    </row>
    <row r="25" spans="1:11" x14ac:dyDescent="0.2">
      <c r="A25" s="19">
        <v>62</v>
      </c>
      <c r="B25" s="18">
        <v>-7.2</v>
      </c>
      <c r="C25" s="18">
        <v>-7.2</v>
      </c>
      <c r="D25" s="18">
        <f t="shared" si="0"/>
        <v>-7.2</v>
      </c>
      <c r="F25" s="19">
        <v>62</v>
      </c>
      <c r="G25" s="18">
        <f t="shared" si="1"/>
        <v>7.2</v>
      </c>
      <c r="H25" s="18">
        <f t="shared" si="2"/>
        <v>7.2</v>
      </c>
      <c r="I25" s="18">
        <f t="shared" si="3"/>
        <v>7.2</v>
      </c>
      <c r="K25" t="str">
        <f t="shared" si="4"/>
        <v>{62,7.2,7.2},</v>
      </c>
    </row>
    <row r="26" spans="1:11" x14ac:dyDescent="0.2">
      <c r="A26" s="19">
        <v>64</v>
      </c>
      <c r="B26" s="23">
        <v>-8.1999999999999993</v>
      </c>
      <c r="C26" s="23">
        <v>-8.6</v>
      </c>
      <c r="D26" s="18">
        <f t="shared" si="0"/>
        <v>-8.3999999999999986</v>
      </c>
      <c r="F26" s="19">
        <v>64</v>
      </c>
      <c r="G26" s="18">
        <f t="shared" si="1"/>
        <v>8.1999999999999993</v>
      </c>
      <c r="H26" s="18">
        <f t="shared" si="2"/>
        <v>8.6</v>
      </c>
      <c r="I26" s="18">
        <f t="shared" si="3"/>
        <v>8.3999999999999986</v>
      </c>
      <c r="K26" t="str">
        <f t="shared" si="4"/>
        <v>{64,8.2,8.6},</v>
      </c>
    </row>
    <row r="27" spans="1:11" x14ac:dyDescent="0.2">
      <c r="A27" s="19">
        <v>66</v>
      </c>
      <c r="B27" s="23">
        <v>-10</v>
      </c>
      <c r="C27" s="18">
        <v>-10.1</v>
      </c>
      <c r="D27" s="18">
        <f t="shared" si="0"/>
        <v>-10.050000000000001</v>
      </c>
      <c r="F27" s="19">
        <v>66</v>
      </c>
      <c r="G27" s="18">
        <f t="shared" si="1"/>
        <v>10</v>
      </c>
      <c r="H27" s="18">
        <f t="shared" si="2"/>
        <v>10.1</v>
      </c>
      <c r="I27" s="18">
        <f t="shared" si="3"/>
        <v>10.050000000000001</v>
      </c>
      <c r="K27" t="str">
        <f t="shared" si="4"/>
        <v>{66,10,10.1},</v>
      </c>
    </row>
    <row r="28" spans="1:11" x14ac:dyDescent="0.2">
      <c r="A28" s="19">
        <v>68</v>
      </c>
      <c r="B28" s="24">
        <v>-10.8</v>
      </c>
      <c r="C28" s="18">
        <v>-10.9</v>
      </c>
      <c r="D28" s="18">
        <f t="shared" si="0"/>
        <v>-10.850000000000001</v>
      </c>
      <c r="F28" s="19">
        <v>68</v>
      </c>
      <c r="G28" s="18">
        <f t="shared" si="1"/>
        <v>10.8</v>
      </c>
      <c r="H28" s="18">
        <f t="shared" si="2"/>
        <v>10.9</v>
      </c>
      <c r="I28" s="18">
        <f t="shared" si="3"/>
        <v>10.850000000000001</v>
      </c>
      <c r="K28" t="str">
        <f t="shared" si="4"/>
        <v>{68,10.8,10.9},</v>
      </c>
    </row>
    <row r="29" spans="1:11" x14ac:dyDescent="0.2">
      <c r="A29" s="19">
        <v>70</v>
      </c>
      <c r="B29" s="23">
        <v>-12.5</v>
      </c>
      <c r="C29" s="18">
        <v>-12.3</v>
      </c>
      <c r="D29" s="18">
        <f t="shared" si="0"/>
        <v>-12.4</v>
      </c>
      <c r="F29" s="19">
        <v>70</v>
      </c>
      <c r="G29" s="18">
        <f t="shared" si="1"/>
        <v>12.5</v>
      </c>
      <c r="H29" s="18">
        <f t="shared" si="2"/>
        <v>12.3</v>
      </c>
      <c r="I29" s="18">
        <f t="shared" si="3"/>
        <v>12.4</v>
      </c>
      <c r="K29" t="str">
        <f t="shared" si="4"/>
        <v>{70,12.5,12.3},</v>
      </c>
    </row>
    <row r="30" spans="1:11" x14ac:dyDescent="0.2">
      <c r="A30" s="19">
        <v>72</v>
      </c>
      <c r="B30" s="23">
        <v>-13.6</v>
      </c>
      <c r="C30" s="18">
        <v>-13.8</v>
      </c>
      <c r="D30" s="18">
        <f t="shared" si="0"/>
        <v>-13.7</v>
      </c>
      <c r="F30" s="19">
        <v>72</v>
      </c>
      <c r="G30" s="18">
        <f t="shared" si="1"/>
        <v>13.6</v>
      </c>
      <c r="H30" s="18">
        <f t="shared" si="2"/>
        <v>13.8</v>
      </c>
      <c r="I30" s="18">
        <f t="shared" si="3"/>
        <v>13.7</v>
      </c>
      <c r="K30" t="str">
        <f t="shared" si="4"/>
        <v>{72,13.6,13.8},</v>
      </c>
    </row>
    <row r="31" spans="1:11" x14ac:dyDescent="0.2">
      <c r="A31" s="19">
        <v>74</v>
      </c>
      <c r="B31" s="23">
        <v>-15</v>
      </c>
      <c r="C31" s="18">
        <v>-15</v>
      </c>
      <c r="D31" s="18">
        <f t="shared" si="0"/>
        <v>-15</v>
      </c>
      <c r="F31" s="19">
        <v>74</v>
      </c>
      <c r="G31" s="18">
        <f t="shared" si="1"/>
        <v>15</v>
      </c>
      <c r="H31" s="18">
        <f t="shared" si="2"/>
        <v>15</v>
      </c>
      <c r="I31" s="18">
        <f t="shared" si="3"/>
        <v>15</v>
      </c>
      <c r="K31" t="str">
        <f t="shared" si="4"/>
        <v>{74,15,15},</v>
      </c>
    </row>
    <row r="32" spans="1:11" x14ac:dyDescent="0.2">
      <c r="A32" s="19">
        <v>76</v>
      </c>
      <c r="B32" s="23">
        <v>-16.2</v>
      </c>
      <c r="C32" s="18">
        <v>-15.9</v>
      </c>
      <c r="D32" s="18">
        <f t="shared" si="0"/>
        <v>-16.05</v>
      </c>
      <c r="F32" s="19">
        <v>76</v>
      </c>
      <c r="G32" s="18">
        <f t="shared" si="1"/>
        <v>16.2</v>
      </c>
      <c r="H32" s="18">
        <f t="shared" si="2"/>
        <v>15.9</v>
      </c>
      <c r="I32" s="18">
        <f t="shared" si="3"/>
        <v>16.05</v>
      </c>
      <c r="K32" t="str">
        <f t="shared" si="4"/>
        <v>{76,16.2,15.9},</v>
      </c>
    </row>
    <row r="33" spans="1:8" x14ac:dyDescent="0.2">
      <c r="A33" s="19">
        <v>18</v>
      </c>
      <c r="B33">
        <v>21.2</v>
      </c>
      <c r="F33" s="19">
        <v>18</v>
      </c>
      <c r="G33" s="18">
        <f t="shared" si="1"/>
        <v>-21.2</v>
      </c>
      <c r="H33" s="18"/>
    </row>
    <row r="34" spans="1:8" x14ac:dyDescent="0.2">
      <c r="A34" s="19">
        <v>20</v>
      </c>
      <c r="B34">
        <v>20.100000000000001</v>
      </c>
      <c r="F34" s="19">
        <v>20</v>
      </c>
      <c r="G34" s="18">
        <f t="shared" si="1"/>
        <v>-20.100000000000001</v>
      </c>
      <c r="H34" s="18"/>
    </row>
    <row r="35" spans="1:8" x14ac:dyDescent="0.2">
      <c r="A35" s="19">
        <v>22</v>
      </c>
      <c r="B35">
        <v>18.600000000000001</v>
      </c>
      <c r="F35" s="19">
        <v>22</v>
      </c>
      <c r="G35" s="18">
        <f t="shared" si="1"/>
        <v>-18.600000000000001</v>
      </c>
      <c r="H35" s="18"/>
    </row>
    <row r="36" spans="1:8" x14ac:dyDescent="0.2">
      <c r="A36" s="19">
        <v>24</v>
      </c>
      <c r="B36">
        <v>16.7</v>
      </c>
      <c r="F36" s="19">
        <v>24</v>
      </c>
      <c r="G36" s="18">
        <f t="shared" si="1"/>
        <v>-16.7</v>
      </c>
      <c r="H36" s="18"/>
    </row>
    <row r="37" spans="1:8" x14ac:dyDescent="0.2">
      <c r="A37" s="19">
        <v>26</v>
      </c>
      <c r="B37">
        <v>16.2</v>
      </c>
      <c r="F37" s="19">
        <v>26</v>
      </c>
      <c r="G37" s="18">
        <f t="shared" si="1"/>
        <v>-16.2</v>
      </c>
      <c r="H37" s="18"/>
    </row>
    <row r="38" spans="1:8" x14ac:dyDescent="0.2">
      <c r="A38" s="19">
        <v>28</v>
      </c>
      <c r="B38">
        <v>13.7</v>
      </c>
      <c r="F38" s="19">
        <v>28</v>
      </c>
      <c r="G38" s="18">
        <f t="shared" si="1"/>
        <v>-13.7</v>
      </c>
      <c r="H38" s="18"/>
    </row>
    <row r="39" spans="1:8" x14ac:dyDescent="0.2">
      <c r="A39" s="19">
        <v>30</v>
      </c>
      <c r="B39">
        <v>13.3</v>
      </c>
      <c r="F39" s="19">
        <v>30</v>
      </c>
      <c r="G39" s="18">
        <f t="shared" si="1"/>
        <v>-13.3</v>
      </c>
      <c r="H39" s="18"/>
    </row>
    <row r="40" spans="1:8" x14ac:dyDescent="0.2">
      <c r="A40" s="19">
        <v>32</v>
      </c>
      <c r="B40">
        <v>11.4</v>
      </c>
      <c r="F40" s="19">
        <v>32</v>
      </c>
      <c r="G40" s="18">
        <f t="shared" si="1"/>
        <v>-11.4</v>
      </c>
      <c r="H40" s="18"/>
    </row>
    <row r="41" spans="1:8" x14ac:dyDescent="0.2">
      <c r="A41" s="19">
        <v>34</v>
      </c>
      <c r="B41">
        <v>10.8</v>
      </c>
      <c r="F41" s="19">
        <v>34</v>
      </c>
      <c r="G41" s="18">
        <f t="shared" si="1"/>
        <v>-10.8</v>
      </c>
      <c r="H41" s="18"/>
    </row>
    <row r="42" spans="1:8" x14ac:dyDescent="0.2">
      <c r="A42" s="19">
        <v>36</v>
      </c>
      <c r="B42">
        <v>9</v>
      </c>
      <c r="F42" s="19">
        <v>36</v>
      </c>
      <c r="G42" s="18">
        <f t="shared" si="1"/>
        <v>-9</v>
      </c>
      <c r="H42" s="18"/>
    </row>
    <row r="43" spans="1:8" x14ac:dyDescent="0.2">
      <c r="A43" s="19">
        <v>38</v>
      </c>
      <c r="B43">
        <v>8.1999999999999993</v>
      </c>
      <c r="F43" s="19">
        <v>38</v>
      </c>
      <c r="G43" s="18">
        <f t="shared" si="1"/>
        <v>-8.1999999999999993</v>
      </c>
      <c r="H43" s="18"/>
    </row>
    <row r="44" spans="1:8" x14ac:dyDescent="0.2">
      <c r="A44" s="19">
        <v>40</v>
      </c>
      <c r="B44">
        <v>6.7</v>
      </c>
      <c r="F44" s="19">
        <v>40</v>
      </c>
      <c r="G44" s="18">
        <f t="shared" si="1"/>
        <v>-6.7</v>
      </c>
      <c r="H44" s="18"/>
    </row>
    <row r="45" spans="1:8" x14ac:dyDescent="0.2">
      <c r="A45" s="19">
        <v>42</v>
      </c>
      <c r="B45" s="16">
        <v>4.4000000000000004</v>
      </c>
      <c r="F45" s="19">
        <v>42</v>
      </c>
      <c r="G45" s="18">
        <f t="shared" si="1"/>
        <v>-4.4000000000000004</v>
      </c>
      <c r="H45" s="18"/>
    </row>
    <row r="46" spans="1:8" x14ac:dyDescent="0.2">
      <c r="A46" s="19">
        <v>44</v>
      </c>
      <c r="B46">
        <v>4</v>
      </c>
      <c r="F46" s="19">
        <v>44</v>
      </c>
      <c r="G46" s="18">
        <f t="shared" si="1"/>
        <v>-4</v>
      </c>
      <c r="H46" s="18"/>
    </row>
    <row r="47" spans="1:8" x14ac:dyDescent="0.2">
      <c r="A47" s="12">
        <v>46</v>
      </c>
      <c r="B47" s="14">
        <v>2.6</v>
      </c>
      <c r="F47" s="12">
        <v>46</v>
      </c>
      <c r="G47" s="18">
        <f t="shared" si="1"/>
        <v>-2.6</v>
      </c>
      <c r="H47" s="18"/>
    </row>
    <row r="48" spans="1:8" x14ac:dyDescent="0.2">
      <c r="A48" s="19">
        <v>48</v>
      </c>
      <c r="B48">
        <v>1.8</v>
      </c>
      <c r="F48" s="19">
        <v>48</v>
      </c>
      <c r="G48" s="18">
        <f t="shared" si="1"/>
        <v>-1.8</v>
      </c>
      <c r="H48" s="18"/>
    </row>
    <row r="49" spans="1:8" x14ac:dyDescent="0.2">
      <c r="A49" s="19">
        <v>50</v>
      </c>
      <c r="B49">
        <v>0.3</v>
      </c>
      <c r="F49" s="19">
        <v>50</v>
      </c>
      <c r="G49" s="18">
        <f t="shared" si="1"/>
        <v>-0.3</v>
      </c>
      <c r="H49" s="18"/>
    </row>
    <row r="50" spans="1:8" x14ac:dyDescent="0.2">
      <c r="A50" s="19">
        <v>52</v>
      </c>
      <c r="B50">
        <v>-0.8</v>
      </c>
      <c r="F50" s="19">
        <v>52</v>
      </c>
      <c r="G50" s="18">
        <f t="shared" si="1"/>
        <v>0.8</v>
      </c>
      <c r="H50" s="18"/>
    </row>
    <row r="51" spans="1:8" x14ac:dyDescent="0.2">
      <c r="A51" s="19">
        <v>54</v>
      </c>
      <c r="B51">
        <v>-1.9</v>
      </c>
      <c r="F51" s="19">
        <v>54</v>
      </c>
      <c r="G51" s="18">
        <f t="shared" si="1"/>
        <v>1.9</v>
      </c>
      <c r="H51" s="18"/>
    </row>
    <row r="52" spans="1:8" x14ac:dyDescent="0.2">
      <c r="A52" s="19">
        <v>56</v>
      </c>
      <c r="B52">
        <v>-3.5</v>
      </c>
      <c r="F52" s="19">
        <v>56</v>
      </c>
      <c r="G52" s="18">
        <f t="shared" si="1"/>
        <v>3.5</v>
      </c>
      <c r="H52" s="18"/>
    </row>
    <row r="53" spans="1:8" x14ac:dyDescent="0.2">
      <c r="A53" s="19">
        <v>58</v>
      </c>
      <c r="B53" s="15">
        <v>-4.8</v>
      </c>
      <c r="F53" s="19">
        <v>58</v>
      </c>
      <c r="G53" s="18">
        <f t="shared" si="1"/>
        <v>4.8</v>
      </c>
      <c r="H53" s="18"/>
    </row>
    <row r="54" spans="1:8" x14ac:dyDescent="0.2">
      <c r="A54" s="19">
        <v>60</v>
      </c>
      <c r="B54">
        <v>-6</v>
      </c>
      <c r="F54" s="19">
        <v>60</v>
      </c>
      <c r="G54" s="18">
        <f t="shared" si="1"/>
        <v>6</v>
      </c>
      <c r="H54" s="18"/>
    </row>
    <row r="55" spans="1:8" x14ac:dyDescent="0.2">
      <c r="A55" s="19">
        <v>62</v>
      </c>
      <c r="B55">
        <v>-7.2</v>
      </c>
      <c r="F55" s="19">
        <v>62</v>
      </c>
      <c r="G55" s="18">
        <f t="shared" si="1"/>
        <v>7.2</v>
      </c>
      <c r="H55" s="18"/>
    </row>
    <row r="56" spans="1:8" x14ac:dyDescent="0.2">
      <c r="A56" s="19">
        <v>64</v>
      </c>
      <c r="B56" s="15">
        <v>-8.6</v>
      </c>
      <c r="F56" s="19">
        <v>64</v>
      </c>
      <c r="G56" s="18">
        <f t="shared" si="1"/>
        <v>8.6</v>
      </c>
      <c r="H56" s="18"/>
    </row>
    <row r="57" spans="1:8" x14ac:dyDescent="0.2">
      <c r="A57" s="19">
        <v>66</v>
      </c>
      <c r="B57">
        <v>-10.1</v>
      </c>
      <c r="F57" s="19">
        <v>66</v>
      </c>
      <c r="G57" s="18">
        <f t="shared" si="1"/>
        <v>10.1</v>
      </c>
      <c r="H57" s="18"/>
    </row>
    <row r="58" spans="1:8" x14ac:dyDescent="0.2">
      <c r="A58" s="19">
        <v>68</v>
      </c>
      <c r="B58">
        <v>-10.9</v>
      </c>
      <c r="F58" s="19">
        <v>68</v>
      </c>
      <c r="G58" s="18">
        <f t="shared" si="1"/>
        <v>10.9</v>
      </c>
      <c r="H58" s="18"/>
    </row>
    <row r="59" spans="1:8" x14ac:dyDescent="0.2">
      <c r="A59" s="19">
        <v>70</v>
      </c>
      <c r="B59">
        <v>-12.3</v>
      </c>
      <c r="F59" s="19">
        <v>70</v>
      </c>
      <c r="G59" s="18">
        <f t="shared" si="1"/>
        <v>12.3</v>
      </c>
      <c r="H59" s="18"/>
    </row>
    <row r="60" spans="1:8" x14ac:dyDescent="0.2">
      <c r="A60" s="19">
        <v>72</v>
      </c>
      <c r="B60">
        <v>-13.8</v>
      </c>
      <c r="F60" s="19">
        <v>72</v>
      </c>
      <c r="G60" s="18">
        <f t="shared" si="1"/>
        <v>13.8</v>
      </c>
      <c r="H60" s="18"/>
    </row>
    <row r="61" spans="1:8" x14ac:dyDescent="0.2">
      <c r="A61" s="19">
        <v>74</v>
      </c>
      <c r="B61">
        <v>-15</v>
      </c>
      <c r="F61" s="19">
        <v>74</v>
      </c>
      <c r="G61" s="18">
        <f t="shared" si="1"/>
        <v>15</v>
      </c>
      <c r="H61" s="18"/>
    </row>
    <row r="62" spans="1:8" x14ac:dyDescent="0.2">
      <c r="A62" s="19">
        <v>76</v>
      </c>
      <c r="B62">
        <v>-15.9</v>
      </c>
      <c r="F62" s="19">
        <v>76</v>
      </c>
      <c r="G62" s="18">
        <f t="shared" si="1"/>
        <v>15.9</v>
      </c>
      <c r="H62" s="18"/>
    </row>
  </sheetData>
  <mergeCells count="2">
    <mergeCell ref="A1:D1"/>
    <mergeCell ref="F1:I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Resistência (2)</vt:lpstr>
      <vt:lpstr>Resistência</vt:lpstr>
      <vt:lpstr>Ponte</vt:lpstr>
      <vt:lpstr>Ponte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2016-04-13T17:44:20Z</dcterms:created>
  <dcterms:modified xsi:type="dcterms:W3CDTF">2016-05-09T01:50:45Z</dcterms:modified>
</cp:coreProperties>
</file>