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eila\Desktop\Instrumentação\Github\ufrgs-instrumentacao-projeto\Resources\Excel\"/>
    </mc:Choice>
  </mc:AlternateContent>
  <bookViews>
    <workbookView xWindow="1200" yWindow="840" windowWidth="25605" windowHeight="14415" tabRatio="500" firstSheet="1" activeTab="1"/>
  </bookViews>
  <sheets>
    <sheet name="Sensor de Nível (Capacitância)" sheetId="1" r:id="rId1"/>
    <sheet name="Pt100 (Resistência)" sheetId="3" r:id="rId2"/>
    <sheet name="Pt100 (Condicionado&quot;)" sheetId="2" r:id="rId3"/>
    <sheet name="Circuito Simulado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" i="2"/>
  <c r="E2" i="2"/>
  <c r="F2" i="2"/>
  <c r="C2" i="3"/>
  <c r="D2" i="3"/>
  <c r="C19" i="3"/>
  <c r="F2" i="3"/>
  <c r="G2" i="3"/>
  <c r="C3" i="3"/>
  <c r="D3" i="3"/>
  <c r="F3" i="3"/>
  <c r="G3" i="3"/>
  <c r="C4" i="3"/>
  <c r="D4" i="3"/>
  <c r="F4" i="3"/>
  <c r="G4" i="3"/>
  <c r="C5" i="3"/>
  <c r="D5" i="3"/>
  <c r="F5" i="3"/>
  <c r="G5" i="3"/>
  <c r="C6" i="3"/>
  <c r="D6" i="3"/>
  <c r="F6" i="3"/>
  <c r="G6" i="3"/>
  <c r="C7" i="3"/>
  <c r="D7" i="3"/>
  <c r="F7" i="3"/>
  <c r="G7" i="3"/>
  <c r="C8" i="3"/>
  <c r="D8" i="3"/>
  <c r="F8" i="3"/>
  <c r="G8" i="3"/>
  <c r="C9" i="3"/>
  <c r="D9" i="3"/>
  <c r="F9" i="3"/>
  <c r="G9" i="3"/>
  <c r="C10" i="3"/>
  <c r="D10" i="3"/>
  <c r="F10" i="3"/>
  <c r="G10" i="3"/>
  <c r="C11" i="3"/>
  <c r="D11" i="3"/>
  <c r="F11" i="3"/>
  <c r="G11" i="3"/>
  <c r="C12" i="3"/>
  <c r="D12" i="3"/>
  <c r="F12" i="3"/>
  <c r="G12" i="3"/>
  <c r="C13" i="3"/>
  <c r="D13" i="3"/>
  <c r="F13" i="3"/>
  <c r="G13" i="3"/>
  <c r="C14" i="3"/>
  <c r="D14" i="3"/>
  <c r="F14" i="3"/>
  <c r="G14" i="3"/>
  <c r="C15" i="3"/>
  <c r="D15" i="3"/>
  <c r="F15" i="3"/>
  <c r="G15" i="3"/>
  <c r="C16" i="3"/>
  <c r="D16" i="3"/>
  <c r="F16" i="3"/>
  <c r="G16" i="3"/>
  <c r="C17" i="3"/>
  <c r="D17" i="3"/>
  <c r="F17" i="3"/>
  <c r="G17" i="3"/>
  <c r="C18" i="3"/>
  <c r="D18" i="3"/>
  <c r="F18" i="3"/>
  <c r="G18" i="3"/>
  <c r="D19" i="3"/>
  <c r="F19" i="3"/>
  <c r="G19" i="3"/>
  <c r="G20" i="3"/>
</calcChain>
</file>

<file path=xl/sharedStrings.xml><?xml version="1.0" encoding="utf-8"?>
<sst xmlns="http://schemas.openxmlformats.org/spreadsheetml/2006/main" count="15" uniqueCount="15">
  <si>
    <t>200nF</t>
  </si>
  <si>
    <t>19.9 C</t>
  </si>
  <si>
    <t>T(ºC)</t>
  </si>
  <si>
    <t>R_ft (Ohms)</t>
  </si>
  <si>
    <t>R_med(Ohms)</t>
  </si>
  <si>
    <t>R_teorico (Ohms)</t>
  </si>
  <si>
    <t>Erro de Linearidade</t>
  </si>
  <si>
    <t>R</t>
  </si>
  <si>
    <t>V_medido</t>
  </si>
  <si>
    <t>V_ft</t>
  </si>
  <si>
    <t>V_teorico</t>
  </si>
  <si>
    <t>V_ft(s/ offset)</t>
  </si>
  <si>
    <t>ºC</t>
  </si>
  <si>
    <t>R Pt100</t>
  </si>
  <si>
    <t>INA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</si>
</sst>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4603442429634005E-2"/>
          <c:y val="2.4668327607273E-2"/>
          <c:w val="0.86414028900052497"/>
          <c:h val="0.709019119677901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'Sensor de Nível (Capacitância)'!$A$1:$A$100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'Sensor de Nível (Capacitância)'!$B$1:$B$100</c:f>
              <c:numCache>
                <c:formatCode>General</c:formatCode>
                <c:ptCount val="100"/>
                <c:pt idx="0">
                  <c:v>0.92</c:v>
                </c:pt>
                <c:pt idx="1">
                  <c:v>1.95</c:v>
                </c:pt>
                <c:pt idx="2">
                  <c:v>2.9</c:v>
                </c:pt>
                <c:pt idx="3">
                  <c:v>3.5</c:v>
                </c:pt>
                <c:pt idx="4">
                  <c:v>4.0199999999999996</c:v>
                </c:pt>
                <c:pt idx="5">
                  <c:v>4.8</c:v>
                </c:pt>
                <c:pt idx="6">
                  <c:v>5.5</c:v>
                </c:pt>
                <c:pt idx="7">
                  <c:v>6.16</c:v>
                </c:pt>
                <c:pt idx="8">
                  <c:v>6.84</c:v>
                </c:pt>
                <c:pt idx="9">
                  <c:v>7.41</c:v>
                </c:pt>
                <c:pt idx="10">
                  <c:v>8.01</c:v>
                </c:pt>
                <c:pt idx="11">
                  <c:v>8.82</c:v>
                </c:pt>
                <c:pt idx="12">
                  <c:v>9.4</c:v>
                </c:pt>
                <c:pt idx="13">
                  <c:v>10.18</c:v>
                </c:pt>
                <c:pt idx="14">
                  <c:v>10.9</c:v>
                </c:pt>
                <c:pt idx="15">
                  <c:v>11.4</c:v>
                </c:pt>
                <c:pt idx="16">
                  <c:v>13.71</c:v>
                </c:pt>
                <c:pt idx="17">
                  <c:v>14.39</c:v>
                </c:pt>
                <c:pt idx="18">
                  <c:v>15.02</c:v>
                </c:pt>
                <c:pt idx="19">
                  <c:v>15.84</c:v>
                </c:pt>
                <c:pt idx="20">
                  <c:v>16.420000000000002</c:v>
                </c:pt>
                <c:pt idx="21">
                  <c:v>17.28</c:v>
                </c:pt>
                <c:pt idx="22">
                  <c:v>17.79</c:v>
                </c:pt>
                <c:pt idx="23">
                  <c:v>18.61</c:v>
                </c:pt>
                <c:pt idx="24">
                  <c:v>19.28</c:v>
                </c:pt>
                <c:pt idx="25">
                  <c:v>20.100000000000001</c:v>
                </c:pt>
                <c:pt idx="26">
                  <c:v>20.8</c:v>
                </c:pt>
                <c:pt idx="27">
                  <c:v>21.3</c:v>
                </c:pt>
                <c:pt idx="28">
                  <c:v>22.1</c:v>
                </c:pt>
                <c:pt idx="29">
                  <c:v>22.9</c:v>
                </c:pt>
                <c:pt idx="30">
                  <c:v>23.7</c:v>
                </c:pt>
                <c:pt idx="31">
                  <c:v>24.6</c:v>
                </c:pt>
                <c:pt idx="32">
                  <c:v>25.4</c:v>
                </c:pt>
                <c:pt idx="33">
                  <c:v>26.6</c:v>
                </c:pt>
                <c:pt idx="34">
                  <c:v>27.5</c:v>
                </c:pt>
                <c:pt idx="35">
                  <c:v>28.4</c:v>
                </c:pt>
                <c:pt idx="36">
                  <c:v>29.1</c:v>
                </c:pt>
                <c:pt idx="37">
                  <c:v>30.4</c:v>
                </c:pt>
                <c:pt idx="38">
                  <c:v>31.3</c:v>
                </c:pt>
                <c:pt idx="39">
                  <c:v>32.4</c:v>
                </c:pt>
                <c:pt idx="40">
                  <c:v>33.299999999999997</c:v>
                </c:pt>
                <c:pt idx="41">
                  <c:v>33.799999999999997</c:v>
                </c:pt>
                <c:pt idx="42">
                  <c:v>33.5</c:v>
                </c:pt>
                <c:pt idx="43">
                  <c:v>35.299999999999997</c:v>
                </c:pt>
                <c:pt idx="44">
                  <c:v>36</c:v>
                </c:pt>
                <c:pt idx="45">
                  <c:v>36.9</c:v>
                </c:pt>
                <c:pt idx="46">
                  <c:v>37.799999999999997</c:v>
                </c:pt>
                <c:pt idx="47">
                  <c:v>38.4</c:v>
                </c:pt>
                <c:pt idx="48">
                  <c:v>39.1</c:v>
                </c:pt>
                <c:pt idx="49">
                  <c:v>39.799999999999997</c:v>
                </c:pt>
                <c:pt idx="50">
                  <c:v>40.299999999999997</c:v>
                </c:pt>
                <c:pt idx="51">
                  <c:v>40.799999999999997</c:v>
                </c:pt>
                <c:pt idx="52">
                  <c:v>41.6</c:v>
                </c:pt>
                <c:pt idx="53">
                  <c:v>42.1</c:v>
                </c:pt>
                <c:pt idx="54">
                  <c:v>42.6</c:v>
                </c:pt>
                <c:pt idx="55">
                  <c:v>43.2</c:v>
                </c:pt>
                <c:pt idx="56">
                  <c:v>43.7</c:v>
                </c:pt>
                <c:pt idx="57">
                  <c:v>44.4</c:v>
                </c:pt>
                <c:pt idx="58">
                  <c:v>44.9</c:v>
                </c:pt>
                <c:pt idx="59">
                  <c:v>45.7</c:v>
                </c:pt>
                <c:pt idx="60">
                  <c:v>46.1</c:v>
                </c:pt>
                <c:pt idx="61">
                  <c:v>47</c:v>
                </c:pt>
                <c:pt idx="62">
                  <c:v>47.5</c:v>
                </c:pt>
                <c:pt idx="63">
                  <c:v>48.4</c:v>
                </c:pt>
                <c:pt idx="64">
                  <c:v>48.8</c:v>
                </c:pt>
                <c:pt idx="65">
                  <c:v>49.6</c:v>
                </c:pt>
                <c:pt idx="66">
                  <c:v>50.4</c:v>
                </c:pt>
                <c:pt idx="67">
                  <c:v>51.2</c:v>
                </c:pt>
                <c:pt idx="68">
                  <c:v>51.9</c:v>
                </c:pt>
                <c:pt idx="69">
                  <c:v>52.9</c:v>
                </c:pt>
                <c:pt idx="70">
                  <c:v>53.5</c:v>
                </c:pt>
                <c:pt idx="71">
                  <c:v>54.6</c:v>
                </c:pt>
                <c:pt idx="72">
                  <c:v>55.1</c:v>
                </c:pt>
                <c:pt idx="73">
                  <c:v>56.2</c:v>
                </c:pt>
                <c:pt idx="74">
                  <c:v>57.1</c:v>
                </c:pt>
                <c:pt idx="75">
                  <c:v>57.9</c:v>
                </c:pt>
                <c:pt idx="76">
                  <c:v>58.5</c:v>
                </c:pt>
                <c:pt idx="77">
                  <c:v>59.5</c:v>
                </c:pt>
                <c:pt idx="78">
                  <c:v>60.1</c:v>
                </c:pt>
                <c:pt idx="79">
                  <c:v>61.1</c:v>
                </c:pt>
                <c:pt idx="80">
                  <c:v>61.8</c:v>
                </c:pt>
                <c:pt idx="81">
                  <c:v>63</c:v>
                </c:pt>
                <c:pt idx="82">
                  <c:v>63.7</c:v>
                </c:pt>
                <c:pt idx="83">
                  <c:v>65</c:v>
                </c:pt>
                <c:pt idx="84">
                  <c:v>66</c:v>
                </c:pt>
                <c:pt idx="85">
                  <c:v>67.5</c:v>
                </c:pt>
                <c:pt idx="86">
                  <c:v>68.5</c:v>
                </c:pt>
                <c:pt idx="87">
                  <c:v>70</c:v>
                </c:pt>
                <c:pt idx="88">
                  <c:v>71.3</c:v>
                </c:pt>
                <c:pt idx="89">
                  <c:v>73.3</c:v>
                </c:pt>
                <c:pt idx="90">
                  <c:v>75.400000000000006</c:v>
                </c:pt>
                <c:pt idx="91">
                  <c:v>79.2</c:v>
                </c:pt>
                <c:pt idx="92">
                  <c:v>79.3</c:v>
                </c:pt>
                <c:pt idx="93">
                  <c:v>81.2</c:v>
                </c:pt>
                <c:pt idx="94">
                  <c:v>86</c:v>
                </c:pt>
                <c:pt idx="95">
                  <c:v>87</c:v>
                </c:pt>
                <c:pt idx="96">
                  <c:v>86</c:v>
                </c:pt>
                <c:pt idx="97">
                  <c:v>89.5</c:v>
                </c:pt>
                <c:pt idx="98">
                  <c:v>99.1</c:v>
                </c:pt>
                <c:pt idx="99">
                  <c:v>96.3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72512"/>
        <c:axId val="443673688"/>
      </c:scatterChart>
      <c:valAx>
        <c:axId val="44367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673688"/>
        <c:crosses val="autoZero"/>
        <c:crossBetween val="midCat"/>
      </c:valAx>
      <c:valAx>
        <c:axId val="44367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67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'Pt100 (Resistência)'!$A$2:$A$27</c:f>
              <c:numCache>
                <c:formatCode>General</c:formatCode>
                <c:ptCount val="26"/>
                <c:pt idx="0">
                  <c:v>0.1</c:v>
                </c:pt>
                <c:pt idx="1">
                  <c:v>13.3</c:v>
                </c:pt>
                <c:pt idx="2">
                  <c:v>15.8</c:v>
                </c:pt>
                <c:pt idx="3">
                  <c:v>18.5</c:v>
                </c:pt>
                <c:pt idx="4">
                  <c:v>20.9</c:v>
                </c:pt>
                <c:pt idx="5">
                  <c:v>23.4</c:v>
                </c:pt>
                <c:pt idx="6">
                  <c:v>25.9</c:v>
                </c:pt>
                <c:pt idx="7">
                  <c:v>27.7</c:v>
                </c:pt>
                <c:pt idx="8">
                  <c:v>29.7</c:v>
                </c:pt>
                <c:pt idx="9">
                  <c:v>31.6</c:v>
                </c:pt>
                <c:pt idx="10">
                  <c:v>33.799999999999997</c:v>
                </c:pt>
                <c:pt idx="11">
                  <c:v>35.6</c:v>
                </c:pt>
                <c:pt idx="12">
                  <c:v>38.700000000000003</c:v>
                </c:pt>
                <c:pt idx="13">
                  <c:v>41.1</c:v>
                </c:pt>
                <c:pt idx="14">
                  <c:v>42.7</c:v>
                </c:pt>
                <c:pt idx="15">
                  <c:v>45.2</c:v>
                </c:pt>
                <c:pt idx="16">
                  <c:v>49.3</c:v>
                </c:pt>
                <c:pt idx="17">
                  <c:v>50.3</c:v>
                </c:pt>
              </c:numCache>
            </c:numRef>
          </c:xVal>
          <c:yVal>
            <c:numRef>
              <c:f>'Pt100 (Resistência)'!$B$2:$B$27</c:f>
              <c:numCache>
                <c:formatCode>0.0</c:formatCode>
                <c:ptCount val="26"/>
                <c:pt idx="0">
                  <c:v>104.4</c:v>
                </c:pt>
                <c:pt idx="1">
                  <c:v>105.3</c:v>
                </c:pt>
                <c:pt idx="2">
                  <c:v>106.2</c:v>
                </c:pt>
                <c:pt idx="3">
                  <c:v>107.3</c:v>
                </c:pt>
                <c:pt idx="4">
                  <c:v>108.2</c:v>
                </c:pt>
                <c:pt idx="5">
                  <c:v>109.2</c:v>
                </c:pt>
                <c:pt idx="6">
                  <c:v>110.1</c:v>
                </c:pt>
                <c:pt idx="7">
                  <c:v>110.8</c:v>
                </c:pt>
                <c:pt idx="8">
                  <c:v>111.5</c:v>
                </c:pt>
                <c:pt idx="9">
                  <c:v>112.2</c:v>
                </c:pt>
                <c:pt idx="10">
                  <c:v>113.2</c:v>
                </c:pt>
                <c:pt idx="11">
                  <c:v>113.8</c:v>
                </c:pt>
                <c:pt idx="12">
                  <c:v>115</c:v>
                </c:pt>
                <c:pt idx="13">
                  <c:v>115.8</c:v>
                </c:pt>
                <c:pt idx="14">
                  <c:v>116.4</c:v>
                </c:pt>
                <c:pt idx="15">
                  <c:v>117.2</c:v>
                </c:pt>
                <c:pt idx="16">
                  <c:v>118.9</c:v>
                </c:pt>
                <c:pt idx="17">
                  <c:v>119.4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74472"/>
        <c:axId val="443677216"/>
      </c:scatterChart>
      <c:valAx>
        <c:axId val="44367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677216"/>
        <c:crosses val="autoZero"/>
        <c:crossBetween val="midCat"/>
      </c:valAx>
      <c:valAx>
        <c:axId val="4436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67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574365704286999E-2"/>
                  <c:y val="-0.216386701662292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'Pt100 (Condicionado")'!$A$2:$A$22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xVal>
          <c:yVal>
            <c:numRef>
              <c:f>'Pt100 (Condicionado")'!$B$2:$B$22</c:f>
              <c:numCache>
                <c:formatCode>General</c:formatCode>
                <c:ptCount val="21"/>
                <c:pt idx="0">
                  <c:v>0.41699999999999998</c:v>
                </c:pt>
                <c:pt idx="1">
                  <c:v>0.499</c:v>
                </c:pt>
                <c:pt idx="2">
                  <c:v>0.58099999999999996</c:v>
                </c:pt>
                <c:pt idx="3">
                  <c:v>0.66300000000000003</c:v>
                </c:pt>
                <c:pt idx="4">
                  <c:v>0.74099999999999999</c:v>
                </c:pt>
                <c:pt idx="5">
                  <c:v>0.82</c:v>
                </c:pt>
                <c:pt idx="6">
                  <c:v>0.9</c:v>
                </c:pt>
                <c:pt idx="7">
                  <c:v>0.98099999999999998</c:v>
                </c:pt>
                <c:pt idx="8">
                  <c:v>1.0589999999999999</c:v>
                </c:pt>
                <c:pt idx="9">
                  <c:v>1.141</c:v>
                </c:pt>
                <c:pt idx="10">
                  <c:v>1.2030000000000001</c:v>
                </c:pt>
                <c:pt idx="11">
                  <c:v>1.288</c:v>
                </c:pt>
                <c:pt idx="12">
                  <c:v>1.373</c:v>
                </c:pt>
                <c:pt idx="13">
                  <c:v>1.456</c:v>
                </c:pt>
                <c:pt idx="14">
                  <c:v>1.5389999999999999</c:v>
                </c:pt>
                <c:pt idx="15">
                  <c:v>1.619</c:v>
                </c:pt>
                <c:pt idx="16">
                  <c:v>1.7010000000000001</c:v>
                </c:pt>
                <c:pt idx="17">
                  <c:v>1.7849999999999999</c:v>
                </c:pt>
                <c:pt idx="18">
                  <c:v>1.8680000000000001</c:v>
                </c:pt>
                <c:pt idx="19">
                  <c:v>1.964</c:v>
                </c:pt>
                <c:pt idx="20">
                  <c:v>2.0499999999999998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75256"/>
        <c:axId val="443677608"/>
      </c:scatterChart>
      <c:valAx>
        <c:axId val="44367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677608"/>
        <c:crosses val="autoZero"/>
        <c:crossBetween val="midCat"/>
      </c:valAx>
      <c:valAx>
        <c:axId val="44367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67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692913385826777E-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'Circuito Simulado'!$A$2:$A$14</c:f>
              <c:numCache>
                <c:formatCode>General</c:formatCode>
                <c:ptCount val="13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</c:numCache>
            </c:numRef>
          </c:xVal>
          <c:yVal>
            <c:numRef>
              <c:f>'Circuito Simulado'!$C$2:$C$14</c:f>
              <c:numCache>
                <c:formatCode>0.000</c:formatCode>
                <c:ptCount val="13"/>
                <c:pt idx="0">
                  <c:v>7.0600000000000003E-3</c:v>
                </c:pt>
                <c:pt idx="1">
                  <c:v>0.37359999999999999</c:v>
                </c:pt>
                <c:pt idx="2">
                  <c:v>0.7349</c:v>
                </c:pt>
                <c:pt idx="3">
                  <c:v>1.089</c:v>
                </c:pt>
                <c:pt idx="4">
                  <c:v>1.4770000000000001</c:v>
                </c:pt>
                <c:pt idx="5">
                  <c:v>1.776</c:v>
                </c:pt>
                <c:pt idx="6">
                  <c:v>2.1110000000000002</c:v>
                </c:pt>
                <c:pt idx="7">
                  <c:v>2.44</c:v>
                </c:pt>
                <c:pt idx="8">
                  <c:v>2.762</c:v>
                </c:pt>
                <c:pt idx="9">
                  <c:v>3.077</c:v>
                </c:pt>
                <c:pt idx="10">
                  <c:v>3.3879999999999999</c:v>
                </c:pt>
                <c:pt idx="11">
                  <c:v>3.6930000000000001</c:v>
                </c:pt>
                <c:pt idx="12">
                  <c:v>3.9940000000000002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84664"/>
        <c:axId val="443683096"/>
      </c:scatterChart>
      <c:valAx>
        <c:axId val="443684664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683096"/>
        <c:crosses val="autoZero"/>
        <c:crossBetween val="midCat"/>
      </c:valAx>
      <c:valAx>
        <c:axId val="44368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684664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42334</xdr:colOff>
      <xdr:row>32</xdr:row>
      <xdr:rowOff>110067</xdr:rowOff>
    </xdr:from>
    <xdr:to>
      <xdr:col>8</xdr:col>
      <xdr:colOff>505510</xdr:colOff>
      <xdr:row>46</xdr:row>
      <xdr:rowOff>64247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752475</xdr:colOff>
      <xdr:row>2</xdr:row>
      <xdr:rowOff>114300</xdr:rowOff>
    </xdr:from>
    <xdr:to>
      <xdr:col>15</xdr:col>
      <xdr:colOff>358775</xdr:colOff>
      <xdr:row>16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136525</xdr:rowOff>
    </xdr:from>
    <xdr:to>
      <xdr:col>12</xdr:col>
      <xdr:colOff>190500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4</xdr:row>
      <xdr:rowOff>157162</xdr:rowOff>
    </xdr:from>
    <xdr:to>
      <xdr:col>12</xdr:col>
      <xdr:colOff>352425</xdr:colOff>
      <xdr:row>18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"/>
  <sheetViews>
    <sheetView zoomScale="99" workbookViewId="0">
      <selection activeCell="D26" sqref="D26"/>
    </sheetView>
  </sheetViews>
  <sheetFormatPr defaultColWidth="11" defaultRowHeight="15.75" x14ac:dyDescent="0.25"/>
  <sheetData>
    <row r="1" spans="1:4" x14ac:dyDescent="0.25">
      <c r="A1">
        <v>2</v>
      </c>
      <c r="B1">
        <v>0.92</v>
      </c>
      <c r="D1" t="s">
        <v>1</v>
      </c>
    </row>
    <row r="2" spans="1:4" x14ac:dyDescent="0.25">
      <c r="A2">
        <v>4</v>
      </c>
      <c r="B2">
        <v>1.95</v>
      </c>
    </row>
    <row r="3" spans="1:4" x14ac:dyDescent="0.25">
      <c r="A3">
        <v>6</v>
      </c>
      <c r="B3">
        <v>2.9</v>
      </c>
    </row>
    <row r="4" spans="1:4" x14ac:dyDescent="0.25">
      <c r="A4">
        <v>8</v>
      </c>
      <c r="B4">
        <v>3.5</v>
      </c>
    </row>
    <row r="5" spans="1:4" x14ac:dyDescent="0.25">
      <c r="A5">
        <v>10</v>
      </c>
      <c r="B5">
        <v>4.0199999999999996</v>
      </c>
    </row>
    <row r="6" spans="1:4" x14ac:dyDescent="0.25">
      <c r="A6">
        <v>12</v>
      </c>
      <c r="B6">
        <v>4.8</v>
      </c>
    </row>
    <row r="7" spans="1:4" x14ac:dyDescent="0.25">
      <c r="A7">
        <v>14</v>
      </c>
      <c r="B7">
        <v>5.5</v>
      </c>
    </row>
    <row r="8" spans="1:4" x14ac:dyDescent="0.25">
      <c r="A8">
        <v>16</v>
      </c>
      <c r="B8">
        <v>6.16</v>
      </c>
    </row>
    <row r="9" spans="1:4" x14ac:dyDescent="0.25">
      <c r="A9">
        <v>18</v>
      </c>
      <c r="B9">
        <v>6.84</v>
      </c>
    </row>
    <row r="10" spans="1:4" x14ac:dyDescent="0.25">
      <c r="A10">
        <v>20</v>
      </c>
      <c r="B10">
        <v>7.41</v>
      </c>
    </row>
    <row r="11" spans="1:4" x14ac:dyDescent="0.25">
      <c r="A11">
        <v>22</v>
      </c>
      <c r="B11">
        <v>8.01</v>
      </c>
    </row>
    <row r="12" spans="1:4" x14ac:dyDescent="0.25">
      <c r="A12">
        <v>24</v>
      </c>
      <c r="B12">
        <v>8.82</v>
      </c>
    </row>
    <row r="13" spans="1:4" x14ac:dyDescent="0.25">
      <c r="A13">
        <v>26</v>
      </c>
      <c r="B13">
        <v>9.4</v>
      </c>
    </row>
    <row r="14" spans="1:4" x14ac:dyDescent="0.25">
      <c r="A14">
        <v>28</v>
      </c>
      <c r="B14">
        <v>10.18</v>
      </c>
    </row>
    <row r="15" spans="1:4" x14ac:dyDescent="0.25">
      <c r="A15">
        <v>30</v>
      </c>
      <c r="B15">
        <v>10.9</v>
      </c>
    </row>
    <row r="16" spans="1:4" x14ac:dyDescent="0.25">
      <c r="A16">
        <v>32</v>
      </c>
      <c r="B16">
        <v>11.4</v>
      </c>
    </row>
    <row r="17" spans="1:4" x14ac:dyDescent="0.25">
      <c r="A17">
        <v>34</v>
      </c>
      <c r="B17">
        <v>13.71</v>
      </c>
    </row>
    <row r="18" spans="1:4" x14ac:dyDescent="0.25">
      <c r="A18">
        <v>36</v>
      </c>
      <c r="B18">
        <v>14.39</v>
      </c>
    </row>
    <row r="19" spans="1:4" x14ac:dyDescent="0.25">
      <c r="A19">
        <v>38</v>
      </c>
      <c r="B19">
        <v>15.02</v>
      </c>
    </row>
    <row r="20" spans="1:4" x14ac:dyDescent="0.25">
      <c r="A20">
        <v>40</v>
      </c>
      <c r="B20">
        <v>15.84</v>
      </c>
    </row>
    <row r="21" spans="1:4" x14ac:dyDescent="0.25">
      <c r="A21">
        <v>42</v>
      </c>
      <c r="B21">
        <v>16.420000000000002</v>
      </c>
    </row>
    <row r="22" spans="1:4" x14ac:dyDescent="0.25">
      <c r="A22">
        <v>44</v>
      </c>
      <c r="B22">
        <v>17.28</v>
      </c>
    </row>
    <row r="23" spans="1:4" x14ac:dyDescent="0.25">
      <c r="A23">
        <v>46</v>
      </c>
      <c r="B23">
        <v>17.79</v>
      </c>
    </row>
    <row r="24" spans="1:4" x14ac:dyDescent="0.25">
      <c r="A24">
        <v>48</v>
      </c>
      <c r="B24">
        <v>18.61</v>
      </c>
    </row>
    <row r="25" spans="1:4" x14ac:dyDescent="0.25">
      <c r="A25">
        <v>50</v>
      </c>
      <c r="B25">
        <v>19.28</v>
      </c>
    </row>
    <row r="26" spans="1:4" x14ac:dyDescent="0.25">
      <c r="A26">
        <v>52</v>
      </c>
      <c r="B26">
        <v>20.100000000000001</v>
      </c>
      <c r="D26" t="s">
        <v>0</v>
      </c>
    </row>
    <row r="27" spans="1:4" x14ac:dyDescent="0.25">
      <c r="A27">
        <v>54</v>
      </c>
      <c r="B27">
        <v>20.8</v>
      </c>
    </row>
    <row r="28" spans="1:4" x14ac:dyDescent="0.25">
      <c r="A28">
        <v>56</v>
      </c>
      <c r="B28">
        <v>21.3</v>
      </c>
    </row>
    <row r="29" spans="1:4" x14ac:dyDescent="0.25">
      <c r="A29">
        <v>58</v>
      </c>
      <c r="B29">
        <v>22.1</v>
      </c>
    </row>
    <row r="30" spans="1:4" x14ac:dyDescent="0.25">
      <c r="A30">
        <v>60</v>
      </c>
      <c r="B30">
        <v>22.9</v>
      </c>
    </row>
    <row r="31" spans="1:4" x14ac:dyDescent="0.25">
      <c r="A31">
        <v>62</v>
      </c>
      <c r="B31">
        <v>23.7</v>
      </c>
    </row>
    <row r="32" spans="1:4" x14ac:dyDescent="0.25">
      <c r="A32">
        <v>64</v>
      </c>
      <c r="B32">
        <v>24.6</v>
      </c>
    </row>
    <row r="33" spans="1:2" x14ac:dyDescent="0.25">
      <c r="A33">
        <v>66</v>
      </c>
      <c r="B33">
        <v>25.4</v>
      </c>
    </row>
    <row r="34" spans="1:2" x14ac:dyDescent="0.25">
      <c r="A34">
        <v>68</v>
      </c>
      <c r="B34">
        <v>26.6</v>
      </c>
    </row>
    <row r="35" spans="1:2" x14ac:dyDescent="0.25">
      <c r="A35">
        <v>70</v>
      </c>
      <c r="B35">
        <v>27.5</v>
      </c>
    </row>
    <row r="36" spans="1:2" x14ac:dyDescent="0.25">
      <c r="A36">
        <v>72</v>
      </c>
      <c r="B36">
        <v>28.4</v>
      </c>
    </row>
    <row r="37" spans="1:2" x14ac:dyDescent="0.25">
      <c r="A37">
        <v>74</v>
      </c>
      <c r="B37">
        <v>29.1</v>
      </c>
    </row>
    <row r="38" spans="1:2" x14ac:dyDescent="0.25">
      <c r="A38">
        <v>76</v>
      </c>
      <c r="B38">
        <v>30.4</v>
      </c>
    </row>
    <row r="39" spans="1:2" x14ac:dyDescent="0.25">
      <c r="A39">
        <v>78</v>
      </c>
      <c r="B39">
        <v>31.3</v>
      </c>
    </row>
    <row r="40" spans="1:2" x14ac:dyDescent="0.25">
      <c r="A40">
        <v>80</v>
      </c>
      <c r="B40">
        <v>32.4</v>
      </c>
    </row>
    <row r="41" spans="1:2" x14ac:dyDescent="0.25">
      <c r="A41">
        <v>82</v>
      </c>
      <c r="B41">
        <v>33.299999999999997</v>
      </c>
    </row>
    <row r="42" spans="1:2" x14ac:dyDescent="0.25">
      <c r="A42">
        <v>84</v>
      </c>
      <c r="B42">
        <v>33.799999999999997</v>
      </c>
    </row>
    <row r="43" spans="1:2" x14ac:dyDescent="0.25">
      <c r="A43">
        <v>86</v>
      </c>
      <c r="B43">
        <v>33.5</v>
      </c>
    </row>
    <row r="44" spans="1:2" x14ac:dyDescent="0.25">
      <c r="A44">
        <v>88</v>
      </c>
      <c r="B44">
        <v>35.299999999999997</v>
      </c>
    </row>
    <row r="45" spans="1:2" x14ac:dyDescent="0.25">
      <c r="A45">
        <v>90</v>
      </c>
      <c r="B45">
        <v>36</v>
      </c>
    </row>
    <row r="46" spans="1:2" x14ac:dyDescent="0.25">
      <c r="A46">
        <v>92</v>
      </c>
      <c r="B46">
        <v>36.9</v>
      </c>
    </row>
    <row r="47" spans="1:2" x14ac:dyDescent="0.25">
      <c r="A47">
        <v>94</v>
      </c>
      <c r="B47">
        <v>37.799999999999997</v>
      </c>
    </row>
    <row r="48" spans="1:2" x14ac:dyDescent="0.25">
      <c r="A48">
        <v>96</v>
      </c>
      <c r="B48">
        <v>38.4</v>
      </c>
    </row>
    <row r="49" spans="1:2" x14ac:dyDescent="0.25">
      <c r="A49">
        <v>98</v>
      </c>
      <c r="B49">
        <v>39.1</v>
      </c>
    </row>
    <row r="50" spans="1:2" x14ac:dyDescent="0.25">
      <c r="A50">
        <v>100</v>
      </c>
      <c r="B50">
        <v>39.799999999999997</v>
      </c>
    </row>
    <row r="51" spans="1:2" x14ac:dyDescent="0.25">
      <c r="A51">
        <v>102</v>
      </c>
      <c r="B51">
        <v>40.299999999999997</v>
      </c>
    </row>
    <row r="52" spans="1:2" x14ac:dyDescent="0.25">
      <c r="A52">
        <v>104</v>
      </c>
      <c r="B52">
        <v>40.799999999999997</v>
      </c>
    </row>
    <row r="53" spans="1:2" x14ac:dyDescent="0.25">
      <c r="A53">
        <v>106</v>
      </c>
      <c r="B53">
        <v>41.6</v>
      </c>
    </row>
    <row r="54" spans="1:2" x14ac:dyDescent="0.25">
      <c r="A54">
        <v>108</v>
      </c>
      <c r="B54">
        <v>42.1</v>
      </c>
    </row>
    <row r="55" spans="1:2" x14ac:dyDescent="0.25">
      <c r="A55">
        <v>110</v>
      </c>
      <c r="B55">
        <v>42.6</v>
      </c>
    </row>
    <row r="56" spans="1:2" x14ac:dyDescent="0.25">
      <c r="A56">
        <v>112</v>
      </c>
      <c r="B56">
        <v>43.2</v>
      </c>
    </row>
    <row r="57" spans="1:2" x14ac:dyDescent="0.25">
      <c r="A57">
        <v>114</v>
      </c>
      <c r="B57">
        <v>43.7</v>
      </c>
    </row>
    <row r="58" spans="1:2" x14ac:dyDescent="0.25">
      <c r="A58">
        <v>116</v>
      </c>
      <c r="B58">
        <v>44.4</v>
      </c>
    </row>
    <row r="59" spans="1:2" x14ac:dyDescent="0.25">
      <c r="A59">
        <v>118</v>
      </c>
      <c r="B59">
        <v>44.9</v>
      </c>
    </row>
    <row r="60" spans="1:2" x14ac:dyDescent="0.25">
      <c r="A60">
        <v>120</v>
      </c>
      <c r="B60">
        <v>45.7</v>
      </c>
    </row>
    <row r="61" spans="1:2" x14ac:dyDescent="0.25">
      <c r="A61">
        <v>122</v>
      </c>
      <c r="B61">
        <v>46.1</v>
      </c>
    </row>
    <row r="62" spans="1:2" x14ac:dyDescent="0.25">
      <c r="A62">
        <v>124</v>
      </c>
      <c r="B62">
        <v>47</v>
      </c>
    </row>
    <row r="63" spans="1:2" x14ac:dyDescent="0.25">
      <c r="A63">
        <v>126</v>
      </c>
      <c r="B63">
        <v>47.5</v>
      </c>
    </row>
    <row r="64" spans="1:2" x14ac:dyDescent="0.25">
      <c r="A64">
        <v>128</v>
      </c>
      <c r="B64">
        <v>48.4</v>
      </c>
    </row>
    <row r="65" spans="1:2" x14ac:dyDescent="0.25">
      <c r="A65">
        <v>130</v>
      </c>
      <c r="B65">
        <v>48.8</v>
      </c>
    </row>
    <row r="66" spans="1:2" x14ac:dyDescent="0.25">
      <c r="A66">
        <v>132</v>
      </c>
      <c r="B66">
        <v>49.6</v>
      </c>
    </row>
    <row r="67" spans="1:2" x14ac:dyDescent="0.25">
      <c r="A67">
        <v>134</v>
      </c>
      <c r="B67">
        <v>50.4</v>
      </c>
    </row>
    <row r="68" spans="1:2" x14ac:dyDescent="0.25">
      <c r="A68">
        <v>136</v>
      </c>
      <c r="B68">
        <v>51.2</v>
      </c>
    </row>
    <row r="69" spans="1:2" x14ac:dyDescent="0.25">
      <c r="A69">
        <v>138</v>
      </c>
      <c r="B69">
        <v>51.9</v>
      </c>
    </row>
    <row r="70" spans="1:2" x14ac:dyDescent="0.25">
      <c r="A70">
        <v>140</v>
      </c>
      <c r="B70">
        <v>52.9</v>
      </c>
    </row>
    <row r="71" spans="1:2" x14ac:dyDescent="0.25">
      <c r="A71">
        <v>142</v>
      </c>
      <c r="B71">
        <v>53.5</v>
      </c>
    </row>
    <row r="72" spans="1:2" x14ac:dyDescent="0.25">
      <c r="A72">
        <v>144</v>
      </c>
      <c r="B72">
        <v>54.6</v>
      </c>
    </row>
    <row r="73" spans="1:2" x14ac:dyDescent="0.25">
      <c r="A73">
        <v>146</v>
      </c>
      <c r="B73">
        <v>55.1</v>
      </c>
    </row>
    <row r="74" spans="1:2" x14ac:dyDescent="0.25">
      <c r="A74">
        <v>148</v>
      </c>
      <c r="B74">
        <v>56.2</v>
      </c>
    </row>
    <row r="75" spans="1:2" x14ac:dyDescent="0.25">
      <c r="A75">
        <v>150</v>
      </c>
      <c r="B75">
        <v>57.1</v>
      </c>
    </row>
    <row r="76" spans="1:2" x14ac:dyDescent="0.25">
      <c r="A76">
        <v>152</v>
      </c>
      <c r="B76">
        <v>57.9</v>
      </c>
    </row>
    <row r="77" spans="1:2" x14ac:dyDescent="0.25">
      <c r="A77">
        <v>154</v>
      </c>
      <c r="B77">
        <v>58.5</v>
      </c>
    </row>
    <row r="78" spans="1:2" x14ac:dyDescent="0.25">
      <c r="A78">
        <v>156</v>
      </c>
      <c r="B78">
        <v>59.5</v>
      </c>
    </row>
    <row r="79" spans="1:2" x14ac:dyDescent="0.25">
      <c r="A79">
        <v>158</v>
      </c>
      <c r="B79">
        <v>60.1</v>
      </c>
    </row>
    <row r="80" spans="1:2" x14ac:dyDescent="0.25">
      <c r="A80">
        <v>160</v>
      </c>
      <c r="B80">
        <v>61.1</v>
      </c>
    </row>
    <row r="81" spans="1:2" x14ac:dyDescent="0.25">
      <c r="A81">
        <v>162</v>
      </c>
      <c r="B81">
        <v>61.8</v>
      </c>
    </row>
    <row r="82" spans="1:2" x14ac:dyDescent="0.25">
      <c r="A82">
        <v>164</v>
      </c>
      <c r="B82">
        <v>63</v>
      </c>
    </row>
    <row r="83" spans="1:2" x14ac:dyDescent="0.25">
      <c r="A83">
        <v>166</v>
      </c>
      <c r="B83">
        <v>63.7</v>
      </c>
    </row>
    <row r="84" spans="1:2" x14ac:dyDescent="0.25">
      <c r="A84">
        <v>168</v>
      </c>
      <c r="B84">
        <v>65</v>
      </c>
    </row>
    <row r="85" spans="1:2" x14ac:dyDescent="0.25">
      <c r="A85">
        <v>170</v>
      </c>
      <c r="B85">
        <v>66</v>
      </c>
    </row>
    <row r="86" spans="1:2" x14ac:dyDescent="0.25">
      <c r="A86">
        <v>172</v>
      </c>
      <c r="B86">
        <v>67.5</v>
      </c>
    </row>
    <row r="87" spans="1:2" x14ac:dyDescent="0.25">
      <c r="A87">
        <v>174</v>
      </c>
      <c r="B87">
        <v>68.5</v>
      </c>
    </row>
    <row r="88" spans="1:2" x14ac:dyDescent="0.25">
      <c r="A88">
        <v>176</v>
      </c>
      <c r="B88">
        <v>70</v>
      </c>
    </row>
    <row r="89" spans="1:2" x14ac:dyDescent="0.25">
      <c r="A89">
        <v>178</v>
      </c>
      <c r="B89">
        <v>71.3</v>
      </c>
    </row>
    <row r="90" spans="1:2" x14ac:dyDescent="0.25">
      <c r="A90">
        <v>180</v>
      </c>
      <c r="B90">
        <v>73.3</v>
      </c>
    </row>
    <row r="91" spans="1:2" x14ac:dyDescent="0.25">
      <c r="A91">
        <v>182</v>
      </c>
      <c r="B91">
        <v>75.400000000000006</v>
      </c>
    </row>
    <row r="92" spans="1:2" x14ac:dyDescent="0.25">
      <c r="A92">
        <v>184</v>
      </c>
      <c r="B92">
        <v>79.2</v>
      </c>
    </row>
    <row r="93" spans="1:2" x14ac:dyDescent="0.25">
      <c r="A93">
        <v>186</v>
      </c>
      <c r="B93">
        <v>79.3</v>
      </c>
    </row>
    <row r="94" spans="1:2" x14ac:dyDescent="0.25">
      <c r="A94">
        <v>188</v>
      </c>
      <c r="B94">
        <v>81.2</v>
      </c>
    </row>
    <row r="95" spans="1:2" x14ac:dyDescent="0.25">
      <c r="A95">
        <v>190</v>
      </c>
      <c r="B95">
        <v>86</v>
      </c>
    </row>
    <row r="96" spans="1:2" x14ac:dyDescent="0.25">
      <c r="A96">
        <v>192</v>
      </c>
      <c r="B96">
        <v>87</v>
      </c>
    </row>
    <row r="97" spans="1:2" x14ac:dyDescent="0.25">
      <c r="A97">
        <v>194</v>
      </c>
      <c r="B97">
        <v>86</v>
      </c>
    </row>
    <row r="98" spans="1:2" x14ac:dyDescent="0.25">
      <c r="A98">
        <v>196</v>
      </c>
      <c r="B98">
        <v>89.5</v>
      </c>
    </row>
    <row r="99" spans="1:2" x14ac:dyDescent="0.25">
      <c r="A99">
        <v>198</v>
      </c>
      <c r="B99">
        <v>99.1</v>
      </c>
    </row>
    <row r="100" spans="1:2" x14ac:dyDescent="0.25">
      <c r="A100">
        <v>200</v>
      </c>
      <c r="B100">
        <v>96.3</v>
      </c>
    </row>
    <row r="101" spans="1:2" x14ac:dyDescent="0.25">
      <c r="A101">
        <v>202</v>
      </c>
    </row>
    <row r="102" spans="1:2" x14ac:dyDescent="0.25">
      <c r="A102">
        <v>204</v>
      </c>
    </row>
    <row r="103" spans="1:2" x14ac:dyDescent="0.25">
      <c r="A103">
        <v>206</v>
      </c>
    </row>
    <row r="104" spans="1:2" x14ac:dyDescent="0.25">
      <c r="A104">
        <v>208</v>
      </c>
    </row>
    <row r="105" spans="1:2" x14ac:dyDescent="0.25">
      <c r="A105">
        <v>210</v>
      </c>
    </row>
    <row r="106" spans="1:2" x14ac:dyDescent="0.25">
      <c r="A106">
        <v>212</v>
      </c>
    </row>
    <row r="107" spans="1:2" x14ac:dyDescent="0.25">
      <c r="A107">
        <v>214</v>
      </c>
    </row>
    <row r="108" spans="1:2" x14ac:dyDescent="0.25">
      <c r="A108">
        <v>216</v>
      </c>
    </row>
    <row r="109" spans="1:2" x14ac:dyDescent="0.25">
      <c r="A109">
        <v>218</v>
      </c>
    </row>
    <row r="110" spans="1:2" x14ac:dyDescent="0.25">
      <c r="A110">
        <v>220</v>
      </c>
    </row>
    <row r="111" spans="1:2" x14ac:dyDescent="0.25">
      <c r="A111">
        <v>222</v>
      </c>
    </row>
    <row r="112" spans="1:2" x14ac:dyDescent="0.25">
      <c r="A112">
        <v>224</v>
      </c>
    </row>
    <row r="113" spans="1:1" x14ac:dyDescent="0.25">
      <c r="A113">
        <v>226</v>
      </c>
    </row>
    <row r="114" spans="1:1" x14ac:dyDescent="0.25">
      <c r="A114">
        <v>228</v>
      </c>
    </row>
    <row r="115" spans="1:1" x14ac:dyDescent="0.25">
      <c r="A115">
        <v>230</v>
      </c>
    </row>
    <row r="116" spans="1:1" x14ac:dyDescent="0.25">
      <c r="A116">
        <v>232</v>
      </c>
    </row>
    <row r="117" spans="1:1" x14ac:dyDescent="0.25">
      <c r="A117">
        <v>234</v>
      </c>
    </row>
    <row r="118" spans="1:1" x14ac:dyDescent="0.25">
      <c r="A118">
        <v>236</v>
      </c>
    </row>
    <row r="119" spans="1:1" x14ac:dyDescent="0.25">
      <c r="A119">
        <v>238</v>
      </c>
    </row>
    <row r="120" spans="1:1" x14ac:dyDescent="0.25">
      <c r="A120">
        <v>240</v>
      </c>
    </row>
    <row r="121" spans="1:1" x14ac:dyDescent="0.25">
      <c r="A121">
        <v>242</v>
      </c>
    </row>
    <row r="122" spans="1:1" x14ac:dyDescent="0.25">
      <c r="A122">
        <v>244</v>
      </c>
    </row>
    <row r="123" spans="1:1" x14ac:dyDescent="0.25">
      <c r="A123">
        <v>246</v>
      </c>
    </row>
    <row r="124" spans="1:1" x14ac:dyDescent="0.25">
      <c r="A124">
        <v>248</v>
      </c>
    </row>
    <row r="125" spans="1:1" x14ac:dyDescent="0.25">
      <c r="A125">
        <v>250</v>
      </c>
    </row>
    <row r="126" spans="1:1" x14ac:dyDescent="0.25">
      <c r="A126">
        <v>252</v>
      </c>
    </row>
    <row r="127" spans="1:1" x14ac:dyDescent="0.25">
      <c r="A127">
        <v>254</v>
      </c>
    </row>
    <row r="128" spans="1:1" x14ac:dyDescent="0.25">
      <c r="A128">
        <v>256</v>
      </c>
    </row>
    <row r="129" spans="1:1" x14ac:dyDescent="0.25">
      <c r="A129">
        <v>258</v>
      </c>
    </row>
    <row r="130" spans="1:1" x14ac:dyDescent="0.25">
      <c r="A130">
        <v>260</v>
      </c>
    </row>
    <row r="131" spans="1:1" x14ac:dyDescent="0.25">
      <c r="A131">
        <v>262</v>
      </c>
    </row>
    <row r="132" spans="1:1" x14ac:dyDescent="0.25">
      <c r="A132">
        <v>264</v>
      </c>
    </row>
    <row r="133" spans="1:1" x14ac:dyDescent="0.25">
      <c r="A133">
        <v>266</v>
      </c>
    </row>
    <row r="134" spans="1:1" x14ac:dyDescent="0.25">
      <c r="A134">
        <v>268</v>
      </c>
    </row>
    <row r="135" spans="1:1" x14ac:dyDescent="0.25">
      <c r="A135">
        <v>270</v>
      </c>
    </row>
    <row r="136" spans="1:1" x14ac:dyDescent="0.25">
      <c r="A136">
        <v>272</v>
      </c>
    </row>
    <row r="137" spans="1:1" x14ac:dyDescent="0.25">
      <c r="A137">
        <v>274</v>
      </c>
    </row>
    <row r="138" spans="1:1" x14ac:dyDescent="0.25">
      <c r="A138">
        <v>276</v>
      </c>
    </row>
    <row r="139" spans="1:1" x14ac:dyDescent="0.25">
      <c r="A139">
        <v>278</v>
      </c>
    </row>
    <row r="140" spans="1:1" x14ac:dyDescent="0.25">
      <c r="A140">
        <v>280</v>
      </c>
    </row>
    <row r="141" spans="1:1" x14ac:dyDescent="0.25">
      <c r="A141">
        <v>282</v>
      </c>
    </row>
    <row r="142" spans="1:1" x14ac:dyDescent="0.25">
      <c r="A142">
        <v>284</v>
      </c>
    </row>
    <row r="143" spans="1:1" x14ac:dyDescent="0.25">
      <c r="A143">
        <v>286</v>
      </c>
    </row>
    <row r="144" spans="1:1" x14ac:dyDescent="0.25">
      <c r="A144">
        <v>288</v>
      </c>
    </row>
    <row r="145" spans="1:1" x14ac:dyDescent="0.25">
      <c r="A145">
        <v>290</v>
      </c>
    </row>
    <row r="146" spans="1:1" x14ac:dyDescent="0.25">
      <c r="A146">
        <v>292</v>
      </c>
    </row>
    <row r="147" spans="1:1" x14ac:dyDescent="0.25">
      <c r="A147">
        <v>294</v>
      </c>
    </row>
    <row r="148" spans="1:1" x14ac:dyDescent="0.25">
      <c r="A148">
        <v>296</v>
      </c>
    </row>
    <row r="149" spans="1:1" x14ac:dyDescent="0.25">
      <c r="A149">
        <v>298</v>
      </c>
    </row>
    <row r="150" spans="1:1" x14ac:dyDescent="0.25">
      <c r="A150">
        <v>300</v>
      </c>
    </row>
    <row r="151" spans="1:1" x14ac:dyDescent="0.25">
      <c r="A151">
        <v>302</v>
      </c>
    </row>
    <row r="152" spans="1:1" x14ac:dyDescent="0.25">
      <c r="A152">
        <v>304</v>
      </c>
    </row>
    <row r="153" spans="1:1" x14ac:dyDescent="0.25">
      <c r="A153">
        <v>306</v>
      </c>
    </row>
    <row r="154" spans="1:1" x14ac:dyDescent="0.25">
      <c r="A154">
        <v>308</v>
      </c>
    </row>
    <row r="155" spans="1:1" x14ac:dyDescent="0.25">
      <c r="A155">
        <v>310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A3" sqref="A3"/>
    </sheetView>
  </sheetViews>
  <sheetFormatPr defaultColWidth="11" defaultRowHeight="15.75" x14ac:dyDescent="0.25"/>
  <cols>
    <col min="2" max="2" width="12.5" style="1" bestFit="1" customWidth="1"/>
    <col min="3" max="3" width="15.25" bestFit="1" customWidth="1"/>
  </cols>
  <sheetData>
    <row r="1" spans="1:7" x14ac:dyDescent="0.25">
      <c r="A1" t="s">
        <v>2</v>
      </c>
      <c r="B1" s="1" t="s">
        <v>4</v>
      </c>
      <c r="C1" t="s">
        <v>5</v>
      </c>
      <c r="D1" t="s">
        <v>3</v>
      </c>
      <c r="F1" t="s">
        <v>6</v>
      </c>
    </row>
    <row r="2" spans="1:7" x14ac:dyDescent="0.25">
      <c r="A2">
        <v>0.1</v>
      </c>
      <c r="B2" s="1">
        <v>104.4</v>
      </c>
      <c r="C2" s="2">
        <f>(0.3875*A2)+100</f>
        <v>100.03874999999999</v>
      </c>
      <c r="D2" s="2">
        <f>(0.3792*A2)+100.25</f>
        <v>100.28792</v>
      </c>
      <c r="F2">
        <f>((C2-D2)/($C$19-$C$2))*100</f>
        <v>-1.2809150494795341</v>
      </c>
      <c r="G2" s="2">
        <f>ABS(F2)</f>
        <v>1.2809150494795341</v>
      </c>
    </row>
    <row r="3" spans="1:7" x14ac:dyDescent="0.25">
      <c r="A3">
        <v>13.3</v>
      </c>
      <c r="B3" s="1">
        <v>105.3</v>
      </c>
      <c r="C3" s="2">
        <f t="shared" ref="C3:C19" si="0">(0.3875*A3)+100</f>
        <v>105.15375</v>
      </c>
      <c r="D3" s="2">
        <f t="shared" ref="D3:D19" si="1">(0.3792*A3)+100.25</f>
        <v>105.29336000000001</v>
      </c>
      <c r="F3">
        <f t="shared" ref="F3:F19" si="2">((C3-D3)/($C$19-$C$2))*100</f>
        <v>-0.71769695411903134</v>
      </c>
      <c r="G3" s="2">
        <f t="shared" ref="G3:G19" si="3">ABS(F3)</f>
        <v>0.71769695411903134</v>
      </c>
    </row>
    <row r="4" spans="1:7" x14ac:dyDescent="0.25">
      <c r="A4">
        <v>15.8</v>
      </c>
      <c r="B4" s="1">
        <v>106.2</v>
      </c>
      <c r="C4" s="2">
        <f t="shared" si="0"/>
        <v>106.1225</v>
      </c>
      <c r="D4" s="2">
        <f t="shared" si="1"/>
        <v>106.24136</v>
      </c>
      <c r="F4">
        <f t="shared" si="2"/>
        <v>-0.61102686030072162</v>
      </c>
      <c r="G4" s="2">
        <f t="shared" si="3"/>
        <v>0.61102686030072162</v>
      </c>
    </row>
    <row r="5" spans="1:7" x14ac:dyDescent="0.25">
      <c r="A5">
        <v>18.5</v>
      </c>
      <c r="B5" s="1">
        <v>107.3</v>
      </c>
      <c r="C5" s="2">
        <f t="shared" si="0"/>
        <v>107.16875</v>
      </c>
      <c r="D5" s="2">
        <f t="shared" si="1"/>
        <v>107.26519999999999</v>
      </c>
      <c r="F5">
        <f t="shared" si="2"/>
        <v>-0.49582315897694429</v>
      </c>
      <c r="G5" s="2">
        <f t="shared" si="3"/>
        <v>0.49582315897694429</v>
      </c>
    </row>
    <row r="6" spans="1:7" x14ac:dyDescent="0.25">
      <c r="A6">
        <v>20.9</v>
      </c>
      <c r="B6" s="1">
        <v>108.2</v>
      </c>
      <c r="C6" s="2">
        <f t="shared" si="0"/>
        <v>108.09875</v>
      </c>
      <c r="D6" s="2">
        <f t="shared" si="1"/>
        <v>108.17528</v>
      </c>
      <c r="F6">
        <f t="shared" si="2"/>
        <v>-0.39341986891147801</v>
      </c>
      <c r="G6" s="2">
        <f t="shared" si="3"/>
        <v>0.39341986891147801</v>
      </c>
    </row>
    <row r="7" spans="1:7" x14ac:dyDescent="0.25">
      <c r="A7">
        <v>23.4</v>
      </c>
      <c r="B7" s="1">
        <v>109.2</v>
      </c>
      <c r="C7" s="2">
        <f t="shared" si="0"/>
        <v>109.0675</v>
      </c>
      <c r="D7" s="2">
        <f t="shared" si="1"/>
        <v>109.12327999999999</v>
      </c>
      <c r="F7">
        <f t="shared" si="2"/>
        <v>-0.28674977509316835</v>
      </c>
      <c r="G7" s="2">
        <f t="shared" si="3"/>
        <v>0.28674977509316835</v>
      </c>
    </row>
    <row r="8" spans="1:7" x14ac:dyDescent="0.25">
      <c r="A8">
        <v>25.9</v>
      </c>
      <c r="B8" s="1">
        <v>110.1</v>
      </c>
      <c r="C8" s="2">
        <f t="shared" si="0"/>
        <v>110.03625</v>
      </c>
      <c r="D8" s="2">
        <f t="shared" si="1"/>
        <v>110.07128</v>
      </c>
      <c r="F8">
        <f t="shared" si="2"/>
        <v>-0.18007968127493168</v>
      </c>
      <c r="G8" s="2">
        <f t="shared" si="3"/>
        <v>0.18007968127493168</v>
      </c>
    </row>
    <row r="9" spans="1:7" x14ac:dyDescent="0.25">
      <c r="A9">
        <v>27.7</v>
      </c>
      <c r="B9" s="1">
        <v>110.8</v>
      </c>
      <c r="C9" s="2">
        <f t="shared" si="0"/>
        <v>110.73375</v>
      </c>
      <c r="D9" s="2">
        <f t="shared" si="1"/>
        <v>110.75384</v>
      </c>
      <c r="F9">
        <f t="shared" si="2"/>
        <v>-0.10327721372572239</v>
      </c>
      <c r="G9" s="2">
        <f t="shared" si="3"/>
        <v>0.10327721372572239</v>
      </c>
    </row>
    <row r="10" spans="1:7" x14ac:dyDescent="0.25">
      <c r="A10">
        <v>29.7</v>
      </c>
      <c r="B10" s="1">
        <v>111.5</v>
      </c>
      <c r="C10" s="2">
        <f t="shared" si="0"/>
        <v>111.50875000000001</v>
      </c>
      <c r="D10" s="2">
        <f t="shared" si="1"/>
        <v>111.51223999999999</v>
      </c>
      <c r="F10">
        <f t="shared" si="2"/>
        <v>-1.7941138671045437E-2</v>
      </c>
      <c r="G10" s="2">
        <f t="shared" si="3"/>
        <v>1.7941138671045437E-2</v>
      </c>
    </row>
    <row r="11" spans="1:7" x14ac:dyDescent="0.25">
      <c r="A11">
        <v>31.6</v>
      </c>
      <c r="B11" s="1">
        <v>112.2</v>
      </c>
      <c r="C11" s="2">
        <f t="shared" si="0"/>
        <v>112.245</v>
      </c>
      <c r="D11" s="2">
        <f t="shared" si="1"/>
        <v>112.23272</v>
      </c>
      <c r="F11">
        <f t="shared" si="2"/>
        <v>6.3128132630788106E-2</v>
      </c>
      <c r="G11" s="2">
        <f t="shared" si="3"/>
        <v>6.3128132630788106E-2</v>
      </c>
    </row>
    <row r="12" spans="1:7" x14ac:dyDescent="0.25">
      <c r="A12">
        <v>33.799999999999997</v>
      </c>
      <c r="B12" s="1">
        <v>113.2</v>
      </c>
      <c r="C12" s="2">
        <f t="shared" si="0"/>
        <v>113.0975</v>
      </c>
      <c r="D12" s="2">
        <f t="shared" si="1"/>
        <v>113.06695999999999</v>
      </c>
      <c r="F12">
        <f t="shared" si="2"/>
        <v>0.1569978151908597</v>
      </c>
      <c r="G12" s="2">
        <f t="shared" si="3"/>
        <v>0.1569978151908597</v>
      </c>
    </row>
    <row r="13" spans="1:7" x14ac:dyDescent="0.25">
      <c r="A13">
        <v>35.6</v>
      </c>
      <c r="B13" s="1">
        <v>113.8</v>
      </c>
      <c r="C13" s="2">
        <f t="shared" si="0"/>
        <v>113.795</v>
      </c>
      <c r="D13" s="2">
        <f t="shared" si="1"/>
        <v>113.74952</v>
      </c>
      <c r="F13">
        <f t="shared" si="2"/>
        <v>0.23380028273999592</v>
      </c>
      <c r="G13" s="2">
        <f t="shared" si="3"/>
        <v>0.23380028273999592</v>
      </c>
    </row>
    <row r="14" spans="1:7" x14ac:dyDescent="0.25">
      <c r="A14">
        <v>38.700000000000003</v>
      </c>
      <c r="B14" s="1">
        <v>115</v>
      </c>
      <c r="C14" s="2">
        <f t="shared" si="0"/>
        <v>114.99625</v>
      </c>
      <c r="D14" s="2">
        <f t="shared" si="1"/>
        <v>114.92504</v>
      </c>
      <c r="F14">
        <f t="shared" si="2"/>
        <v>0.36607119907470875</v>
      </c>
      <c r="G14" s="2">
        <f t="shared" si="3"/>
        <v>0.36607119907470875</v>
      </c>
    </row>
    <row r="15" spans="1:7" x14ac:dyDescent="0.25">
      <c r="A15">
        <v>41.1</v>
      </c>
      <c r="B15" s="1">
        <v>115.8</v>
      </c>
      <c r="C15" s="2">
        <f t="shared" si="0"/>
        <v>115.92625</v>
      </c>
      <c r="D15" s="2">
        <f t="shared" si="1"/>
        <v>115.83512</v>
      </c>
      <c r="F15">
        <f t="shared" si="2"/>
        <v>0.46847448914017498</v>
      </c>
      <c r="G15" s="2">
        <f t="shared" si="3"/>
        <v>0.46847448914017498</v>
      </c>
    </row>
    <row r="16" spans="1:7" x14ac:dyDescent="0.25">
      <c r="A16">
        <v>42.7</v>
      </c>
      <c r="B16" s="1">
        <v>116.4</v>
      </c>
      <c r="C16" s="2">
        <f t="shared" si="0"/>
        <v>116.54625</v>
      </c>
      <c r="D16" s="2">
        <f t="shared" si="1"/>
        <v>116.44184</v>
      </c>
      <c r="F16">
        <f t="shared" si="2"/>
        <v>0.53674334918391653</v>
      </c>
      <c r="G16" s="2">
        <f t="shared" si="3"/>
        <v>0.53674334918391653</v>
      </c>
    </row>
    <row r="17" spans="1:7" x14ac:dyDescent="0.25">
      <c r="A17">
        <v>45.2</v>
      </c>
      <c r="B17" s="1">
        <v>117.2</v>
      </c>
      <c r="C17" s="2">
        <f t="shared" si="0"/>
        <v>117.515</v>
      </c>
      <c r="D17" s="2">
        <f t="shared" si="1"/>
        <v>117.38983999999999</v>
      </c>
      <c r="F17">
        <f t="shared" si="2"/>
        <v>0.64341344300222625</v>
      </c>
      <c r="G17" s="2">
        <f t="shared" si="3"/>
        <v>0.64341344300222625</v>
      </c>
    </row>
    <row r="18" spans="1:7" x14ac:dyDescent="0.25">
      <c r="A18">
        <v>49.3</v>
      </c>
      <c r="B18" s="1">
        <v>118.9</v>
      </c>
      <c r="C18" s="2">
        <f t="shared" si="0"/>
        <v>119.10374999999999</v>
      </c>
      <c r="D18" s="2">
        <f t="shared" si="1"/>
        <v>118.94456</v>
      </c>
      <c r="F18">
        <f t="shared" si="2"/>
        <v>0.81835239686413142</v>
      </c>
      <c r="G18" s="2">
        <f t="shared" si="3"/>
        <v>0.81835239686413142</v>
      </c>
    </row>
    <row r="19" spans="1:7" x14ac:dyDescent="0.25">
      <c r="A19">
        <v>50.3</v>
      </c>
      <c r="B19" s="1">
        <v>119.4</v>
      </c>
      <c r="C19" s="2">
        <f t="shared" si="0"/>
        <v>119.49125000000001</v>
      </c>
      <c r="D19" s="2">
        <f t="shared" si="1"/>
        <v>119.32375999999999</v>
      </c>
      <c r="F19">
        <f t="shared" si="2"/>
        <v>0.86102043439154285</v>
      </c>
      <c r="G19" s="2">
        <f t="shared" si="3"/>
        <v>0.86102043439154285</v>
      </c>
    </row>
    <row r="20" spans="1:7" x14ac:dyDescent="0.25">
      <c r="G20" s="2">
        <f>MAX(G2:G19)</f>
        <v>1.2809150494795341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2" sqref="A2"/>
    </sheetView>
  </sheetViews>
  <sheetFormatPr defaultColWidth="11" defaultRowHeight="15.75" x14ac:dyDescent="0.25"/>
  <cols>
    <col min="5" max="5" width="12.375" bestFit="1" customWidth="1"/>
  </cols>
  <sheetData>
    <row r="1" spans="1:6" x14ac:dyDescent="0.25">
      <c r="A1" t="s">
        <v>7</v>
      </c>
      <c r="B1" t="s">
        <v>8</v>
      </c>
      <c r="D1" t="s">
        <v>9</v>
      </c>
      <c r="E1" t="s">
        <v>11</v>
      </c>
      <c r="F1" t="s">
        <v>10</v>
      </c>
    </row>
    <row r="2" spans="1:6" x14ac:dyDescent="0.25">
      <c r="A2">
        <v>100</v>
      </c>
      <c r="B2">
        <v>0.41699999999999998</v>
      </c>
      <c r="D2" s="3">
        <f>(0.0807*A2)-7.661</f>
        <v>0.4090000000000007</v>
      </c>
      <c r="E2" s="3">
        <f>D2-0.417</f>
        <v>-7.9999999999992855E-3</v>
      </c>
      <c r="F2">
        <f>2.5-(500/(A2+100))</f>
        <v>0</v>
      </c>
    </row>
    <row r="3" spans="1:6" x14ac:dyDescent="0.25">
      <c r="A3">
        <v>101</v>
      </c>
      <c r="B3">
        <v>0.499</v>
      </c>
      <c r="D3" s="3">
        <f t="shared" ref="D3:D22" si="0">(0.0807*A3)-7.661</f>
        <v>0.48969999999999914</v>
      </c>
      <c r="E3" s="3">
        <f t="shared" ref="E3:E22" si="1">D3-0.417</f>
        <v>7.2699999999999154E-2</v>
      </c>
      <c r="F3">
        <f t="shared" ref="F3:F22" si="2">2.5-(500/(A3+100))</f>
        <v>1.2437810945273853E-2</v>
      </c>
    </row>
    <row r="4" spans="1:6" x14ac:dyDescent="0.25">
      <c r="A4">
        <v>102</v>
      </c>
      <c r="B4">
        <v>0.58099999999999996</v>
      </c>
      <c r="D4" s="3">
        <f t="shared" si="0"/>
        <v>0.57039999999999935</v>
      </c>
      <c r="E4" s="3">
        <f t="shared" si="1"/>
        <v>0.15339999999999937</v>
      </c>
      <c r="F4">
        <f t="shared" si="2"/>
        <v>2.4752475247524774E-2</v>
      </c>
    </row>
    <row r="5" spans="1:6" x14ac:dyDescent="0.25">
      <c r="A5">
        <v>103</v>
      </c>
      <c r="B5">
        <v>0.66300000000000003</v>
      </c>
      <c r="D5" s="3">
        <f t="shared" si="0"/>
        <v>0.65109999999999957</v>
      </c>
      <c r="E5" s="3">
        <f t="shared" si="1"/>
        <v>0.23409999999999959</v>
      </c>
      <c r="F5">
        <f t="shared" si="2"/>
        <v>3.6945812807881673E-2</v>
      </c>
    </row>
    <row r="6" spans="1:6" x14ac:dyDescent="0.25">
      <c r="A6">
        <v>104</v>
      </c>
      <c r="B6">
        <v>0.74099999999999999</v>
      </c>
      <c r="D6" s="3">
        <f t="shared" si="0"/>
        <v>0.73179999999999978</v>
      </c>
      <c r="E6" s="3">
        <f t="shared" si="1"/>
        <v>0.3147999999999998</v>
      </c>
      <c r="F6">
        <f t="shared" si="2"/>
        <v>4.9019607843137081E-2</v>
      </c>
    </row>
    <row r="7" spans="1:6" x14ac:dyDescent="0.25">
      <c r="A7">
        <v>105</v>
      </c>
      <c r="B7">
        <v>0.82</v>
      </c>
      <c r="D7" s="3">
        <f t="shared" si="0"/>
        <v>0.8125</v>
      </c>
      <c r="E7" s="3">
        <f t="shared" si="1"/>
        <v>0.39550000000000002</v>
      </c>
      <c r="F7">
        <f t="shared" si="2"/>
        <v>6.0975609756097615E-2</v>
      </c>
    </row>
    <row r="8" spans="1:6" x14ac:dyDescent="0.25">
      <c r="A8">
        <v>106</v>
      </c>
      <c r="B8">
        <v>0.9</v>
      </c>
      <c r="D8" s="3">
        <f t="shared" si="0"/>
        <v>0.89320000000000022</v>
      </c>
      <c r="E8" s="3">
        <f t="shared" si="1"/>
        <v>0.47620000000000023</v>
      </c>
      <c r="F8">
        <f t="shared" si="2"/>
        <v>7.2815533980582714E-2</v>
      </c>
    </row>
    <row r="9" spans="1:6" x14ac:dyDescent="0.25">
      <c r="A9">
        <v>107</v>
      </c>
      <c r="B9">
        <v>0.98099999999999998</v>
      </c>
      <c r="D9" s="3">
        <f t="shared" si="0"/>
        <v>0.97390000000000043</v>
      </c>
      <c r="E9" s="3">
        <f t="shared" si="1"/>
        <v>0.55690000000000039</v>
      </c>
      <c r="F9">
        <f t="shared" si="2"/>
        <v>8.4541062801932298E-2</v>
      </c>
    </row>
    <row r="10" spans="1:6" x14ac:dyDescent="0.25">
      <c r="A10">
        <v>108</v>
      </c>
      <c r="B10">
        <v>1.0589999999999999</v>
      </c>
      <c r="D10" s="3">
        <f t="shared" si="0"/>
        <v>1.0545999999999989</v>
      </c>
      <c r="E10" s="3">
        <f t="shared" si="1"/>
        <v>0.63759999999999883</v>
      </c>
      <c r="F10">
        <f t="shared" si="2"/>
        <v>9.6153846153846256E-2</v>
      </c>
    </row>
    <row r="11" spans="1:6" x14ac:dyDescent="0.25">
      <c r="A11">
        <v>109</v>
      </c>
      <c r="B11">
        <v>1.141</v>
      </c>
      <c r="D11" s="3">
        <f t="shared" si="0"/>
        <v>1.1352999999999991</v>
      </c>
      <c r="E11" s="3">
        <f t="shared" si="1"/>
        <v>0.71829999999999905</v>
      </c>
      <c r="F11">
        <f t="shared" si="2"/>
        <v>0.10765550239234445</v>
      </c>
    </row>
    <row r="12" spans="1:6" x14ac:dyDescent="0.25">
      <c r="A12">
        <v>110</v>
      </c>
      <c r="B12">
        <v>1.2030000000000001</v>
      </c>
      <c r="D12" s="3">
        <f t="shared" si="0"/>
        <v>1.2159999999999993</v>
      </c>
      <c r="E12" s="3">
        <f t="shared" si="1"/>
        <v>0.79899999999999927</v>
      </c>
      <c r="F12">
        <f t="shared" si="2"/>
        <v>0.11904761904761907</v>
      </c>
    </row>
    <row r="13" spans="1:6" x14ac:dyDescent="0.25">
      <c r="A13">
        <v>111</v>
      </c>
      <c r="B13">
        <v>1.288</v>
      </c>
      <c r="D13" s="3">
        <f t="shared" si="0"/>
        <v>1.2966999999999995</v>
      </c>
      <c r="E13" s="3">
        <f t="shared" si="1"/>
        <v>0.87969999999999948</v>
      </c>
      <c r="F13">
        <f t="shared" si="2"/>
        <v>0.13033175355450233</v>
      </c>
    </row>
    <row r="14" spans="1:6" x14ac:dyDescent="0.25">
      <c r="A14">
        <v>112</v>
      </c>
      <c r="B14">
        <v>1.373</v>
      </c>
      <c r="D14" s="3">
        <f t="shared" si="0"/>
        <v>1.3773999999999997</v>
      </c>
      <c r="E14" s="3">
        <f t="shared" si="1"/>
        <v>0.9603999999999997</v>
      </c>
      <c r="F14">
        <f t="shared" si="2"/>
        <v>0.14150943396226401</v>
      </c>
    </row>
    <row r="15" spans="1:6" x14ac:dyDescent="0.25">
      <c r="A15">
        <v>113</v>
      </c>
      <c r="B15">
        <v>1.456</v>
      </c>
      <c r="D15" s="3">
        <f t="shared" si="0"/>
        <v>1.4581</v>
      </c>
      <c r="E15" s="3">
        <f t="shared" si="1"/>
        <v>1.0410999999999999</v>
      </c>
      <c r="F15">
        <f t="shared" si="2"/>
        <v>0.15258215962441302</v>
      </c>
    </row>
    <row r="16" spans="1:6" x14ac:dyDescent="0.25">
      <c r="A16">
        <v>114</v>
      </c>
      <c r="B16">
        <v>1.5389999999999999</v>
      </c>
      <c r="D16" s="3">
        <f t="shared" si="0"/>
        <v>1.5388000000000002</v>
      </c>
      <c r="E16" s="3">
        <f t="shared" si="1"/>
        <v>1.1218000000000001</v>
      </c>
      <c r="F16">
        <f t="shared" si="2"/>
        <v>0.16355140186915884</v>
      </c>
    </row>
    <row r="17" spans="1:6" x14ac:dyDescent="0.25">
      <c r="A17">
        <v>115</v>
      </c>
      <c r="B17">
        <v>1.619</v>
      </c>
      <c r="D17" s="3">
        <f t="shared" si="0"/>
        <v>1.6195000000000004</v>
      </c>
      <c r="E17" s="3">
        <f t="shared" si="1"/>
        <v>1.2025000000000003</v>
      </c>
      <c r="F17">
        <f t="shared" si="2"/>
        <v>0.17441860465116266</v>
      </c>
    </row>
    <row r="18" spans="1:6" x14ac:dyDescent="0.25">
      <c r="A18">
        <v>116</v>
      </c>
      <c r="B18">
        <v>1.7010000000000001</v>
      </c>
      <c r="D18" s="3">
        <f t="shared" si="0"/>
        <v>1.7002000000000006</v>
      </c>
      <c r="E18" s="3">
        <f t="shared" si="1"/>
        <v>1.2832000000000006</v>
      </c>
      <c r="F18">
        <f t="shared" si="2"/>
        <v>0.18518518518518512</v>
      </c>
    </row>
    <row r="19" spans="1:6" x14ac:dyDescent="0.25">
      <c r="A19">
        <v>117</v>
      </c>
      <c r="B19">
        <v>1.7849999999999999</v>
      </c>
      <c r="D19" s="3">
        <f t="shared" si="0"/>
        <v>1.780899999999999</v>
      </c>
      <c r="E19" s="3">
        <f t="shared" si="1"/>
        <v>1.363899999999999</v>
      </c>
      <c r="F19">
        <f t="shared" si="2"/>
        <v>0.19585253456221219</v>
      </c>
    </row>
    <row r="20" spans="1:6" x14ac:dyDescent="0.25">
      <c r="A20">
        <v>118</v>
      </c>
      <c r="B20">
        <v>1.8680000000000001</v>
      </c>
      <c r="D20" s="3">
        <f t="shared" si="0"/>
        <v>1.8615999999999993</v>
      </c>
      <c r="E20" s="3">
        <f t="shared" si="1"/>
        <v>1.4445999999999992</v>
      </c>
      <c r="F20">
        <f t="shared" si="2"/>
        <v>0.20642201834862384</v>
      </c>
    </row>
    <row r="21" spans="1:6" x14ac:dyDescent="0.25">
      <c r="A21">
        <v>119</v>
      </c>
      <c r="B21">
        <v>1.964</v>
      </c>
      <c r="D21" s="3">
        <f t="shared" si="0"/>
        <v>1.9422999999999995</v>
      </c>
      <c r="E21" s="3">
        <f t="shared" si="1"/>
        <v>1.5252999999999994</v>
      </c>
      <c r="F21">
        <f t="shared" si="2"/>
        <v>0.21689497716894968</v>
      </c>
    </row>
    <row r="22" spans="1:6" x14ac:dyDescent="0.25">
      <c r="A22">
        <v>120</v>
      </c>
      <c r="B22">
        <v>2.0499999999999998</v>
      </c>
      <c r="D22" s="3">
        <f t="shared" si="0"/>
        <v>2.0229999999999997</v>
      </c>
      <c r="E22" s="3">
        <f t="shared" si="1"/>
        <v>1.6059999999999997</v>
      </c>
      <c r="F22">
        <f t="shared" si="2"/>
        <v>0.22727272727272707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N9" sqref="N9"/>
    </sheetView>
  </sheetViews>
  <sheetFormatPr defaultRowHeight="15.75" x14ac:dyDescent="0.25"/>
  <cols>
    <col min="3" max="3" width="10.375" bestFit="1" customWidth="1"/>
  </cols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>
        <v>-10</v>
      </c>
      <c r="B2" s="1">
        <v>96.13</v>
      </c>
      <c r="C2" s="3">
        <v>7.0600000000000003E-3</v>
      </c>
    </row>
    <row r="3" spans="1:3" x14ac:dyDescent="0.25">
      <c r="A3">
        <v>-5</v>
      </c>
      <c r="B3" s="1">
        <v>98.06</v>
      </c>
      <c r="C3" s="3">
        <v>0.37359999999999999</v>
      </c>
    </row>
    <row r="4" spans="1:3" x14ac:dyDescent="0.25">
      <c r="A4">
        <v>0</v>
      </c>
      <c r="B4" s="1">
        <v>100</v>
      </c>
      <c r="C4" s="3">
        <v>0.7349</v>
      </c>
    </row>
    <row r="5" spans="1:3" x14ac:dyDescent="0.25">
      <c r="A5">
        <v>5</v>
      </c>
      <c r="B5" s="1">
        <v>101.84</v>
      </c>
      <c r="C5" s="3">
        <v>1.089</v>
      </c>
    </row>
    <row r="6" spans="1:3" x14ac:dyDescent="0.25">
      <c r="A6">
        <v>10</v>
      </c>
      <c r="B6" s="1">
        <v>103.88</v>
      </c>
      <c r="C6" s="3">
        <v>1.4770000000000001</v>
      </c>
    </row>
    <row r="7" spans="1:3" x14ac:dyDescent="0.25">
      <c r="A7">
        <v>15</v>
      </c>
      <c r="B7" s="1">
        <v>105.78</v>
      </c>
      <c r="C7" s="3">
        <v>1.776</v>
      </c>
    </row>
    <row r="8" spans="1:3" x14ac:dyDescent="0.25">
      <c r="A8">
        <v>20</v>
      </c>
      <c r="B8" s="1">
        <v>107.75</v>
      </c>
      <c r="C8" s="3">
        <v>2.1110000000000002</v>
      </c>
    </row>
    <row r="9" spans="1:3" x14ac:dyDescent="0.25">
      <c r="A9">
        <v>25</v>
      </c>
      <c r="B9" s="1">
        <v>109.69</v>
      </c>
      <c r="C9" s="3">
        <v>2.44</v>
      </c>
    </row>
    <row r="10" spans="1:3" x14ac:dyDescent="0.25">
      <c r="A10">
        <v>30</v>
      </c>
      <c r="B10" s="1">
        <v>111.63</v>
      </c>
      <c r="C10" s="3">
        <v>2.762</v>
      </c>
    </row>
    <row r="11" spans="1:3" x14ac:dyDescent="0.25">
      <c r="A11">
        <v>35</v>
      </c>
      <c r="B11" s="1">
        <v>113.56</v>
      </c>
      <c r="C11" s="3">
        <v>3.077</v>
      </c>
    </row>
    <row r="12" spans="1:3" x14ac:dyDescent="0.25">
      <c r="A12">
        <v>40</v>
      </c>
      <c r="B12" s="1">
        <v>115.5</v>
      </c>
      <c r="C12" s="3">
        <v>3.3879999999999999</v>
      </c>
    </row>
    <row r="13" spans="1:3" x14ac:dyDescent="0.25">
      <c r="A13">
        <v>45</v>
      </c>
      <c r="B13" s="1">
        <v>117.44</v>
      </c>
      <c r="C13" s="3">
        <v>3.6930000000000001</v>
      </c>
    </row>
    <row r="14" spans="1:3" x14ac:dyDescent="0.25">
      <c r="A14">
        <v>50</v>
      </c>
      <c r="B14" s="1">
        <v>119.38</v>
      </c>
      <c r="C14" s="3">
        <v>3.9940000000000002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Sensor de Nível (Capacitância)</vt:lpstr>
      <vt:lpstr>Pt100 (Resistência)</vt:lpstr>
      <vt:lpstr>Pt100 (Condicionado")</vt:lpstr>
      <vt:lpstr>Circuito Simulado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Sheila</cp:lastModifiedBy>
  <dcterms:created xsi:type="dcterms:W3CDTF">2016-06-03T17:30:18Z</dcterms:created>
  <dcterms:modified xsi:type="dcterms:W3CDTF">2016-06-06T01:07:23Z</dcterms:modified>
</cp:coreProperties>
</file>