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84\First-Test\"/>
    </mc:Choice>
  </mc:AlternateContent>
  <xr:revisionPtr revIDLastSave="0" documentId="13_ncr:1_{1F0BA1E8-212A-4DEA-8F2B-1911AF2D15F0}" xr6:coauthVersionLast="45" xr6:coauthVersionMax="45" xr10:uidLastSave="{00000000-0000-0000-0000-000000000000}"/>
  <bookViews>
    <workbookView xWindow="-110" yWindow="-110" windowWidth="19420" windowHeight="10420" xr2:uid="{AC42E626-5A29-4158-A6DB-462C3042FB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1" l="1"/>
  <c r="H21" i="1"/>
  <c r="I21" i="1" s="1"/>
  <c r="C21" i="1"/>
  <c r="J20" i="1"/>
  <c r="H20" i="1"/>
  <c r="I20" i="1" s="1"/>
  <c r="C2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I4" i="1"/>
  <c r="I11" i="1"/>
  <c r="I12" i="1"/>
  <c r="I16" i="1"/>
  <c r="I17" i="1"/>
  <c r="I18" i="1"/>
  <c r="I19" i="1"/>
  <c r="I2" i="1"/>
  <c r="C7" i="1"/>
  <c r="I7" i="1" s="1"/>
  <c r="C8" i="1"/>
  <c r="I8" i="1" s="1"/>
  <c r="C9" i="1"/>
  <c r="I9" i="1" s="1"/>
  <c r="C10" i="1"/>
  <c r="I10" i="1" s="1"/>
  <c r="C12" i="1"/>
  <c r="C13" i="1"/>
  <c r="I13" i="1" s="1"/>
  <c r="C14" i="1"/>
  <c r="I14" i="1" s="1"/>
  <c r="C15" i="1"/>
  <c r="I15" i="1" s="1"/>
  <c r="C16" i="1"/>
  <c r="C17" i="1"/>
  <c r="C18" i="1"/>
  <c r="C19" i="1"/>
  <c r="C6" i="1"/>
  <c r="I6" i="1" s="1"/>
  <c r="C5" i="1"/>
  <c r="I5" i="1" s="1"/>
  <c r="C4" i="1"/>
  <c r="C3" i="1"/>
  <c r="I3" i="1" s="1"/>
  <c r="C2" i="1"/>
  <c r="G7" i="1" l="1"/>
  <c r="H3" i="1"/>
  <c r="H4" i="1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AB84</author>
  </authors>
  <commentList>
    <comment ref="O4" authorId="0" shapeId="0" xr:uid="{B00AF279-5CC0-499B-A8BD-A6AC2DCEFF39}">
      <text>
        <r>
          <rPr>
            <b/>
            <sz val="9"/>
            <color indexed="81"/>
            <rFont val="Tahoma"/>
            <charset val="1"/>
          </rPr>
          <t>AB84:</t>
        </r>
        <r>
          <rPr>
            <sz val="9"/>
            <color indexed="81"/>
            <rFont val="Tahoma"/>
            <charset val="1"/>
          </rPr>
          <t xml:space="preserve">
se puede por 40k mas</t>
        </r>
      </text>
    </comment>
    <comment ref="O12" authorId="0" shapeId="0" xr:uid="{131A7DC2-641A-4091-9614-2A330484F9DC}">
      <text>
        <r>
          <rPr>
            <b/>
            <sz val="9"/>
            <color indexed="81"/>
            <rFont val="Tahoma"/>
            <charset val="1"/>
          </rPr>
          <t>AB84:</t>
        </r>
        <r>
          <rPr>
            <sz val="9"/>
            <color indexed="81"/>
            <rFont val="Tahoma"/>
            <charset val="1"/>
          </rPr>
          <t xml:space="preserve">
extra</t>
        </r>
      </text>
    </comment>
    <comment ref="O18" authorId="0" shapeId="0" xr:uid="{38EABF67-CB81-487F-8C84-91A16F8FAF0B}">
      <text>
        <r>
          <rPr>
            <b/>
            <sz val="9"/>
            <color indexed="81"/>
            <rFont val="Tahoma"/>
            <charset val="1"/>
          </rPr>
          <t>AB84:</t>
        </r>
        <r>
          <rPr>
            <sz val="9"/>
            <color indexed="81"/>
            <rFont val="Tahoma"/>
            <charset val="1"/>
          </rPr>
          <t xml:space="preserve">
60
</t>
        </r>
      </text>
    </comment>
  </commentList>
</comments>
</file>

<file path=xl/sharedStrings.xml><?xml version="1.0" encoding="utf-8"?>
<sst xmlns="http://schemas.openxmlformats.org/spreadsheetml/2006/main" count="81" uniqueCount="60">
  <si>
    <t>m^2</t>
  </si>
  <si>
    <t>Sector</t>
  </si>
  <si>
    <t>Arriendo</t>
  </si>
  <si>
    <t>Gastos Comunes</t>
  </si>
  <si>
    <t>Total precio</t>
  </si>
  <si>
    <t>Comentarios</t>
  </si>
  <si>
    <t>Post</t>
  </si>
  <si>
    <t>Medio de contacto</t>
  </si>
  <si>
    <t>https://hbpropiedades.cl/property/metro-colon-opcion-amoblado/</t>
  </si>
  <si>
    <t>Estacionamiento</t>
  </si>
  <si>
    <t>Bodega</t>
  </si>
  <si>
    <t>Inclue agua caliente</t>
  </si>
  <si>
    <t>Wsup 0413</t>
  </si>
  <si>
    <t>Alcantara</t>
  </si>
  <si>
    <t>https://www.portalinmobiliario.com/MLC-549989150-departamento-en-arriendo-de-1-dorm-en-las-condes-_JM</t>
  </si>
  <si>
    <t>Vespucio sur con Martin de zamora</t>
  </si>
  <si>
    <t>Baños</t>
  </si>
  <si>
    <t>Dorms</t>
  </si>
  <si>
    <t>semi amoblado</t>
  </si>
  <si>
    <t>https://www.portalinmobiliario.com/arriendo/departamento/vitacura-metropolitana/5815075-entre-vitacura-y-kennedy-uda</t>
  </si>
  <si>
    <t>Las Catalpas</t>
  </si>
  <si>
    <t>https://www.portalinmobiliario.com/arriendo/departamento/las-condes-metropolitana/5796815-metro-el-golfroger-de-flor-uda</t>
  </si>
  <si>
    <t>Carmencita</t>
  </si>
  <si>
    <t>https://www.corredoresintegrados.cl/fichaPropiedad.aspx?i=75500&amp;cod=lsYdnUomXegk0ykeSnod</t>
  </si>
  <si>
    <t>Nva providencia 2170</t>
  </si>
  <si>
    <t>https://www.portalinmobiliario.com/arriendo/departamento/las-condes-metropolitana/5850403-metro-el-golf-full-amoblado-uda</t>
  </si>
  <si>
    <t>https://www.portalinmobiliario.com/arriendo/departamento/las-condes-metropolitana/5645298-napoleon-san-crecente-uda</t>
  </si>
  <si>
    <t>Napoleon</t>
  </si>
  <si>
    <t>https://www.portalinmobiliario.com/arriendo/departamento/vitacura-metropolitana/5874006-vitacura-las-tranqueras-uda</t>
  </si>
  <si>
    <t>Estadio Croata</t>
  </si>
  <si>
    <t>Escuela militar (metro)</t>
  </si>
  <si>
    <t>https://www.portalinmobiliario.com/arriendo/departamento/las-condes-metropolitana/5877086-departamento-amoblado-1-dorm-enfrente-el-estadio-espanolcerca-metro-los-militares-uda</t>
  </si>
  <si>
    <t>Wsup</t>
  </si>
  <si>
    <t>email</t>
  </si>
  <si>
    <t>Callao</t>
  </si>
  <si>
    <t>https://www.portalinmobiliario.com/MLC-550588773-napoleon-3211-las-condes-chile-_JM</t>
  </si>
  <si>
    <t>Arriendo minimo 6 meses</t>
  </si>
  <si>
    <t>Menciona que el precio es sin muebles pero no dice cuanto es con muebles</t>
  </si>
  <si>
    <t>https://www.portalinmobiliario.com/arriendo/departamento/las-condes-metropolitana/5586110-el-golf-las-condes-uda</t>
  </si>
  <si>
    <t>https://www.portalinmobiliario.com/arriendo/departamento/las-condes-metropolitana/5847410-callao-versalles-uda</t>
  </si>
  <si>
    <t>La Gloria</t>
  </si>
  <si>
    <t>https://www.portalinmobiliario.com/MLC-544689256-departamento-en-arriendo-de-2-dorm-en-las-condes-_JM</t>
  </si>
  <si>
    <t>incluye wifi, minimo 12 meses</t>
  </si>
  <si>
    <t>https://icom.cl/apartments/#lofts</t>
  </si>
  <si>
    <t>Tobalaba tirado pa Vitacura</t>
  </si>
  <si>
    <t>Contrato de 1 año</t>
  </si>
  <si>
    <t>Apoquindo con Las Condes</t>
  </si>
  <si>
    <t>https://www.portalinmobiliario.com/arriendo/departamento/las-condes-metropolitana/5856111-amoblado-carol-urzua-7030-uda</t>
  </si>
  <si>
    <t>Isidora con Vitacura</t>
  </si>
  <si>
    <t>m^2 util</t>
  </si>
  <si>
    <t>m^2 total</t>
  </si>
  <si>
    <t>https://www.portalinmobiliario.com/arriendo/departamento/las-condes-metropolitana/5797786-vitacura-costanera-center-uda</t>
  </si>
  <si>
    <t>Metro Alcantara</t>
  </si>
  <si>
    <t>1 año</t>
  </si>
  <si>
    <t>https://www.portalinmobiliario.com/MLC-550856267-las-torcazas-19-las-condes-chile-_JM</t>
  </si>
  <si>
    <t>$ por m^2</t>
  </si>
  <si>
    <t>~La Gloria</t>
  </si>
  <si>
    <t>$ por m^2 ajustado por estacionamiento</t>
  </si>
  <si>
    <t>https://www.portalinmobiliario.com/arriendo/departamento/las-condes-metropolitana/5842913-metro-manquehue-uda</t>
  </si>
  <si>
    <t>Alcantara con Colon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</si>
</sst>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164" fontId="0" fillId="0" borderId="0" xfId="0" applyNumberFormat="1"/>
    <xf numFmtId="0" fontId="1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ortalinmobiliario.com/arriendo/departamento/vitacura-metropolitana/5874006-vitacura-las-tranqueras-uda" TargetMode="External"/><Relationship Id="rId13" Type="http://schemas.openxmlformats.org/officeDocument/2006/relationships/hyperlink" Target="https://www.portalinmobiliario.com/MLC-544689256-departamento-en-arriendo-de-2-dorm-en-las-condes-_JM" TargetMode="External"/><Relationship Id="rId18" Type="http://schemas.openxmlformats.org/officeDocument/2006/relationships/hyperlink" Target="https://www.portalinmobiliario.com/arriendo/departamento/las-condes-metropolitana/5842913-metro-manquehue-uda" TargetMode="External"/><Relationship Id="rId3" Type="http://schemas.openxmlformats.org/officeDocument/2006/relationships/hyperlink" Target="https://www.portalinmobiliario.com/arriendo/departamento/vitacura-metropolitana/5815075-entre-vitacura-y-kennedy-uda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s://www.portalinmobiliario.com/arriendo/departamento/las-condes-metropolitana/5645298-napoleon-san-crecente-uda" TargetMode="External"/><Relationship Id="rId12" Type="http://schemas.openxmlformats.org/officeDocument/2006/relationships/hyperlink" Target="https://www.portalinmobiliario.com/arriendo/departamento/las-condes-metropolitana/5847410-callao-versalles-uda" TargetMode="External"/><Relationship Id="rId17" Type="http://schemas.openxmlformats.org/officeDocument/2006/relationships/hyperlink" Target="https://www.portalinmobiliario.com/MLC-550856267-las-torcazas-19-las-condes-chile-_JM" TargetMode="External"/><Relationship Id="rId2" Type="http://schemas.openxmlformats.org/officeDocument/2006/relationships/hyperlink" Target="https://www.portalinmobiliario.com/MLC-549989150-departamento-en-arriendo-de-1-dorm-en-las-condes-_JM" TargetMode="External"/><Relationship Id="rId16" Type="http://schemas.openxmlformats.org/officeDocument/2006/relationships/hyperlink" Target="https://www.portalinmobiliario.com/arriendo/departamento/las-condes-metropolitana/5797786-vitacura-costanera-center-uda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s://hbpropiedades.cl/property/metro-colon-opcion-amoblado/" TargetMode="External"/><Relationship Id="rId6" Type="http://schemas.openxmlformats.org/officeDocument/2006/relationships/hyperlink" Target="https://www.portalinmobiliario.com/arriendo/departamento/las-condes-metropolitana/5850403-metro-el-golf-full-amoblado-uda" TargetMode="External"/><Relationship Id="rId11" Type="http://schemas.openxmlformats.org/officeDocument/2006/relationships/hyperlink" Target="https://www.portalinmobiliario.com/arriendo/departamento/las-condes-metropolitana/5586110-el-golf-las-condes-uda" TargetMode="External"/><Relationship Id="rId5" Type="http://schemas.openxmlformats.org/officeDocument/2006/relationships/hyperlink" Target="https://www.corredoresintegrados.cl/fichaPropiedad.aspx?i=75500&amp;cod=lsYdnUomXegk0ykeSnod" TargetMode="External"/><Relationship Id="rId15" Type="http://schemas.openxmlformats.org/officeDocument/2006/relationships/hyperlink" Target="https://www.portalinmobiliario.com/arriendo/departamento/las-condes-metropolitana/5856111-amoblado-carol-urzua-7030-uda" TargetMode="External"/><Relationship Id="rId10" Type="http://schemas.openxmlformats.org/officeDocument/2006/relationships/hyperlink" Target="https://www.portalinmobiliario.com/MLC-550588773-napoleon-3211-las-condes-chile-_J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portalinmobiliario.com/arriendo/departamento/las-condes-metropolitana/5796815-metro-el-golfroger-de-flor-uda" TargetMode="External"/><Relationship Id="rId9" Type="http://schemas.openxmlformats.org/officeDocument/2006/relationships/hyperlink" Target="https://www.portalinmobiliario.com/arriendo/departamento/las-condes-metropolitana/5877086-departamento-amoblado-1-dorm-enfrente-el-estadio-espanolcerca-metro-los-militares-uda" TargetMode="External"/><Relationship Id="rId14" Type="http://schemas.openxmlformats.org/officeDocument/2006/relationships/hyperlink" Target="https://icom.cl/apartmen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BAA8B-88EF-4401-83D7-D0D7F7A97F7B}">
  <dimension ref="B1:Q21"/>
  <sheetViews>
    <sheetView tabSelected="1" topLeftCell="B1" workbookViewId="0">
      <selection activeCell="B1" sqref="B1"/>
    </sheetView>
  </sheetViews>
  <sheetFormatPr defaultRowHeight="14.5" x14ac:dyDescent="0.35"/>
  <cols>
    <col min="2" max="2" width="23.453125" customWidth="1"/>
    <col min="3" max="5" width="4.81640625" customWidth="1"/>
    <col min="6" max="8" width="8.54296875" customWidth="1"/>
    <col min="9" max="10" width="14.6328125" customWidth="1"/>
    <col min="11" max="11" width="11.54296875" customWidth="1"/>
    <col min="12" max="12" width="10.26953125" customWidth="1"/>
    <col min="13" max="16" width="7" customWidth="1"/>
    <col min="17" max="17" width="4.54296875" bestFit="1" customWidth="1"/>
  </cols>
  <sheetData>
    <row r="1" spans="2:17" ht="43" customHeight="1" x14ac:dyDescent="0.35">
      <c r="B1" s="3" t="s">
        <v>1</v>
      </c>
      <c r="C1" s="3" t="s">
        <v>0</v>
      </c>
      <c r="D1" s="3" t="s">
        <v>50</v>
      </c>
      <c r="E1" s="3" t="s">
        <v>49</v>
      </c>
      <c r="F1" s="3" t="s">
        <v>2</v>
      </c>
      <c r="G1" s="3" t="s">
        <v>3</v>
      </c>
      <c r="H1" s="3" t="s">
        <v>4</v>
      </c>
      <c r="I1" s="3" t="s">
        <v>55</v>
      </c>
      <c r="J1" s="3" t="s">
        <v>57</v>
      </c>
      <c r="K1" s="3" t="s">
        <v>5</v>
      </c>
      <c r="L1" s="3" t="s">
        <v>7</v>
      </c>
      <c r="M1" s="3" t="s">
        <v>17</v>
      </c>
      <c r="N1" s="3" t="s">
        <v>16</v>
      </c>
      <c r="O1" s="3" t="s">
        <v>9</v>
      </c>
      <c r="P1" s="3" t="s">
        <v>10</v>
      </c>
      <c r="Q1" s="3" t="s">
        <v>6</v>
      </c>
    </row>
    <row r="2" spans="2:17" x14ac:dyDescent="0.35">
      <c r="B2" t="s">
        <v>13</v>
      </c>
      <c r="C2">
        <f t="shared" ref="C2:C21" si="0">IF(E2&lt;&gt;"",E2,D2)</f>
        <v>50</v>
      </c>
      <c r="D2">
        <v>50</v>
      </c>
      <c r="F2">
        <v>420</v>
      </c>
      <c r="G2">
        <v>80</v>
      </c>
      <c r="H2">
        <f>F2+G2</f>
        <v>500</v>
      </c>
      <c r="I2" s="2">
        <f>H2/C2</f>
        <v>10</v>
      </c>
      <c r="J2" s="2">
        <f>IF(O2&lt;&gt;1,(H2+40)/C2,I2)</f>
        <v>10.8</v>
      </c>
      <c r="K2" t="s">
        <v>11</v>
      </c>
      <c r="L2" t="s">
        <v>12</v>
      </c>
      <c r="M2">
        <v>1</v>
      </c>
      <c r="N2">
        <v>1</v>
      </c>
      <c r="O2">
        <v>0</v>
      </c>
      <c r="P2">
        <v>1</v>
      </c>
      <c r="Q2" s="1" t="s">
        <v>8</v>
      </c>
    </row>
    <row r="3" spans="2:17" x14ac:dyDescent="0.35">
      <c r="B3" t="s">
        <v>15</v>
      </c>
      <c r="C3">
        <f t="shared" si="0"/>
        <v>60</v>
      </c>
      <c r="D3">
        <v>60</v>
      </c>
      <c r="E3">
        <v>60</v>
      </c>
      <c r="F3">
        <v>420</v>
      </c>
      <c r="G3">
        <v>65</v>
      </c>
      <c r="H3">
        <f t="shared" ref="H3:H21" si="1">F3+G3</f>
        <v>485</v>
      </c>
      <c r="I3" s="2">
        <f t="shared" ref="I3:I21" si="2">H3/C3</f>
        <v>8.0833333333333339</v>
      </c>
      <c r="J3" s="2">
        <f t="shared" ref="J3:J21" si="3">IF(O3&lt;&gt;1,(H3+40)/C3,I3)</f>
        <v>8.0833333333333339</v>
      </c>
      <c r="K3" t="s">
        <v>18</v>
      </c>
      <c r="L3" t="s">
        <v>32</v>
      </c>
      <c r="M3">
        <v>1</v>
      </c>
      <c r="N3">
        <v>1</v>
      </c>
      <c r="O3">
        <v>1</v>
      </c>
      <c r="P3">
        <v>1</v>
      </c>
      <c r="Q3" s="1" t="s">
        <v>14</v>
      </c>
    </row>
    <row r="4" spans="2:17" x14ac:dyDescent="0.35">
      <c r="B4" t="s">
        <v>20</v>
      </c>
      <c r="C4">
        <f t="shared" si="0"/>
        <v>36</v>
      </c>
      <c r="D4">
        <v>36</v>
      </c>
      <c r="E4">
        <v>36</v>
      </c>
      <c r="F4">
        <v>380</v>
      </c>
      <c r="G4">
        <v>100</v>
      </c>
      <c r="H4">
        <f t="shared" si="1"/>
        <v>480</v>
      </c>
      <c r="I4" s="2">
        <f t="shared" si="2"/>
        <v>13.333333333333334</v>
      </c>
      <c r="J4" s="2">
        <f t="shared" si="3"/>
        <v>14.444444444444445</v>
      </c>
      <c r="L4" t="s">
        <v>32</v>
      </c>
      <c r="M4">
        <v>1</v>
      </c>
      <c r="N4">
        <v>1</v>
      </c>
      <c r="O4">
        <v>0</v>
      </c>
      <c r="Q4" s="1" t="s">
        <v>19</v>
      </c>
    </row>
    <row r="5" spans="2:17" x14ac:dyDescent="0.35">
      <c r="B5" t="s">
        <v>22</v>
      </c>
      <c r="C5">
        <f t="shared" si="0"/>
        <v>40</v>
      </c>
      <c r="D5">
        <v>45</v>
      </c>
      <c r="E5">
        <v>40</v>
      </c>
      <c r="F5">
        <v>440</v>
      </c>
      <c r="G5">
        <v>50</v>
      </c>
      <c r="H5">
        <f t="shared" si="1"/>
        <v>490</v>
      </c>
      <c r="I5" s="2">
        <f t="shared" si="2"/>
        <v>12.25</v>
      </c>
      <c r="J5" s="2">
        <f t="shared" si="3"/>
        <v>12.25</v>
      </c>
      <c r="L5" t="s">
        <v>32</v>
      </c>
      <c r="M5">
        <v>1</v>
      </c>
      <c r="N5">
        <v>1</v>
      </c>
      <c r="O5">
        <v>1</v>
      </c>
      <c r="P5">
        <v>1</v>
      </c>
      <c r="Q5" s="1" t="s">
        <v>21</v>
      </c>
    </row>
    <row r="6" spans="2:17" x14ac:dyDescent="0.35">
      <c r="B6" t="s">
        <v>24</v>
      </c>
      <c r="C6">
        <f t="shared" si="0"/>
        <v>58</v>
      </c>
      <c r="D6">
        <v>58</v>
      </c>
      <c r="E6">
        <v>58</v>
      </c>
      <c r="F6">
        <v>370</v>
      </c>
      <c r="G6">
        <v>100</v>
      </c>
      <c r="H6">
        <f t="shared" si="1"/>
        <v>470</v>
      </c>
      <c r="I6" s="2">
        <f t="shared" si="2"/>
        <v>8.1034482758620694</v>
      </c>
      <c r="J6" s="2">
        <f t="shared" si="3"/>
        <v>8.7931034482758612</v>
      </c>
      <c r="L6" t="s">
        <v>32</v>
      </c>
      <c r="M6">
        <v>1</v>
      </c>
      <c r="N6">
        <v>1</v>
      </c>
      <c r="O6">
        <v>0</v>
      </c>
      <c r="P6">
        <v>0</v>
      </c>
      <c r="Q6" s="1" t="s">
        <v>23</v>
      </c>
    </row>
    <row r="7" spans="2:17" x14ac:dyDescent="0.35">
      <c r="B7" t="s">
        <v>27</v>
      </c>
      <c r="C7">
        <f t="shared" si="0"/>
        <v>40</v>
      </c>
      <c r="D7">
        <v>42</v>
      </c>
      <c r="E7">
        <v>40</v>
      </c>
      <c r="F7">
        <v>380</v>
      </c>
      <c r="G7">
        <f>H7-F7</f>
        <v>110</v>
      </c>
      <c r="H7">
        <v>490</v>
      </c>
      <c r="I7" s="2">
        <f t="shared" si="2"/>
        <v>12.25</v>
      </c>
      <c r="J7" s="2">
        <f t="shared" si="3"/>
        <v>13.25</v>
      </c>
      <c r="L7" t="s">
        <v>32</v>
      </c>
      <c r="M7">
        <v>1</v>
      </c>
      <c r="N7">
        <v>1</v>
      </c>
      <c r="O7">
        <v>0</v>
      </c>
      <c r="P7">
        <v>0</v>
      </c>
      <c r="Q7" s="1" t="s">
        <v>25</v>
      </c>
    </row>
    <row r="8" spans="2:17" x14ac:dyDescent="0.35">
      <c r="B8" t="s">
        <v>27</v>
      </c>
      <c r="C8">
        <f t="shared" si="0"/>
        <v>40</v>
      </c>
      <c r="D8">
        <v>42</v>
      </c>
      <c r="E8">
        <v>40</v>
      </c>
      <c r="F8">
        <v>400</v>
      </c>
      <c r="G8">
        <v>135</v>
      </c>
      <c r="H8">
        <f t="shared" si="1"/>
        <v>535</v>
      </c>
      <c r="I8" s="2">
        <f t="shared" si="2"/>
        <v>13.375</v>
      </c>
      <c r="J8" s="2">
        <f t="shared" si="3"/>
        <v>14.375</v>
      </c>
      <c r="L8" t="s">
        <v>32</v>
      </c>
      <c r="M8">
        <v>1</v>
      </c>
      <c r="N8">
        <v>1</v>
      </c>
      <c r="O8">
        <v>0</v>
      </c>
      <c r="P8">
        <v>0</v>
      </c>
      <c r="Q8" s="1" t="s">
        <v>26</v>
      </c>
    </row>
    <row r="9" spans="2:17" x14ac:dyDescent="0.35">
      <c r="B9" t="s">
        <v>29</v>
      </c>
      <c r="C9">
        <f t="shared" si="0"/>
        <v>60</v>
      </c>
      <c r="D9">
        <v>60</v>
      </c>
      <c r="E9">
        <v>60</v>
      </c>
      <c r="F9">
        <v>450</v>
      </c>
      <c r="G9">
        <v>70</v>
      </c>
      <c r="H9">
        <f t="shared" si="1"/>
        <v>520</v>
      </c>
      <c r="I9" s="2">
        <f t="shared" si="2"/>
        <v>8.6666666666666661</v>
      </c>
      <c r="J9" s="2">
        <f t="shared" si="3"/>
        <v>9.3333333333333339</v>
      </c>
      <c r="L9" t="s">
        <v>32</v>
      </c>
      <c r="M9">
        <v>2</v>
      </c>
      <c r="N9">
        <v>2</v>
      </c>
      <c r="O9">
        <v>0</v>
      </c>
      <c r="P9">
        <v>0</v>
      </c>
      <c r="Q9" s="1" t="s">
        <v>28</v>
      </c>
    </row>
    <row r="10" spans="2:17" x14ac:dyDescent="0.35">
      <c r="B10" t="s">
        <v>30</v>
      </c>
      <c r="C10">
        <f t="shared" si="0"/>
        <v>47</v>
      </c>
      <c r="D10">
        <v>51</v>
      </c>
      <c r="E10">
        <v>47</v>
      </c>
      <c r="F10">
        <v>420</v>
      </c>
      <c r="G10">
        <v>58</v>
      </c>
      <c r="H10">
        <f t="shared" si="1"/>
        <v>478</v>
      </c>
      <c r="I10" s="2">
        <f t="shared" si="2"/>
        <v>10.170212765957446</v>
      </c>
      <c r="J10" s="2">
        <f t="shared" si="3"/>
        <v>10.170212765957446</v>
      </c>
      <c r="L10" t="s">
        <v>32</v>
      </c>
      <c r="M10">
        <v>1</v>
      </c>
      <c r="N10">
        <v>1</v>
      </c>
      <c r="O10">
        <v>1</v>
      </c>
      <c r="P10">
        <v>1</v>
      </c>
      <c r="Q10" s="1" t="s">
        <v>31</v>
      </c>
    </row>
    <row r="11" spans="2:17" x14ac:dyDescent="0.35">
      <c r="B11" t="s">
        <v>30</v>
      </c>
      <c r="C11">
        <v>55</v>
      </c>
      <c r="F11">
        <v>420</v>
      </c>
      <c r="G11">
        <v>100</v>
      </c>
      <c r="H11">
        <f t="shared" si="1"/>
        <v>520</v>
      </c>
      <c r="I11" s="2">
        <f t="shared" si="2"/>
        <v>9.454545454545455</v>
      </c>
      <c r="J11" s="2">
        <f t="shared" si="3"/>
        <v>9.454545454545455</v>
      </c>
      <c r="L11" t="s">
        <v>32</v>
      </c>
      <c r="M11">
        <v>1</v>
      </c>
      <c r="N11">
        <v>1</v>
      </c>
      <c r="O11">
        <v>1</v>
      </c>
      <c r="P11">
        <v>0</v>
      </c>
    </row>
    <row r="12" spans="2:17" x14ac:dyDescent="0.35">
      <c r="B12" t="s">
        <v>27</v>
      </c>
      <c r="C12">
        <f t="shared" si="0"/>
        <v>49</v>
      </c>
      <c r="D12">
        <v>55</v>
      </c>
      <c r="E12">
        <v>49</v>
      </c>
      <c r="F12">
        <v>450</v>
      </c>
      <c r="G12">
        <v>120</v>
      </c>
      <c r="H12">
        <f t="shared" si="1"/>
        <v>570</v>
      </c>
      <c r="I12" s="2">
        <f t="shared" si="2"/>
        <v>11.63265306122449</v>
      </c>
      <c r="J12" s="2">
        <f t="shared" si="3"/>
        <v>12.448979591836734</v>
      </c>
      <c r="L12" t="s">
        <v>33</v>
      </c>
      <c r="M12">
        <v>1</v>
      </c>
      <c r="N12">
        <v>1</v>
      </c>
      <c r="O12">
        <v>0</v>
      </c>
      <c r="P12">
        <v>1</v>
      </c>
      <c r="Q12" s="1" t="s">
        <v>35</v>
      </c>
    </row>
    <row r="13" spans="2:17" x14ac:dyDescent="0.35">
      <c r="B13" t="s">
        <v>34</v>
      </c>
      <c r="C13">
        <f t="shared" si="0"/>
        <v>60</v>
      </c>
      <c r="D13">
        <v>65</v>
      </c>
      <c r="E13">
        <v>60</v>
      </c>
      <c r="F13">
        <v>450</v>
      </c>
      <c r="G13">
        <v>60</v>
      </c>
      <c r="H13">
        <f t="shared" si="1"/>
        <v>510</v>
      </c>
      <c r="I13" s="2">
        <f t="shared" si="2"/>
        <v>8.5</v>
      </c>
      <c r="J13" s="2">
        <f t="shared" si="3"/>
        <v>9.1666666666666661</v>
      </c>
      <c r="K13" t="s">
        <v>36</v>
      </c>
      <c r="L13" t="s">
        <v>33</v>
      </c>
      <c r="M13">
        <v>1</v>
      </c>
      <c r="N13">
        <v>1</v>
      </c>
      <c r="O13">
        <v>0</v>
      </c>
      <c r="P13">
        <v>0</v>
      </c>
      <c r="Q13" s="1" t="s">
        <v>39</v>
      </c>
    </row>
    <row r="14" spans="2:17" x14ac:dyDescent="0.35">
      <c r="B14" t="s">
        <v>22</v>
      </c>
      <c r="C14">
        <f t="shared" si="0"/>
        <v>40</v>
      </c>
      <c r="D14">
        <v>46</v>
      </c>
      <c r="E14">
        <v>40</v>
      </c>
      <c r="F14">
        <v>400</v>
      </c>
      <c r="G14">
        <v>50</v>
      </c>
      <c r="H14">
        <f t="shared" si="1"/>
        <v>450</v>
      </c>
      <c r="I14" s="2">
        <f t="shared" si="2"/>
        <v>11.25</v>
      </c>
      <c r="J14" s="2">
        <f t="shared" si="3"/>
        <v>11.25</v>
      </c>
      <c r="K14" t="s">
        <v>37</v>
      </c>
      <c r="L14" t="s">
        <v>33</v>
      </c>
      <c r="M14">
        <v>1</v>
      </c>
      <c r="N14">
        <v>1</v>
      </c>
      <c r="O14">
        <v>1</v>
      </c>
      <c r="P14">
        <v>1</v>
      </c>
      <c r="Q14" s="1" t="s">
        <v>38</v>
      </c>
    </row>
    <row r="15" spans="2:17" x14ac:dyDescent="0.35">
      <c r="B15" t="s">
        <v>40</v>
      </c>
      <c r="C15">
        <f t="shared" si="0"/>
        <v>61</v>
      </c>
      <c r="D15">
        <v>64</v>
      </c>
      <c r="E15">
        <v>61</v>
      </c>
      <c r="F15">
        <v>450</v>
      </c>
      <c r="G15">
        <v>100</v>
      </c>
      <c r="H15">
        <f t="shared" si="1"/>
        <v>550</v>
      </c>
      <c r="I15" s="2">
        <f t="shared" si="2"/>
        <v>9.0163934426229506</v>
      </c>
      <c r="J15" s="2">
        <f t="shared" si="3"/>
        <v>9.0163934426229506</v>
      </c>
      <c r="L15" t="s">
        <v>33</v>
      </c>
      <c r="M15">
        <v>2</v>
      </c>
      <c r="N15">
        <v>2</v>
      </c>
      <c r="O15">
        <v>1</v>
      </c>
      <c r="P15">
        <v>1</v>
      </c>
      <c r="Q15" s="1" t="s">
        <v>41</v>
      </c>
    </row>
    <row r="16" spans="2:17" x14ac:dyDescent="0.35">
      <c r="B16" t="s">
        <v>44</v>
      </c>
      <c r="C16">
        <f t="shared" si="0"/>
        <v>42</v>
      </c>
      <c r="E16">
        <v>42</v>
      </c>
      <c r="F16">
        <v>435</v>
      </c>
      <c r="H16">
        <f t="shared" si="1"/>
        <v>435</v>
      </c>
      <c r="I16" s="2">
        <f t="shared" si="2"/>
        <v>10.357142857142858</v>
      </c>
      <c r="J16" s="2">
        <f t="shared" si="3"/>
        <v>11.30952380952381</v>
      </c>
      <c r="K16" t="s">
        <v>42</v>
      </c>
      <c r="L16" t="s">
        <v>33</v>
      </c>
      <c r="M16">
        <v>1</v>
      </c>
      <c r="N16">
        <v>1</v>
      </c>
      <c r="O16">
        <v>0</v>
      </c>
      <c r="P16">
        <v>0</v>
      </c>
      <c r="Q16" s="1" t="s">
        <v>43</v>
      </c>
    </row>
    <row r="17" spans="2:17" x14ac:dyDescent="0.35">
      <c r="B17" t="s">
        <v>46</v>
      </c>
      <c r="C17">
        <f t="shared" si="0"/>
        <v>46</v>
      </c>
      <c r="D17">
        <v>52</v>
      </c>
      <c r="E17">
        <v>46</v>
      </c>
      <c r="F17">
        <v>450</v>
      </c>
      <c r="G17">
        <v>50</v>
      </c>
      <c r="H17">
        <f t="shared" si="1"/>
        <v>500</v>
      </c>
      <c r="I17" s="2">
        <f t="shared" si="2"/>
        <v>10.869565217391305</v>
      </c>
      <c r="J17" s="2">
        <f t="shared" si="3"/>
        <v>10.869565217391305</v>
      </c>
      <c r="K17" t="s">
        <v>45</v>
      </c>
      <c r="L17" t="s">
        <v>33</v>
      </c>
      <c r="M17">
        <v>1</v>
      </c>
      <c r="N17">
        <v>1</v>
      </c>
      <c r="O17">
        <v>1</v>
      </c>
      <c r="P17">
        <v>1</v>
      </c>
      <c r="Q17" s="1" t="s">
        <v>47</v>
      </c>
    </row>
    <row r="18" spans="2:17" x14ac:dyDescent="0.35">
      <c r="B18" t="s">
        <v>48</v>
      </c>
      <c r="C18">
        <f t="shared" si="0"/>
        <v>40</v>
      </c>
      <c r="D18">
        <v>45</v>
      </c>
      <c r="E18">
        <v>40</v>
      </c>
      <c r="F18">
        <v>420</v>
      </c>
      <c r="G18">
        <v>68</v>
      </c>
      <c r="H18">
        <f t="shared" si="1"/>
        <v>488</v>
      </c>
      <c r="I18" s="2">
        <f t="shared" si="2"/>
        <v>12.2</v>
      </c>
      <c r="J18" s="2">
        <f t="shared" si="3"/>
        <v>13.2</v>
      </c>
      <c r="L18" t="s">
        <v>33</v>
      </c>
      <c r="M18">
        <v>1</v>
      </c>
      <c r="N18">
        <v>1</v>
      </c>
      <c r="O18">
        <v>0</v>
      </c>
      <c r="P18">
        <v>1</v>
      </c>
      <c r="Q18" s="1" t="s">
        <v>51</v>
      </c>
    </row>
    <row r="19" spans="2:17" x14ac:dyDescent="0.35">
      <c r="B19" t="s">
        <v>52</v>
      </c>
      <c r="C19">
        <f t="shared" si="0"/>
        <v>45</v>
      </c>
      <c r="D19">
        <v>50</v>
      </c>
      <c r="E19">
        <v>45</v>
      </c>
      <c r="F19">
        <v>400</v>
      </c>
      <c r="G19">
        <v>120</v>
      </c>
      <c r="H19">
        <f t="shared" si="1"/>
        <v>520</v>
      </c>
      <c r="I19" s="2">
        <f t="shared" si="2"/>
        <v>11.555555555555555</v>
      </c>
      <c r="J19" s="2">
        <f t="shared" si="3"/>
        <v>12.444444444444445</v>
      </c>
      <c r="K19" t="s">
        <v>53</v>
      </c>
      <c r="L19" t="s">
        <v>33</v>
      </c>
      <c r="M19">
        <v>1</v>
      </c>
      <c r="N19">
        <v>1</v>
      </c>
      <c r="O19">
        <v>0</v>
      </c>
      <c r="P19">
        <v>0</v>
      </c>
      <c r="Q19" s="1" t="s">
        <v>54</v>
      </c>
    </row>
    <row r="20" spans="2:17" x14ac:dyDescent="0.35">
      <c r="B20" t="s">
        <v>56</v>
      </c>
      <c r="C20">
        <f t="shared" si="0"/>
        <v>43</v>
      </c>
      <c r="D20">
        <v>48</v>
      </c>
      <c r="E20">
        <v>43</v>
      </c>
      <c r="F20">
        <v>420</v>
      </c>
      <c r="G20">
        <v>75</v>
      </c>
      <c r="H20">
        <f t="shared" si="1"/>
        <v>495</v>
      </c>
      <c r="I20" s="2">
        <f t="shared" si="2"/>
        <v>11.511627906976743</v>
      </c>
      <c r="J20" s="2">
        <f t="shared" si="3"/>
        <v>11.511627906976743</v>
      </c>
      <c r="L20" t="s">
        <v>33</v>
      </c>
      <c r="M20">
        <v>1</v>
      </c>
      <c r="N20">
        <v>1</v>
      </c>
      <c r="O20">
        <v>1</v>
      </c>
      <c r="P20">
        <v>1</v>
      </c>
      <c r="Q20" s="1" t="s">
        <v>58</v>
      </c>
    </row>
    <row r="21" spans="2:17" x14ac:dyDescent="0.35">
      <c r="B21" t="s">
        <v>59</v>
      </c>
      <c r="C21">
        <f t="shared" si="0"/>
        <v>50</v>
      </c>
      <c r="D21">
        <v>50</v>
      </c>
      <c r="E21">
        <v>50</v>
      </c>
      <c r="F21">
        <v>360</v>
      </c>
      <c r="G21">
        <v>80</v>
      </c>
      <c r="H21">
        <f t="shared" si="1"/>
        <v>440</v>
      </c>
      <c r="I21" s="2">
        <f t="shared" si="2"/>
        <v>8.8000000000000007</v>
      </c>
      <c r="J21" s="2">
        <f t="shared" si="3"/>
        <v>9.6</v>
      </c>
      <c r="L21" t="s">
        <v>33</v>
      </c>
      <c r="M21">
        <v>1</v>
      </c>
      <c r="N21">
        <v>1</v>
      </c>
      <c r="O21">
        <v>0</v>
      </c>
      <c r="P21">
        <v>1</v>
      </c>
    </row>
  </sheetData>
  <conditionalFormatting sqref="J2:J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Q2" r:id="rId1" xr:uid="{BC09F7C9-7B72-4359-95B0-C2E1E05EF957}"/>
    <hyperlink ref="Q3" r:id="rId2" xr:uid="{F038CDB1-8A86-4688-A6D6-EFF4B88ACBC9}"/>
    <hyperlink ref="Q4" r:id="rId3" xr:uid="{DA72C175-A4E0-46ED-9774-B5F9A8BBBAE0}"/>
    <hyperlink ref="Q5" r:id="rId4" xr:uid="{FE2AA06A-6A35-4937-BE49-B7B45B21F0D5}"/>
    <hyperlink ref="Q6" r:id="rId5" xr:uid="{2E4012BE-EB79-4012-A169-A991ACE7F117}"/>
    <hyperlink ref="Q7" r:id="rId6" xr:uid="{A02D9B5E-53BF-4A4A-BDC2-FE594C51D634}"/>
    <hyperlink ref="Q8" r:id="rId7" xr:uid="{8FA9A79E-6898-4660-9DE9-6F7EFEA61F05}"/>
    <hyperlink ref="Q9" r:id="rId8" xr:uid="{B88818F4-85EA-4C04-A015-0ECD67F9BC0C}"/>
    <hyperlink ref="Q10" r:id="rId9" xr:uid="{12FE4701-FD57-4DEE-A050-02AA65B15321}"/>
    <hyperlink ref="Q12" r:id="rId10" xr:uid="{8D75F53D-2337-467A-B53E-FC3A975384F5}"/>
    <hyperlink ref="Q14" r:id="rId11" xr:uid="{E55BA592-81C1-4CFF-B914-814C72CD5900}"/>
    <hyperlink ref="Q13" r:id="rId12" xr:uid="{CC2D0F41-FC4B-4FBE-BA19-4A2F07D1C48B}"/>
    <hyperlink ref="Q15" r:id="rId13" xr:uid="{F01F7903-CB22-4162-976E-157168585DF5}"/>
    <hyperlink ref="Q16" r:id="rId14" location="lofts" xr:uid="{7C02D451-FEA2-4D9B-A8CC-2BB27509D8FF}"/>
    <hyperlink ref="Q17" r:id="rId15" xr:uid="{D8C6B8A0-C8A3-4B20-82FD-064CF0E61167}"/>
    <hyperlink ref="Q18" r:id="rId16" xr:uid="{C8851664-C1E9-4EFC-B52A-BDC05728D40F}"/>
    <hyperlink ref="Q19" r:id="rId17" xr:uid="{D5C3517C-A7D7-4944-8840-1CF35728AA10}"/>
    <hyperlink ref="Q20" r:id="rId18" xr:uid="{8F083F3D-C61C-4983-BE1E-3B788A7C8D12}"/>
  </hyperlinks>
  <pageMargins left="0.7" right="0.7" top="0.75" bottom="0.75" header="0.3" footer="0.3"/>
  <pageSetup orientation="portrait" verticalDpi="300" r:id="rId19"/>
  <legacy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AB84</dc:creator>
  <cp:lastModifiedBy>AB84</cp:lastModifiedBy>
  <dcterms:created xsi:type="dcterms:W3CDTF">2020-10-21T00:41:54Z</dcterms:created>
  <dcterms:modified xsi:type="dcterms:W3CDTF">2020-10-21T05:32:28Z</dcterms:modified>
</cp:coreProperties>
</file>