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Estimates" sheetId="1" r:id="rId3"/>
    <sheet state="visible" name="Calculation" sheetId="2" r:id="rId4"/>
    <sheet state="visible" name="Calendar" sheetId="3" r:id="rId5"/>
  </sheets>
  <definedNames>
    <definedName hidden="1" localSheetId="0" name="_xlnm._FilterDatabase">TimeEstimates!$A$1:$J$14</definedName>
  </definedNames>
  <calcPr/>
</workbook>
</file>

<file path=xl/sharedStrings.xml><?xml version="1.0" encoding="utf-8"?>
<sst xmlns="http://schemas.openxmlformats.org/spreadsheetml/2006/main" count="71" uniqueCount="50">
  <si>
    <t>Milestone 1</t>
  </si>
  <si>
    <t>Prioritizations</t>
  </si>
  <si>
    <t>User Stories</t>
  </si>
  <si>
    <t>Rohan</t>
  </si>
  <si>
    <t>Jemin</t>
  </si>
  <si>
    <t>Karthik</t>
  </si>
  <si>
    <t>Milestone 2</t>
  </si>
  <si>
    <t>Sohiel</t>
  </si>
  <si>
    <t>Average</t>
  </si>
  <si>
    <t>Build Time</t>
  </si>
  <si>
    <t>Start Day</t>
  </si>
  <si>
    <t>Test Time</t>
  </si>
  <si>
    <t>Bug</t>
  </si>
  <si>
    <t>End Day</t>
  </si>
  <si>
    <t>Number of days before release (Calendar days)</t>
  </si>
  <si>
    <t>Choosing Date</t>
  </si>
  <si>
    <t>Registration</t>
  </si>
  <si>
    <t>Application Status</t>
  </si>
  <si>
    <t>Check In</t>
  </si>
  <si>
    <t>Assignment of Bunk Houses</t>
  </si>
  <si>
    <t>Assignment of Tribes</t>
  </si>
  <si>
    <t>Estimated Days of Work</t>
  </si>
  <si>
    <t>Application Cancellation</t>
  </si>
  <si>
    <t>Refund</t>
  </si>
  <si>
    <t>Log In</t>
  </si>
  <si>
    <t>Maintenance</t>
  </si>
  <si>
    <t>Total Sum</t>
  </si>
  <si>
    <t>Number of people in Team</t>
  </si>
  <si>
    <t>Number of workdays left (Only Week Days)</t>
  </si>
  <si>
    <t>Holidays by Developers</t>
  </si>
  <si>
    <t>Number of workdays left (Excluding Holidays)</t>
  </si>
  <si>
    <t>Total Sum till MileStone 1</t>
  </si>
  <si>
    <t>Velocity</t>
  </si>
  <si>
    <t>Available Work Days</t>
  </si>
  <si>
    <t>Total Sum after MileStone 1</t>
  </si>
  <si>
    <t>Amount of work team is likely to complete before due date</t>
  </si>
  <si>
    <t>Days of work that could be deferred</t>
  </si>
  <si>
    <t>This will be used for System Testing</t>
  </si>
  <si>
    <t>Total Days</t>
  </si>
  <si>
    <t>Total Hours</t>
  </si>
  <si>
    <t>Days Per Person</t>
  </si>
  <si>
    <t>Hours Per Person</t>
  </si>
  <si>
    <t>Days Per Week</t>
  </si>
  <si>
    <t>Hours Per Week</t>
  </si>
  <si>
    <t>Day</t>
  </si>
  <si>
    <t>Date</t>
  </si>
  <si>
    <t>Soheil</t>
  </si>
  <si>
    <t>Total hours</t>
  </si>
  <si>
    <t>Work Left</t>
  </si>
  <si>
    <t>Days Left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</si>
</sst>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name val="Calibri"/>
    </font>
    <font>
      <b/>
      <sz val="11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ABF8F"/>
        <bgColor rgb="FFFABF8F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00B050"/>
        <bgColor rgb="FF00B050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1" fillId="0" fontId="1" numFmtId="0" xfId="0" applyBorder="1" applyFont="1"/>
    <xf borderId="0" fillId="0" fontId="1" numFmtId="14" xfId="0" applyFont="1" applyNumberFormat="1"/>
    <xf borderId="1" fillId="2" fontId="2" numFmtId="0" xfId="0" applyAlignment="1" applyBorder="1" applyFill="1" applyFont="1">
      <alignment horizontal="center" vertical="center"/>
    </xf>
    <xf borderId="0" fillId="0" fontId="0" numFmtId="0" xfId="0" applyFont="1"/>
    <xf borderId="2" fillId="2" fontId="2" numFmtId="0" xfId="0" applyAlignment="1" applyBorder="1" applyFont="1">
      <alignment horizontal="center" vertical="center"/>
    </xf>
    <xf borderId="0" fillId="0" fontId="0" numFmtId="0" xfId="0" applyFont="1"/>
    <xf borderId="1" fillId="0" fontId="1" numFmtId="14" xfId="0" applyBorder="1" applyFont="1" applyNumberFormat="1"/>
    <xf borderId="1" fillId="0" fontId="0" numFmtId="0" xfId="0" applyAlignment="1" applyBorder="1" applyFont="1">
      <alignment horizontal="center"/>
    </xf>
    <xf borderId="1" fillId="0" fontId="0" numFmtId="0" xfId="0" applyBorder="1" applyFont="1"/>
    <xf borderId="1" fillId="0" fontId="0" numFmtId="2" xfId="0" applyAlignment="1" applyBorder="1" applyFont="1" applyNumberFormat="1">
      <alignment horizontal="center" vertical="center"/>
    </xf>
    <xf borderId="1" fillId="0" fontId="0" numFmtId="2" xfId="0" applyAlignment="1" applyBorder="1" applyFont="1" applyNumberFormat="1">
      <alignment horizontal="center"/>
    </xf>
    <xf borderId="1" fillId="0" fontId="1" numFmtId="2" xfId="0" applyBorder="1" applyFont="1" applyNumberFormat="1"/>
    <xf borderId="1" fillId="0" fontId="1" numFmtId="4" xfId="0" applyBorder="1" applyFont="1" applyNumberFormat="1"/>
    <xf borderId="3" fillId="0" fontId="0" numFmtId="0" xfId="0" applyBorder="1" applyFont="1"/>
    <xf borderId="0" fillId="0" fontId="1" numFmtId="0" xfId="0" applyFont="1"/>
    <xf borderId="1" fillId="2" fontId="0" numFmtId="2" xfId="0" applyAlignment="1" applyBorder="1" applyFont="1" applyNumberFormat="1">
      <alignment horizontal="center"/>
    </xf>
    <xf borderId="1" fillId="3" fontId="0" numFmtId="2" xfId="0" applyAlignment="1" applyBorder="1" applyFill="1" applyFont="1" applyNumberFormat="1">
      <alignment horizontal="center"/>
    </xf>
    <xf borderId="4" fillId="0" fontId="0" numFmtId="0" xfId="0" applyBorder="1" applyFont="1"/>
    <xf borderId="5" fillId="0" fontId="0" numFmtId="0" xfId="0" applyBorder="1" applyFont="1"/>
    <xf borderId="1" fillId="4" fontId="1" numFmtId="2" xfId="0" applyBorder="1" applyFill="1" applyFont="1" applyNumberFormat="1"/>
    <xf borderId="6" fillId="0" fontId="0" numFmtId="0" xfId="0" applyBorder="1" applyFont="1"/>
    <xf borderId="1" fillId="5" fontId="1" numFmtId="2" xfId="0" applyBorder="1" applyFill="1" applyFont="1" applyNumberFormat="1"/>
    <xf borderId="1" fillId="0" fontId="0" numFmtId="2" xfId="0" applyBorder="1" applyFont="1" applyNumberFormat="1"/>
    <xf borderId="1" fillId="6" fontId="2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/>
    </xf>
    <xf borderId="7" fillId="6" fontId="2" numFmtId="0" xfId="0" applyAlignment="1" applyBorder="1" applyFont="1">
      <alignment horizontal="center" vertical="center"/>
    </xf>
    <xf borderId="3" fillId="6" fontId="2" numFmtId="0" xfId="0" applyAlignment="1" applyBorder="1" applyFont="1">
      <alignment horizontal="center" vertical="center"/>
    </xf>
    <xf borderId="1" fillId="0" fontId="0" numFmtId="14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Calendar!$L$1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Calendar!$K$2:$K$32</c:f>
            </c:numRef>
          </c:xVal>
          <c:yVal>
            <c:numRef>
              <c:f>Calendar!$L$2:$L$36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77945"/>
        <c:axId val="1617968531"/>
      </c:scatterChart>
      <c:valAx>
        <c:axId val="55737794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17968531"/>
      </c:valAx>
      <c:valAx>
        <c:axId val="1617968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57377945"/>
      </c:valAx>
      <c:spPr>
        <a:solidFill>
          <a:srgbClr val="FFFFFF"/>
        </a:solidFill>
      </c:spPr>
    </c:plotArea>
    <c:legend>
      <c:legendPos val="b"/>
      <c:overlay val="0"/>
    </c:legend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14</xdr:col>
      <xdr:colOff>152400</xdr:colOff>
      <xdr:row>13</xdr:row>
      <xdr:rowOff>95250</xdr:rowOff>
    </xdr:from>
    <xdr:to>
      <xdr:col>20</xdr:col>
      <xdr:colOff>104775</xdr:colOff>
      <xdr:row>30</xdr:row>
      <xdr:rowOff>38100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8.63"/>
    <col customWidth="1" min="2" max="2" width="18.38"/>
    <col customWidth="1" min="3" max="3" width="9.5"/>
    <col customWidth="1" min="4" max="4" width="9.0"/>
    <col customWidth="1" min="5" max="5" width="9.38"/>
    <col customWidth="1" min="6" max="7" width="10.25"/>
    <col customWidth="1" min="8" max="8" width="11.88"/>
    <col customWidth="1" min="9" max="9" width="9.38"/>
    <col customWidth="1" min="10" max="10" width="9.88"/>
    <col customWidth="1" min="11" max="20" width="5.75"/>
    <col customWidth="1" min="21" max="26" width="13.25"/>
  </cols>
  <sheetData>
    <row r="1" ht="44.25" customHeight="1">
      <c r="A1" s="3" t="s">
        <v>1</v>
      </c>
      <c r="B1" s="3" t="s">
        <v>2</v>
      </c>
      <c r="C1" s="3" t="s">
        <v>3</v>
      </c>
      <c r="D1" s="3" t="s">
        <v>4</v>
      </c>
      <c r="E1" s="5" t="s">
        <v>5</v>
      </c>
      <c r="F1" s="5" t="s">
        <v>7</v>
      </c>
      <c r="G1" s="3" t="s">
        <v>8</v>
      </c>
      <c r="H1" s="3" t="s">
        <v>9</v>
      </c>
      <c r="I1" s="3" t="s">
        <v>11</v>
      </c>
      <c r="J1" s="3" t="s">
        <v>12</v>
      </c>
      <c r="K1" s="4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8">
        <v>10.0</v>
      </c>
      <c r="B2" s="9" t="s">
        <v>15</v>
      </c>
      <c r="C2" s="10">
        <v>5.0</v>
      </c>
      <c r="D2" s="11">
        <v>4.0</v>
      </c>
      <c r="E2" s="10">
        <v>5.0</v>
      </c>
      <c r="F2" s="10">
        <v>5.0</v>
      </c>
      <c r="G2" s="10">
        <f t="shared" ref="G2:G11" si="1">CEILING(AVERAGE(C2:F2),1)</f>
        <v>5</v>
      </c>
      <c r="H2" s="11">
        <v>2.0</v>
      </c>
      <c r="I2" s="11">
        <v>2.0</v>
      </c>
      <c r="J2" s="11">
        <v>1.0</v>
      </c>
      <c r="K2" s="4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8">
        <v>10.0</v>
      </c>
      <c r="B3" s="9" t="s">
        <v>16</v>
      </c>
      <c r="C3" s="10">
        <v>3.0</v>
      </c>
      <c r="D3" s="11">
        <v>2.0</v>
      </c>
      <c r="E3" s="10">
        <v>3.0</v>
      </c>
      <c r="F3" s="10">
        <v>2.0</v>
      </c>
      <c r="G3" s="10">
        <f t="shared" si="1"/>
        <v>3</v>
      </c>
      <c r="H3" s="11">
        <v>1.0</v>
      </c>
      <c r="I3" s="11">
        <v>1.0</v>
      </c>
      <c r="J3" s="11">
        <v>1.0</v>
      </c>
      <c r="K3" s="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8">
        <v>20.0</v>
      </c>
      <c r="B4" s="9" t="s">
        <v>17</v>
      </c>
      <c r="C4" s="10">
        <v>4.0</v>
      </c>
      <c r="D4" s="11">
        <v>4.0</v>
      </c>
      <c r="E4" s="10">
        <v>4.0</v>
      </c>
      <c r="F4" s="10">
        <v>4.0</v>
      </c>
      <c r="G4" s="10">
        <f t="shared" si="1"/>
        <v>4</v>
      </c>
      <c r="H4" s="11">
        <v>1.0</v>
      </c>
      <c r="I4" s="11">
        <v>2.0</v>
      </c>
      <c r="J4" s="11">
        <v>1.0</v>
      </c>
      <c r="K4" s="4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8">
        <v>20.0</v>
      </c>
      <c r="B5" s="9" t="s">
        <v>18</v>
      </c>
      <c r="C5" s="10">
        <v>4.0</v>
      </c>
      <c r="D5" s="11">
        <v>5.0</v>
      </c>
      <c r="E5" s="10">
        <v>4.0</v>
      </c>
      <c r="F5" s="10">
        <v>4.0</v>
      </c>
      <c r="G5" s="10">
        <f t="shared" si="1"/>
        <v>5</v>
      </c>
      <c r="H5" s="11">
        <v>2.0</v>
      </c>
      <c r="I5" s="11">
        <v>2.0</v>
      </c>
      <c r="J5" s="11">
        <v>1.0</v>
      </c>
      <c r="K5" s="4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8">
        <v>30.0</v>
      </c>
      <c r="B6" s="9" t="s">
        <v>19</v>
      </c>
      <c r="C6" s="10">
        <v>8.0</v>
      </c>
      <c r="D6" s="11">
        <v>8.0</v>
      </c>
      <c r="E6" s="10">
        <v>8.0</v>
      </c>
      <c r="F6" s="10">
        <v>8.0</v>
      </c>
      <c r="G6" s="10">
        <f t="shared" si="1"/>
        <v>8</v>
      </c>
      <c r="H6" s="11">
        <v>3.0</v>
      </c>
      <c r="I6" s="11">
        <v>4.0</v>
      </c>
      <c r="J6" s="11">
        <v>2.0</v>
      </c>
      <c r="K6" s="4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8">
        <v>30.0</v>
      </c>
      <c r="B7" s="9" t="s">
        <v>20</v>
      </c>
      <c r="C7" s="10">
        <v>10.0</v>
      </c>
      <c r="D7" s="11">
        <v>10.0</v>
      </c>
      <c r="E7" s="10">
        <v>9.0</v>
      </c>
      <c r="F7" s="10">
        <v>10.0</v>
      </c>
      <c r="G7" s="10">
        <f t="shared" si="1"/>
        <v>10</v>
      </c>
      <c r="H7" s="11">
        <v>4.0</v>
      </c>
      <c r="I7" s="11">
        <v>4.0</v>
      </c>
      <c r="J7" s="11">
        <v>2.0</v>
      </c>
      <c r="K7" s="4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8">
        <v>40.0</v>
      </c>
      <c r="B8" s="9" t="s">
        <v>22</v>
      </c>
      <c r="C8" s="10">
        <v>3.0</v>
      </c>
      <c r="D8" s="11">
        <v>3.0</v>
      </c>
      <c r="E8" s="10">
        <v>3.0</v>
      </c>
      <c r="F8" s="10">
        <v>3.0</v>
      </c>
      <c r="G8" s="10">
        <f t="shared" si="1"/>
        <v>3</v>
      </c>
      <c r="H8" s="11">
        <v>1.0</v>
      </c>
      <c r="I8" s="11">
        <v>1.0</v>
      </c>
      <c r="J8" s="11">
        <v>1.0</v>
      </c>
      <c r="K8" s="4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8">
        <v>40.0</v>
      </c>
      <c r="B9" s="9" t="s">
        <v>23</v>
      </c>
      <c r="C9" s="10">
        <v>8.0</v>
      </c>
      <c r="D9" s="11">
        <v>7.0</v>
      </c>
      <c r="E9" s="10">
        <v>8.0</v>
      </c>
      <c r="F9" s="10">
        <v>7.0</v>
      </c>
      <c r="G9" s="10">
        <f t="shared" si="1"/>
        <v>8</v>
      </c>
      <c r="H9" s="11">
        <v>3.0</v>
      </c>
      <c r="I9" s="11">
        <v>4.0</v>
      </c>
      <c r="J9" s="11">
        <v>1.0</v>
      </c>
      <c r="K9" s="4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8">
        <v>50.0</v>
      </c>
      <c r="B10" s="9" t="s">
        <v>24</v>
      </c>
      <c r="C10" s="10">
        <v>2.0</v>
      </c>
      <c r="D10" s="11">
        <v>3.0</v>
      </c>
      <c r="E10" s="10">
        <v>2.0</v>
      </c>
      <c r="F10" s="10">
        <v>3.0</v>
      </c>
      <c r="G10" s="10">
        <f t="shared" si="1"/>
        <v>3</v>
      </c>
      <c r="H10" s="11">
        <v>1.0</v>
      </c>
      <c r="I10" s="11">
        <v>1.0</v>
      </c>
      <c r="J10" s="11">
        <v>1.0</v>
      </c>
      <c r="K10" s="4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8">
        <v>50.0</v>
      </c>
      <c r="B11" s="9" t="s">
        <v>25</v>
      </c>
      <c r="C11" s="10">
        <v>15.0</v>
      </c>
      <c r="D11" s="11">
        <v>13.0</v>
      </c>
      <c r="E11" s="11">
        <v>15.0</v>
      </c>
      <c r="F11" s="10">
        <v>14.0</v>
      </c>
      <c r="G11" s="10">
        <f t="shared" si="1"/>
        <v>15</v>
      </c>
      <c r="H11" s="11">
        <v>6.0</v>
      </c>
      <c r="I11" s="11">
        <v>6.0</v>
      </c>
      <c r="J11" s="11">
        <v>2.0</v>
      </c>
      <c r="K11" s="4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4"/>
      <c r="B12" s="9" t="s">
        <v>26</v>
      </c>
      <c r="C12" s="11">
        <f t="shared" ref="C12:J12" si="2">SUM(C2:C11)</f>
        <v>62</v>
      </c>
      <c r="D12" s="11">
        <f t="shared" si="2"/>
        <v>59</v>
      </c>
      <c r="E12" s="11">
        <f t="shared" si="2"/>
        <v>61</v>
      </c>
      <c r="F12" s="11">
        <f t="shared" si="2"/>
        <v>60</v>
      </c>
      <c r="G12" s="16">
        <f t="shared" si="2"/>
        <v>64</v>
      </c>
      <c r="H12" s="17">
        <f t="shared" si="2"/>
        <v>24</v>
      </c>
      <c r="I12" s="17">
        <f t="shared" si="2"/>
        <v>27</v>
      </c>
      <c r="J12" s="17">
        <f t="shared" si="2"/>
        <v>13</v>
      </c>
      <c r="K12" s="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4"/>
      <c r="B13" s="9" t="s">
        <v>31</v>
      </c>
      <c r="C13" s="11">
        <f t="shared" ref="C13:G13" si="3">SUM(C2:C7)</f>
        <v>34</v>
      </c>
      <c r="D13" s="11">
        <f t="shared" si="3"/>
        <v>33</v>
      </c>
      <c r="E13" s="11">
        <f t="shared" si="3"/>
        <v>33</v>
      </c>
      <c r="F13" s="11">
        <f t="shared" si="3"/>
        <v>33</v>
      </c>
      <c r="G13" s="11">
        <f t="shared" si="3"/>
        <v>35</v>
      </c>
      <c r="H13" s="4"/>
      <c r="I13" s="4"/>
      <c r="J13" s="18"/>
      <c r="K13" s="4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9"/>
      <c r="B14" s="9" t="s">
        <v>34</v>
      </c>
      <c r="C14" s="11">
        <f t="shared" ref="C14:G14" si="4">SUM(C8:C11)</f>
        <v>28</v>
      </c>
      <c r="D14" s="11">
        <f t="shared" si="4"/>
        <v>26</v>
      </c>
      <c r="E14" s="11">
        <f t="shared" si="4"/>
        <v>28</v>
      </c>
      <c r="F14" s="11">
        <f t="shared" si="4"/>
        <v>27</v>
      </c>
      <c r="G14" s="11">
        <f t="shared" si="4"/>
        <v>29</v>
      </c>
      <c r="H14" s="21"/>
      <c r="I14" s="21"/>
      <c r="J14" s="10">
        <f>H12+J12+I12</f>
        <v>64</v>
      </c>
      <c r="K14" s="4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$A$1:$J$1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38.0"/>
    <col customWidth="1" min="2" max="2" width="8.0"/>
    <col customWidth="1" min="3" max="3" width="5.75"/>
    <col customWidth="1" min="4" max="4" width="38.0"/>
    <col customWidth="1" min="5" max="5" width="8.0"/>
    <col customWidth="1" min="6" max="6" width="23.5"/>
    <col customWidth="1" min="7" max="7" width="5.75"/>
    <col customWidth="1" min="8" max="8" width="8.25"/>
    <col customWidth="1" min="9" max="15" width="5.75"/>
    <col customWidth="1" min="16" max="16" width="11.63"/>
    <col customWidth="1" min="17" max="26" width="13.25"/>
  </cols>
  <sheetData>
    <row r="1">
      <c r="A1" s="1" t="s">
        <v>0</v>
      </c>
      <c r="B1" s="2"/>
      <c r="C1" s="4"/>
      <c r="D1" s="1" t="s">
        <v>6</v>
      </c>
      <c r="E1" s="2"/>
      <c r="F1" s="4"/>
      <c r="G1" s="4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 t="s">
        <v>10</v>
      </c>
      <c r="B2" s="7">
        <v>42632.0</v>
      </c>
      <c r="C2" s="4"/>
      <c r="D2" s="1" t="s">
        <v>10</v>
      </c>
      <c r="E2" s="7">
        <v>42664.0</v>
      </c>
      <c r="F2" s="4"/>
      <c r="G2" s="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" t="s">
        <v>13</v>
      </c>
      <c r="B3" s="7">
        <v>42662.0</v>
      </c>
      <c r="C3" s="4"/>
      <c r="D3" s="1" t="s">
        <v>13</v>
      </c>
      <c r="E3" s="7">
        <v>42709.0</v>
      </c>
      <c r="F3" s="4"/>
      <c r="G3" s="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" t="s">
        <v>14</v>
      </c>
      <c r="B4" s="12">
        <f>B3-B2+1</f>
        <v>31</v>
      </c>
      <c r="C4" s="4"/>
      <c r="D4" s="1" t="s">
        <v>14</v>
      </c>
      <c r="E4" s="13">
        <f>E3-E2+1</f>
        <v>46</v>
      </c>
      <c r="F4" s="4"/>
      <c r="G4" s="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" t="s">
        <v>21</v>
      </c>
      <c r="B5" s="12">
        <f>TimeEstimates!G12</f>
        <v>64</v>
      </c>
      <c r="C5" s="4"/>
      <c r="D5" s="1" t="s">
        <v>21</v>
      </c>
      <c r="E5" s="12">
        <f>B5-B12</f>
        <v>29</v>
      </c>
      <c r="F5" s="4"/>
      <c r="G5" s="4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5" t="s">
        <v>27</v>
      </c>
      <c r="B6" s="12">
        <v>4.0</v>
      </c>
      <c r="C6" s="4"/>
      <c r="D6" s="1" t="s">
        <v>27</v>
      </c>
      <c r="E6" s="12">
        <v>4.0</v>
      </c>
      <c r="F6" s="4"/>
      <c r="G6" s="4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" t="s">
        <v>28</v>
      </c>
      <c r="B7" s="12">
        <f>FLOOR(B4*5/7,1)</f>
        <v>22</v>
      </c>
      <c r="C7" s="4"/>
      <c r="D7" s="1" t="s">
        <v>28</v>
      </c>
      <c r="E7" s="12">
        <f>FLOOR(E4*5/7,1)</f>
        <v>32</v>
      </c>
      <c r="F7" s="4"/>
      <c r="G7" s="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" t="s">
        <v>29</v>
      </c>
      <c r="B8" s="12">
        <v>0.0</v>
      </c>
      <c r="C8" s="4"/>
      <c r="D8" s="1" t="s">
        <v>29</v>
      </c>
      <c r="E8" s="12">
        <v>6.0</v>
      </c>
      <c r="F8" s="4"/>
      <c r="G8" s="4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" t="s">
        <v>30</v>
      </c>
      <c r="B9" s="12">
        <f>B7-B8</f>
        <v>22</v>
      </c>
      <c r="C9" s="4"/>
      <c r="D9" s="1" t="s">
        <v>30</v>
      </c>
      <c r="E9" s="12">
        <f>E7-E8</f>
        <v>26</v>
      </c>
      <c r="F9" s="4"/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" t="s">
        <v>32</v>
      </c>
      <c r="B10" s="12">
        <v>0.4</v>
      </c>
      <c r="C10" s="4"/>
      <c r="D10" s="1" t="s">
        <v>32</v>
      </c>
      <c r="E10" s="12">
        <v>0.35</v>
      </c>
      <c r="F10" s="4"/>
      <c r="G10" s="4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" t="s">
        <v>33</v>
      </c>
      <c r="B11" s="12">
        <f>B9*B10</f>
        <v>8.8</v>
      </c>
      <c r="C11" s="4"/>
      <c r="D11" s="1" t="s">
        <v>33</v>
      </c>
      <c r="E11" s="12">
        <f>E9*E10</f>
        <v>9.1</v>
      </c>
      <c r="F11" s="4"/>
      <c r="G11" s="4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" t="s">
        <v>35</v>
      </c>
      <c r="B12" s="20">
        <f>FLOOR(B11*4,1)</f>
        <v>35</v>
      </c>
      <c r="C12" s="4"/>
      <c r="D12" s="1" t="s">
        <v>35</v>
      </c>
      <c r="E12" s="22">
        <f>FLOOR(E11*4,1)</f>
        <v>36</v>
      </c>
      <c r="F12" s="4"/>
      <c r="G12" s="4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" t="s">
        <v>36</v>
      </c>
      <c r="B13" s="12">
        <f>B5-B12</f>
        <v>29</v>
      </c>
      <c r="C13" s="4"/>
      <c r="D13" s="1" t="s">
        <v>36</v>
      </c>
      <c r="E13" s="12">
        <f>E12-E5</f>
        <v>7</v>
      </c>
      <c r="F13" s="9" t="s">
        <v>37</v>
      </c>
      <c r="G13" s="4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"/>
      <c r="B14" s="4"/>
      <c r="C14" s="4"/>
      <c r="D14" s="4"/>
      <c r="E14" s="4"/>
      <c r="F14" s="4"/>
      <c r="G14" s="4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9" t="s">
        <v>38</v>
      </c>
      <c r="B15" s="23">
        <f>B12</f>
        <v>35</v>
      </c>
      <c r="C15" s="4"/>
      <c r="D15" s="9" t="s">
        <v>38</v>
      </c>
      <c r="E15" s="23">
        <f>E12</f>
        <v>36</v>
      </c>
      <c r="F15" s="4"/>
      <c r="G15" s="4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9" t="s">
        <v>39</v>
      </c>
      <c r="B16" s="9">
        <f>B12*8</f>
        <v>280</v>
      </c>
      <c r="C16" s="4"/>
      <c r="D16" s="9" t="s">
        <v>39</v>
      </c>
      <c r="E16" s="9">
        <f>E12*8</f>
        <v>288</v>
      </c>
      <c r="F16" s="4"/>
      <c r="G16" s="4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9" t="s">
        <v>40</v>
      </c>
      <c r="B17" s="9">
        <f>B12/4</f>
        <v>8.75</v>
      </c>
      <c r="C17" s="4"/>
      <c r="D17" s="9" t="s">
        <v>40</v>
      </c>
      <c r="E17" s="9">
        <f>E12/4</f>
        <v>9</v>
      </c>
      <c r="F17" s="4"/>
      <c r="G17" s="4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9" t="s">
        <v>41</v>
      </c>
      <c r="B18" s="9">
        <f>(B12/4)*8</f>
        <v>70</v>
      </c>
      <c r="C18" s="4"/>
      <c r="D18" s="9" t="s">
        <v>41</v>
      </c>
      <c r="E18" s="9">
        <f>(E12/4)*8</f>
        <v>72</v>
      </c>
      <c r="F18" s="4"/>
      <c r="G18" s="4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9" t="s">
        <v>42</v>
      </c>
      <c r="B19" s="9">
        <f>(($B$12/4))/($B$7/7)</f>
        <v>2.784090909</v>
      </c>
      <c r="C19" s="4"/>
      <c r="D19" s="9" t="s">
        <v>42</v>
      </c>
      <c r="E19" s="9">
        <f>((E12/4))/(E7/7)</f>
        <v>1.96875</v>
      </c>
      <c r="F19" s="4"/>
      <c r="G19" s="4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9" t="s">
        <v>43</v>
      </c>
      <c r="B20" s="9">
        <f>(($B$12/4)*8)/($B$7/7)</f>
        <v>22.27272727</v>
      </c>
      <c r="C20" s="4"/>
      <c r="D20" s="9" t="s">
        <v>43</v>
      </c>
      <c r="E20" s="9">
        <f>(($E$12/4)*8)/($E$7/7)</f>
        <v>15.75</v>
      </c>
      <c r="F20" s="4"/>
      <c r="G20" s="4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4"/>
      <c r="B21" s="4"/>
      <c r="C21" s="4"/>
      <c r="D21" s="4"/>
      <c r="E21" s="4"/>
      <c r="F21" s="4"/>
      <c r="G21" s="4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8.25"/>
    <col customWidth="1" min="2" max="2" width="9.13"/>
    <col customWidth="1" min="3" max="7" width="5.75"/>
    <col customWidth="1" min="8" max="8" width="8.75"/>
    <col customWidth="1" min="9" max="9" width="13.25"/>
    <col customWidth="1" min="10" max="10" width="20.88"/>
    <col customWidth="1" min="11" max="11" width="13.25"/>
    <col customWidth="1" min="12" max="12" width="8.38"/>
    <col customWidth="1" min="13" max="16" width="5.75"/>
    <col customWidth="1" min="17" max="22" width="11.63"/>
    <col customWidth="1" min="23" max="26" width="13.25"/>
  </cols>
  <sheetData>
    <row r="1">
      <c r="A1" s="24" t="s">
        <v>44</v>
      </c>
      <c r="B1" s="24" t="s">
        <v>45</v>
      </c>
      <c r="C1" s="24" t="s">
        <v>3</v>
      </c>
      <c r="D1" s="24" t="s">
        <v>5</v>
      </c>
      <c r="E1" s="24" t="s">
        <v>46</v>
      </c>
      <c r="F1" s="24" t="s">
        <v>4</v>
      </c>
      <c r="G1" s="25"/>
      <c r="H1" s="26"/>
      <c r="J1" s="26" t="s">
        <v>47</v>
      </c>
      <c r="K1" s="27" t="s">
        <v>48</v>
      </c>
      <c r="L1" s="27" t="s">
        <v>49</v>
      </c>
      <c r="M1" s="4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8" t="str">
        <f t="shared" ref="A2:A32" si="1">TEXT(B2,"dddd")</f>
        <v>Monday</v>
      </c>
      <c r="B2" s="28">
        <v>42632.0</v>
      </c>
      <c r="C2" s="29">
        <v>1.0</v>
      </c>
      <c r="D2" s="25"/>
      <c r="E2" s="29"/>
      <c r="F2" s="29"/>
      <c r="G2" s="8">
        <f t="shared" ref="G2:G33" si="2">SUM(C2:F2)</f>
        <v>1</v>
      </c>
      <c r="H2" s="4"/>
      <c r="J2" s="6">
        <f>G2</f>
        <v>1</v>
      </c>
      <c r="K2" s="4">
        <f t="shared" ref="K2:K31" si="3">34-(J2/8)</f>
        <v>33.875</v>
      </c>
      <c r="L2" s="4">
        <v>34.0</v>
      </c>
      <c r="M2" s="4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8" t="str">
        <f t="shared" si="1"/>
        <v>Tuesday</v>
      </c>
      <c r="B3" s="28">
        <v>42633.0</v>
      </c>
      <c r="C3" s="29">
        <v>3.0</v>
      </c>
      <c r="D3" s="30">
        <v>2.0</v>
      </c>
      <c r="E3" s="29">
        <v>1.0</v>
      </c>
      <c r="F3" s="29">
        <v>3.0</v>
      </c>
      <c r="G3" s="8">
        <f t="shared" si="2"/>
        <v>9</v>
      </c>
      <c r="H3" s="4"/>
      <c r="J3" s="6">
        <f t="shared" ref="J3:J32" si="4">G3+J2</f>
        <v>10</v>
      </c>
      <c r="K3" s="4">
        <f t="shared" si="3"/>
        <v>32.75</v>
      </c>
      <c r="L3" s="4">
        <v>33.0</v>
      </c>
      <c r="M3" s="4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8" t="str">
        <f t="shared" si="1"/>
        <v>Wednesday</v>
      </c>
      <c r="B4" s="28">
        <v>42634.0</v>
      </c>
      <c r="C4" s="29"/>
      <c r="D4" s="30">
        <v>2.0</v>
      </c>
      <c r="E4" s="29">
        <v>2.0</v>
      </c>
      <c r="F4" s="29">
        <v>3.0</v>
      </c>
      <c r="G4" s="8">
        <f t="shared" si="2"/>
        <v>7</v>
      </c>
      <c r="H4" s="4"/>
      <c r="J4" s="6">
        <f t="shared" si="4"/>
        <v>17</v>
      </c>
      <c r="K4" s="4">
        <f t="shared" si="3"/>
        <v>31.875</v>
      </c>
      <c r="L4" s="4">
        <v>32.0</v>
      </c>
      <c r="M4" s="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8" t="str">
        <f t="shared" si="1"/>
        <v>Thursday</v>
      </c>
      <c r="B5" s="28">
        <v>42635.0</v>
      </c>
      <c r="C5" s="29">
        <v>2.0</v>
      </c>
      <c r="D5" s="31"/>
      <c r="E5" s="29"/>
      <c r="F5" s="29"/>
      <c r="G5" s="8">
        <f t="shared" si="2"/>
        <v>2</v>
      </c>
      <c r="H5" s="4"/>
      <c r="J5" s="6">
        <f t="shared" si="4"/>
        <v>19</v>
      </c>
      <c r="K5" s="4">
        <f t="shared" si="3"/>
        <v>31.625</v>
      </c>
      <c r="L5" s="4">
        <v>31.0</v>
      </c>
      <c r="M5" s="4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8" t="str">
        <f t="shared" si="1"/>
        <v>Friday</v>
      </c>
      <c r="B6" s="28">
        <v>42636.0</v>
      </c>
      <c r="C6" s="29"/>
      <c r="D6" s="30">
        <v>3.0</v>
      </c>
      <c r="E6" s="29">
        <v>3.0</v>
      </c>
      <c r="F6" s="29">
        <v>3.0</v>
      </c>
      <c r="G6" s="8">
        <f t="shared" si="2"/>
        <v>9</v>
      </c>
      <c r="H6" s="4"/>
      <c r="J6" s="6">
        <f t="shared" si="4"/>
        <v>28</v>
      </c>
      <c r="K6" s="4">
        <f t="shared" si="3"/>
        <v>30.5</v>
      </c>
      <c r="L6" s="4">
        <v>30.0</v>
      </c>
      <c r="M6" s="4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8" t="str">
        <f t="shared" si="1"/>
        <v>Saturday</v>
      </c>
      <c r="B7" s="28">
        <v>42637.0</v>
      </c>
      <c r="C7" s="29">
        <v>4.0</v>
      </c>
      <c r="D7" s="31">
        <v>3.0</v>
      </c>
      <c r="E7" s="29">
        <v>3.0</v>
      </c>
      <c r="F7" s="29">
        <v>4.0</v>
      </c>
      <c r="G7" s="8">
        <f t="shared" si="2"/>
        <v>14</v>
      </c>
      <c r="H7" s="4"/>
      <c r="J7" s="6">
        <f t="shared" si="4"/>
        <v>42</v>
      </c>
      <c r="K7" s="4">
        <f t="shared" si="3"/>
        <v>28.75</v>
      </c>
      <c r="L7" s="4">
        <v>29.0</v>
      </c>
      <c r="M7" s="4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8" t="str">
        <f t="shared" si="1"/>
        <v>Sunday</v>
      </c>
      <c r="B8" s="28">
        <v>42638.0</v>
      </c>
      <c r="C8" s="29">
        <v>4.0</v>
      </c>
      <c r="D8" s="31">
        <v>3.0</v>
      </c>
      <c r="E8" s="29">
        <v>3.0</v>
      </c>
      <c r="F8" s="29">
        <v>4.0</v>
      </c>
      <c r="G8" s="8">
        <f t="shared" si="2"/>
        <v>14</v>
      </c>
      <c r="H8" s="4"/>
      <c r="J8" s="6">
        <f t="shared" si="4"/>
        <v>56</v>
      </c>
      <c r="K8" s="4">
        <f t="shared" si="3"/>
        <v>27</v>
      </c>
      <c r="L8" s="4">
        <v>28.0</v>
      </c>
      <c r="M8" s="4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8" t="str">
        <f t="shared" si="1"/>
        <v>Monday</v>
      </c>
      <c r="B9" s="28">
        <v>42639.0</v>
      </c>
      <c r="C9" s="29"/>
      <c r="D9" s="31">
        <v>1.0</v>
      </c>
      <c r="E9" s="29">
        <v>2.0</v>
      </c>
      <c r="F9" s="29">
        <v>1.0</v>
      </c>
      <c r="G9" s="8">
        <f t="shared" si="2"/>
        <v>4</v>
      </c>
      <c r="H9" s="4"/>
      <c r="J9" s="6">
        <f t="shared" si="4"/>
        <v>60</v>
      </c>
      <c r="K9" s="4">
        <f t="shared" si="3"/>
        <v>26.5</v>
      </c>
      <c r="L9" s="4">
        <v>27.0</v>
      </c>
      <c r="M9" s="4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8" t="str">
        <f t="shared" si="1"/>
        <v>Tuesday</v>
      </c>
      <c r="B10" s="28">
        <v>42640.0</v>
      </c>
      <c r="C10" s="29">
        <v>4.0</v>
      </c>
      <c r="D10" s="30">
        <v>3.0</v>
      </c>
      <c r="E10" s="29"/>
      <c r="F10" s="29">
        <v>3.0</v>
      </c>
      <c r="G10" s="8">
        <f t="shared" si="2"/>
        <v>10</v>
      </c>
      <c r="H10" s="4"/>
      <c r="J10" s="6">
        <f t="shared" si="4"/>
        <v>70</v>
      </c>
      <c r="K10" s="4">
        <f t="shared" si="3"/>
        <v>25.25</v>
      </c>
      <c r="L10" s="4">
        <v>26.0</v>
      </c>
      <c r="M10" s="4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8" t="str">
        <f t="shared" si="1"/>
        <v>Wednesday</v>
      </c>
      <c r="B11" s="28">
        <v>42641.0</v>
      </c>
      <c r="C11" s="29"/>
      <c r="D11" s="30">
        <v>4.0</v>
      </c>
      <c r="E11" s="29">
        <v>4.0</v>
      </c>
      <c r="F11" s="29">
        <v>3.0</v>
      </c>
      <c r="G11" s="8">
        <f t="shared" si="2"/>
        <v>11</v>
      </c>
      <c r="H11" s="4"/>
      <c r="J11" s="6">
        <f t="shared" si="4"/>
        <v>81</v>
      </c>
      <c r="K11" s="4">
        <f t="shared" si="3"/>
        <v>23.875</v>
      </c>
      <c r="L11" s="4">
        <v>25.0</v>
      </c>
      <c r="M11" s="4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8" t="str">
        <f t="shared" si="1"/>
        <v>Thursday</v>
      </c>
      <c r="B12" s="28">
        <v>42642.0</v>
      </c>
      <c r="C12" s="29">
        <v>2.0</v>
      </c>
      <c r="D12" s="31"/>
      <c r="E12" s="29"/>
      <c r="F12" s="29"/>
      <c r="G12" s="8">
        <f t="shared" si="2"/>
        <v>2</v>
      </c>
      <c r="H12" s="4"/>
      <c r="J12" s="6">
        <f t="shared" si="4"/>
        <v>83</v>
      </c>
      <c r="K12" s="4">
        <f t="shared" si="3"/>
        <v>23.625</v>
      </c>
      <c r="L12" s="4">
        <v>24.0</v>
      </c>
      <c r="M12" s="4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8" t="str">
        <f t="shared" si="1"/>
        <v>Friday</v>
      </c>
      <c r="B13" s="28">
        <v>42643.0</v>
      </c>
      <c r="C13" s="29"/>
      <c r="D13" s="30">
        <v>2.0</v>
      </c>
      <c r="E13" s="29">
        <v>4.0</v>
      </c>
      <c r="F13" s="29">
        <v>3.0</v>
      </c>
      <c r="G13" s="8">
        <f t="shared" si="2"/>
        <v>9</v>
      </c>
      <c r="H13" s="4"/>
      <c r="J13" s="6">
        <f t="shared" si="4"/>
        <v>92</v>
      </c>
      <c r="K13" s="4">
        <f t="shared" si="3"/>
        <v>22.5</v>
      </c>
      <c r="L13" s="4">
        <v>23.0</v>
      </c>
      <c r="M13" s="4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8" t="str">
        <f t="shared" si="1"/>
        <v>Saturday</v>
      </c>
      <c r="B14" s="28">
        <v>42644.0</v>
      </c>
      <c r="C14" s="29">
        <v>4.0</v>
      </c>
      <c r="D14" s="31">
        <v>3.0</v>
      </c>
      <c r="E14" s="29">
        <v>4.0</v>
      </c>
      <c r="F14" s="29">
        <v>3.0</v>
      </c>
      <c r="G14" s="8">
        <f t="shared" si="2"/>
        <v>14</v>
      </c>
      <c r="H14" s="4"/>
      <c r="J14" s="6">
        <f t="shared" si="4"/>
        <v>106</v>
      </c>
      <c r="K14" s="4">
        <f t="shared" si="3"/>
        <v>20.75</v>
      </c>
      <c r="L14" s="4">
        <v>22.0</v>
      </c>
      <c r="M14" s="4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8" t="str">
        <f t="shared" si="1"/>
        <v>Sunday</v>
      </c>
      <c r="B15" s="28">
        <v>42645.0</v>
      </c>
      <c r="C15" s="29">
        <v>5.0</v>
      </c>
      <c r="D15" s="31">
        <v>3.0</v>
      </c>
      <c r="E15" s="29">
        <v>4.0</v>
      </c>
      <c r="F15" s="29">
        <v>2.0</v>
      </c>
      <c r="G15" s="8">
        <f t="shared" si="2"/>
        <v>14</v>
      </c>
      <c r="H15" s="4"/>
      <c r="J15" s="6">
        <f t="shared" si="4"/>
        <v>120</v>
      </c>
      <c r="K15" s="4">
        <f t="shared" si="3"/>
        <v>19</v>
      </c>
      <c r="L15" s="4">
        <v>21.0</v>
      </c>
      <c r="M15" s="4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8" t="str">
        <f t="shared" si="1"/>
        <v>Monday</v>
      </c>
      <c r="B16" s="28">
        <v>42646.0</v>
      </c>
      <c r="C16" s="29">
        <v>1.0</v>
      </c>
      <c r="D16" s="31">
        <v>2.0</v>
      </c>
      <c r="E16" s="29">
        <v>3.0</v>
      </c>
      <c r="F16" s="29">
        <v>1.0</v>
      </c>
      <c r="G16" s="8">
        <f t="shared" si="2"/>
        <v>7</v>
      </c>
      <c r="H16" s="4"/>
      <c r="J16" s="6">
        <f t="shared" si="4"/>
        <v>127</v>
      </c>
      <c r="K16" s="4">
        <f t="shared" si="3"/>
        <v>18.125</v>
      </c>
      <c r="L16" s="4">
        <v>20.0</v>
      </c>
      <c r="M16" s="4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8" t="str">
        <f t="shared" si="1"/>
        <v>Tuesday</v>
      </c>
      <c r="B17" s="28">
        <v>42647.0</v>
      </c>
      <c r="C17" s="29">
        <v>4.0</v>
      </c>
      <c r="D17" s="30">
        <v>3.0</v>
      </c>
      <c r="E17" s="29"/>
      <c r="F17" s="29">
        <v>3.0</v>
      </c>
      <c r="G17" s="8">
        <f t="shared" si="2"/>
        <v>10</v>
      </c>
      <c r="H17" s="4"/>
      <c r="J17" s="6">
        <f t="shared" si="4"/>
        <v>137</v>
      </c>
      <c r="K17" s="4">
        <f t="shared" si="3"/>
        <v>16.875</v>
      </c>
      <c r="L17" s="4">
        <v>19.0</v>
      </c>
      <c r="M17" s="4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8" t="str">
        <f t="shared" si="1"/>
        <v>Wednesday</v>
      </c>
      <c r="B18" s="28">
        <v>42648.0</v>
      </c>
      <c r="C18" s="29"/>
      <c r="D18" s="30">
        <v>4.0</v>
      </c>
      <c r="E18" s="29">
        <v>4.0</v>
      </c>
      <c r="F18" s="29">
        <v>3.0</v>
      </c>
      <c r="G18" s="8">
        <f t="shared" si="2"/>
        <v>11</v>
      </c>
      <c r="H18" s="4"/>
      <c r="J18" s="6">
        <f t="shared" si="4"/>
        <v>148</v>
      </c>
      <c r="K18" s="4">
        <f t="shared" si="3"/>
        <v>15.5</v>
      </c>
      <c r="L18" s="4">
        <v>18.0</v>
      </c>
      <c r="M18" s="4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8" t="str">
        <f t="shared" si="1"/>
        <v>Thursday</v>
      </c>
      <c r="B19" s="28">
        <v>42649.0</v>
      </c>
      <c r="C19" s="29">
        <v>2.0</v>
      </c>
      <c r="D19" s="31"/>
      <c r="E19" s="29"/>
      <c r="F19" s="29"/>
      <c r="G19" s="8">
        <f t="shared" si="2"/>
        <v>2</v>
      </c>
      <c r="H19" s="4"/>
      <c r="J19" s="6">
        <f t="shared" si="4"/>
        <v>150</v>
      </c>
      <c r="K19" s="4">
        <f t="shared" si="3"/>
        <v>15.25</v>
      </c>
      <c r="L19" s="4">
        <v>17.0</v>
      </c>
      <c r="M19" s="4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8" t="str">
        <f t="shared" si="1"/>
        <v>Friday</v>
      </c>
      <c r="B20" s="28">
        <v>42650.0</v>
      </c>
      <c r="C20" s="29"/>
      <c r="D20" s="30">
        <v>2.0</v>
      </c>
      <c r="E20" s="29">
        <v>4.0</v>
      </c>
      <c r="F20" s="29">
        <v>3.0</v>
      </c>
      <c r="G20" s="8">
        <f t="shared" si="2"/>
        <v>9</v>
      </c>
      <c r="H20" s="4"/>
      <c r="J20" s="6">
        <f t="shared" si="4"/>
        <v>159</v>
      </c>
      <c r="K20" s="4">
        <f t="shared" si="3"/>
        <v>14.125</v>
      </c>
      <c r="L20" s="4">
        <v>16.0</v>
      </c>
      <c r="M20" s="4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8" t="str">
        <f t="shared" si="1"/>
        <v>Saturday</v>
      </c>
      <c r="B21" s="28">
        <v>42651.0</v>
      </c>
      <c r="C21" s="29">
        <v>4.0</v>
      </c>
      <c r="D21" s="31">
        <v>1.0</v>
      </c>
      <c r="E21" s="29">
        <v>2.0</v>
      </c>
      <c r="F21" s="29">
        <v>4.0</v>
      </c>
      <c r="G21" s="8">
        <f t="shared" si="2"/>
        <v>11</v>
      </c>
      <c r="H21" s="4"/>
      <c r="J21" s="6">
        <f t="shared" si="4"/>
        <v>170</v>
      </c>
      <c r="K21" s="4">
        <f t="shared" si="3"/>
        <v>12.75</v>
      </c>
      <c r="L21" s="4">
        <v>15.0</v>
      </c>
      <c r="M21" s="4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8" t="str">
        <f t="shared" si="1"/>
        <v>Sunday</v>
      </c>
      <c r="B22" s="28">
        <v>42652.0</v>
      </c>
      <c r="C22" s="29">
        <v>4.0</v>
      </c>
      <c r="D22" s="31">
        <v>1.0</v>
      </c>
      <c r="E22" s="29">
        <v>2.0</v>
      </c>
      <c r="F22" s="29">
        <v>4.0</v>
      </c>
      <c r="G22" s="8">
        <f t="shared" si="2"/>
        <v>11</v>
      </c>
      <c r="H22" s="4"/>
      <c r="J22" s="6">
        <f t="shared" si="4"/>
        <v>181</v>
      </c>
      <c r="K22" s="4">
        <f t="shared" si="3"/>
        <v>11.375</v>
      </c>
      <c r="L22" s="4">
        <v>14.0</v>
      </c>
      <c r="M22" s="4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8" t="str">
        <f t="shared" si="1"/>
        <v>Monday</v>
      </c>
      <c r="B23" s="28">
        <v>42653.0</v>
      </c>
      <c r="C23" s="29">
        <v>2.0</v>
      </c>
      <c r="D23" s="31">
        <v>2.0</v>
      </c>
      <c r="E23" s="29">
        <v>3.0</v>
      </c>
      <c r="F23" s="29">
        <v>1.0</v>
      </c>
      <c r="G23" s="8">
        <f t="shared" si="2"/>
        <v>8</v>
      </c>
      <c r="H23" s="4"/>
      <c r="J23" s="6">
        <f t="shared" si="4"/>
        <v>189</v>
      </c>
      <c r="K23" s="4">
        <f t="shared" si="3"/>
        <v>10.375</v>
      </c>
      <c r="L23" s="4">
        <v>13.0</v>
      </c>
      <c r="M23" s="4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8" t="str">
        <f t="shared" si="1"/>
        <v>Tuesday</v>
      </c>
      <c r="B24" s="28">
        <v>42654.0</v>
      </c>
      <c r="C24" s="29">
        <v>4.0</v>
      </c>
      <c r="D24" s="30">
        <v>3.0</v>
      </c>
      <c r="E24" s="29"/>
      <c r="F24" s="29">
        <v>2.0</v>
      </c>
      <c r="G24" s="8">
        <f t="shared" si="2"/>
        <v>9</v>
      </c>
      <c r="H24" s="4"/>
      <c r="J24" s="6">
        <f t="shared" si="4"/>
        <v>198</v>
      </c>
      <c r="K24" s="4">
        <f t="shared" si="3"/>
        <v>9.25</v>
      </c>
      <c r="L24" s="4">
        <v>12.0</v>
      </c>
      <c r="M24" s="4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8" t="str">
        <f t="shared" si="1"/>
        <v>Wednesday</v>
      </c>
      <c r="B25" s="28">
        <v>42655.0</v>
      </c>
      <c r="C25" s="29"/>
      <c r="D25" s="30">
        <v>4.0</v>
      </c>
      <c r="E25" s="29">
        <v>3.0</v>
      </c>
      <c r="F25" s="29">
        <v>2.0</v>
      </c>
      <c r="G25" s="8">
        <f t="shared" si="2"/>
        <v>9</v>
      </c>
      <c r="H25" s="4"/>
      <c r="J25" s="6">
        <f t="shared" si="4"/>
        <v>207</v>
      </c>
      <c r="K25" s="4">
        <f t="shared" si="3"/>
        <v>8.125</v>
      </c>
      <c r="L25" s="4">
        <v>11.0</v>
      </c>
      <c r="M25" s="4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8" t="str">
        <f t="shared" si="1"/>
        <v>Thursday</v>
      </c>
      <c r="B26" s="28">
        <v>42656.0</v>
      </c>
      <c r="C26" s="29">
        <v>2.0</v>
      </c>
      <c r="D26" s="31">
        <v>1.0</v>
      </c>
      <c r="E26" s="29"/>
      <c r="F26" s="29"/>
      <c r="G26" s="8">
        <f t="shared" si="2"/>
        <v>3</v>
      </c>
      <c r="H26" s="4"/>
      <c r="J26" s="6">
        <f t="shared" si="4"/>
        <v>210</v>
      </c>
      <c r="K26" s="4">
        <f t="shared" si="3"/>
        <v>7.75</v>
      </c>
      <c r="L26" s="4">
        <v>10.0</v>
      </c>
      <c r="M26" s="4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8" t="str">
        <f t="shared" si="1"/>
        <v>Friday</v>
      </c>
      <c r="B27" s="28">
        <v>42657.0</v>
      </c>
      <c r="C27" s="29"/>
      <c r="D27" s="30">
        <v>3.0</v>
      </c>
      <c r="E27" s="29">
        <v>4.0</v>
      </c>
      <c r="F27" s="29">
        <v>2.0</v>
      </c>
      <c r="G27" s="8">
        <f t="shared" si="2"/>
        <v>9</v>
      </c>
      <c r="H27" s="4"/>
      <c r="J27" s="6">
        <f t="shared" si="4"/>
        <v>219</v>
      </c>
      <c r="K27" s="4">
        <f t="shared" si="3"/>
        <v>6.625</v>
      </c>
      <c r="L27" s="4">
        <v>9.0</v>
      </c>
      <c r="M27" s="4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8" t="str">
        <f t="shared" si="1"/>
        <v>Saturday</v>
      </c>
      <c r="B28" s="28">
        <v>42658.0</v>
      </c>
      <c r="C28" s="29">
        <v>4.0</v>
      </c>
      <c r="D28" s="31">
        <v>3.0</v>
      </c>
      <c r="E28" s="29">
        <v>3.0</v>
      </c>
      <c r="F28" s="29">
        <v>2.0</v>
      </c>
      <c r="G28" s="8">
        <f t="shared" si="2"/>
        <v>12</v>
      </c>
      <c r="H28" s="4"/>
      <c r="J28" s="6">
        <f t="shared" si="4"/>
        <v>231</v>
      </c>
      <c r="K28" s="4">
        <f t="shared" si="3"/>
        <v>5.125</v>
      </c>
      <c r="L28" s="4">
        <v>8.0</v>
      </c>
      <c r="M28" s="4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8" t="str">
        <f t="shared" si="1"/>
        <v>Sunday</v>
      </c>
      <c r="B29" s="28">
        <v>42659.0</v>
      </c>
      <c r="C29" s="29">
        <v>5.0</v>
      </c>
      <c r="D29" s="31">
        <v>3.0</v>
      </c>
      <c r="E29" s="29">
        <v>3.0</v>
      </c>
      <c r="F29" s="29">
        <v>2.0</v>
      </c>
      <c r="G29" s="8">
        <f t="shared" si="2"/>
        <v>13</v>
      </c>
      <c r="H29" s="4"/>
      <c r="J29" s="6">
        <f t="shared" si="4"/>
        <v>244</v>
      </c>
      <c r="K29" s="4">
        <f t="shared" si="3"/>
        <v>3.5</v>
      </c>
      <c r="L29" s="4">
        <v>7.0</v>
      </c>
      <c r="M29" s="4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8" t="str">
        <f t="shared" si="1"/>
        <v>Monday</v>
      </c>
      <c r="B30" s="28">
        <v>42660.0</v>
      </c>
      <c r="C30" s="29">
        <v>1.0</v>
      </c>
      <c r="D30" s="31">
        <v>1.0</v>
      </c>
      <c r="E30" s="31">
        <v>1.0</v>
      </c>
      <c r="F30" s="31">
        <v>1.0</v>
      </c>
      <c r="G30" s="8">
        <f t="shared" si="2"/>
        <v>4</v>
      </c>
      <c r="H30" s="4"/>
      <c r="J30" s="6">
        <f t="shared" si="4"/>
        <v>248</v>
      </c>
      <c r="K30" s="4">
        <f t="shared" si="3"/>
        <v>3</v>
      </c>
      <c r="L30" s="4">
        <v>6.0</v>
      </c>
      <c r="M30" s="4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8" t="str">
        <f t="shared" si="1"/>
        <v>Tuesday</v>
      </c>
      <c r="B31" s="28">
        <v>42661.0</v>
      </c>
      <c r="C31" s="29">
        <v>4.0</v>
      </c>
      <c r="D31" s="30">
        <v>4.0</v>
      </c>
      <c r="E31" s="30">
        <v>4.0</v>
      </c>
      <c r="F31" s="30">
        <v>4.0</v>
      </c>
      <c r="G31" s="8">
        <f t="shared" si="2"/>
        <v>16</v>
      </c>
      <c r="H31" s="4"/>
      <c r="J31" s="6">
        <f t="shared" si="4"/>
        <v>264</v>
      </c>
      <c r="K31" s="4">
        <f t="shared" si="3"/>
        <v>1</v>
      </c>
      <c r="L31" s="4">
        <v>5.0</v>
      </c>
      <c r="M31" s="4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8" t="str">
        <f t="shared" si="1"/>
        <v>Wednesday</v>
      </c>
      <c r="B32" s="28">
        <v>42662.0</v>
      </c>
      <c r="C32" s="29">
        <v>4.0</v>
      </c>
      <c r="D32" s="30">
        <v>4.0</v>
      </c>
      <c r="E32" s="30">
        <v>4.0</v>
      </c>
      <c r="F32" s="30">
        <v>4.0</v>
      </c>
      <c r="G32" s="8">
        <f t="shared" si="2"/>
        <v>16</v>
      </c>
      <c r="H32" s="4"/>
      <c r="J32" s="6">
        <f t="shared" si="4"/>
        <v>280</v>
      </c>
      <c r="K32" s="4">
        <v>0.0</v>
      </c>
      <c r="L32" s="4">
        <v>4.0</v>
      </c>
      <c r="M32" s="4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8"/>
      <c r="B33" s="8"/>
      <c r="C33" s="8">
        <f t="shared" ref="C33:F33" si="5">SUM(C2:C32)</f>
        <v>70</v>
      </c>
      <c r="D33" s="8">
        <f t="shared" si="5"/>
        <v>70</v>
      </c>
      <c r="E33" s="8">
        <f t="shared" si="5"/>
        <v>70</v>
      </c>
      <c r="F33" s="8">
        <f t="shared" si="5"/>
        <v>70</v>
      </c>
      <c r="G33" s="8">
        <f t="shared" si="2"/>
        <v>280</v>
      </c>
      <c r="H33" s="8">
        <f>Calculation!B16</f>
        <v>280</v>
      </c>
      <c r="I33" s="9" t="str">
        <f>IF(G33=H33,"Calendar is completed","Please complete the Calendar")</f>
        <v>Calendar is completed</v>
      </c>
      <c r="J33" s="6"/>
      <c r="L33" s="4">
        <v>3.0</v>
      </c>
      <c r="M33" s="4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4"/>
      <c r="B34" s="4"/>
      <c r="C34" s="4"/>
      <c r="D34" s="32"/>
      <c r="E34" s="4"/>
      <c r="F34" s="4"/>
      <c r="G34" s="4"/>
      <c r="H34" s="4"/>
      <c r="J34" s="6"/>
      <c r="L34" s="4">
        <v>2.0</v>
      </c>
      <c r="M34" s="4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4"/>
      <c r="B35" s="4"/>
      <c r="C35" s="4"/>
      <c r="D35" s="32"/>
      <c r="E35" s="4"/>
      <c r="F35" s="4"/>
      <c r="G35" s="4"/>
      <c r="H35" s="4"/>
      <c r="J35" s="6"/>
      <c r="L35" s="4">
        <v>1.0</v>
      </c>
      <c r="M35" s="4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4"/>
      <c r="B36" s="4"/>
      <c r="C36" s="4"/>
      <c r="D36" s="32"/>
      <c r="E36" s="4"/>
      <c r="F36" s="4"/>
      <c r="G36" s="4"/>
      <c r="H36" s="4"/>
      <c r="J36" s="6"/>
      <c r="L36" s="4">
        <v>0.0</v>
      </c>
      <c r="M36" s="4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4"/>
      <c r="B37" s="4"/>
      <c r="C37" s="4"/>
      <c r="D37" s="32"/>
      <c r="E37" s="4"/>
      <c r="F37" s="4"/>
      <c r="G37" s="4"/>
      <c r="H37" s="4"/>
      <c r="J37" s="4"/>
      <c r="L37" s="4"/>
      <c r="M37" s="4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6"/>
      <c r="C38" s="6"/>
      <c r="D38" s="6"/>
      <c r="E38" s="6"/>
      <c r="F38" s="6"/>
      <c r="G38" s="6"/>
      <c r="H38" s="6"/>
      <c r="J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6"/>
      <c r="C39" s="6"/>
      <c r="D39" s="6"/>
      <c r="E39" s="6"/>
      <c r="F39" s="6"/>
      <c r="G39" s="6"/>
      <c r="H39" s="6"/>
      <c r="J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6"/>
      <c r="C40" s="6"/>
      <c r="D40" s="6"/>
      <c r="E40" s="6"/>
      <c r="F40" s="6"/>
      <c r="G40" s="6"/>
      <c r="H40" s="6"/>
      <c r="J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6"/>
      <c r="C41" s="6"/>
      <c r="D41" s="6"/>
      <c r="E41" s="6"/>
      <c r="F41" s="6"/>
      <c r="G41" s="6"/>
      <c r="H41" s="6"/>
      <c r="J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6"/>
      <c r="C42" s="6"/>
      <c r="D42" s="6"/>
      <c r="E42" s="6"/>
      <c r="F42" s="6"/>
      <c r="G42" s="6"/>
      <c r="H42" s="6"/>
      <c r="J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6"/>
      <c r="C43" s="6"/>
      <c r="D43" s="6"/>
      <c r="E43" s="6"/>
      <c r="F43" s="6"/>
      <c r="G43" s="6"/>
      <c r="H43" s="6"/>
      <c r="J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6"/>
      <c r="C44" s="6"/>
      <c r="D44" s="6"/>
      <c r="E44" s="6"/>
      <c r="F44" s="6"/>
      <c r="G44" s="6"/>
      <c r="H44" s="6"/>
      <c r="J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6"/>
      <c r="C45" s="6"/>
      <c r="D45" s="6"/>
      <c r="E45" s="6"/>
      <c r="F45" s="6"/>
      <c r="G45" s="6"/>
      <c r="H45" s="6"/>
      <c r="J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6"/>
      <c r="C46" s="6"/>
      <c r="D46" s="6"/>
      <c r="E46" s="6"/>
      <c r="F46" s="6"/>
      <c r="G46" s="6"/>
      <c r="H46" s="6"/>
      <c r="J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6"/>
      <c r="C47" s="6"/>
      <c r="D47" s="6"/>
      <c r="E47" s="6"/>
      <c r="F47" s="6"/>
      <c r="G47" s="6"/>
      <c r="H47" s="6"/>
      <c r="J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6"/>
      <c r="C48" s="6"/>
      <c r="D48" s="6"/>
      <c r="E48" s="6"/>
      <c r="F48" s="6"/>
      <c r="G48" s="6"/>
      <c r="H48" s="6"/>
      <c r="J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6"/>
      <c r="C49" s="6"/>
      <c r="D49" s="6"/>
      <c r="E49" s="6"/>
      <c r="F49" s="6"/>
      <c r="G49" s="6"/>
      <c r="H49" s="6"/>
      <c r="J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6"/>
      <c r="C50" s="6"/>
      <c r="D50" s="6"/>
      <c r="E50" s="6"/>
      <c r="F50" s="6"/>
      <c r="G50" s="6"/>
      <c r="H50" s="6"/>
      <c r="J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6"/>
      <c r="C51" s="6"/>
      <c r="D51" s="6"/>
      <c r="E51" s="6"/>
      <c r="F51" s="6"/>
      <c r="G51" s="6"/>
      <c r="H51" s="6"/>
      <c r="J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6"/>
      <c r="C52" s="6"/>
      <c r="D52" s="6"/>
      <c r="E52" s="6"/>
      <c r="F52" s="6"/>
      <c r="G52" s="6"/>
      <c r="H52" s="6"/>
      <c r="J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6"/>
      <c r="C53" s="6"/>
      <c r="D53" s="6"/>
      <c r="E53" s="6"/>
      <c r="F53" s="6"/>
      <c r="G53" s="6"/>
      <c r="H53" s="6"/>
      <c r="J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6"/>
      <c r="C54" s="6"/>
      <c r="D54" s="6"/>
      <c r="E54" s="6"/>
      <c r="F54" s="6"/>
      <c r="G54" s="6"/>
      <c r="H54" s="6"/>
      <c r="J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6"/>
      <c r="C55" s="6"/>
      <c r="D55" s="6"/>
      <c r="E55" s="6"/>
      <c r="F55" s="6"/>
      <c r="G55" s="6"/>
      <c r="H55" s="6"/>
      <c r="J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6"/>
      <c r="C56" s="6"/>
      <c r="D56" s="6"/>
      <c r="E56" s="6"/>
      <c r="F56" s="6"/>
      <c r="G56" s="6"/>
      <c r="H56" s="6"/>
      <c r="J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6"/>
      <c r="C57" s="6"/>
      <c r="D57" s="6"/>
      <c r="E57" s="6"/>
      <c r="F57" s="6"/>
      <c r="G57" s="6"/>
      <c r="H57" s="6"/>
      <c r="J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6"/>
      <c r="C58" s="6"/>
      <c r="D58" s="6"/>
      <c r="E58" s="6"/>
      <c r="F58" s="6"/>
      <c r="G58" s="6"/>
      <c r="H58" s="6"/>
      <c r="J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6"/>
      <c r="C59" s="6"/>
      <c r="D59" s="6"/>
      <c r="E59" s="6"/>
      <c r="F59" s="6"/>
      <c r="G59" s="6"/>
      <c r="H59" s="6"/>
      <c r="J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6"/>
      <c r="C60" s="6"/>
      <c r="D60" s="6"/>
      <c r="E60" s="6"/>
      <c r="F60" s="6"/>
      <c r="G60" s="6"/>
      <c r="H60" s="6"/>
      <c r="J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6"/>
      <c r="C61" s="6"/>
      <c r="D61" s="6"/>
      <c r="E61" s="6"/>
      <c r="F61" s="6"/>
      <c r="G61" s="6"/>
      <c r="H61" s="6"/>
      <c r="J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6"/>
      <c r="C62" s="6"/>
      <c r="D62" s="6"/>
      <c r="E62" s="6"/>
      <c r="F62" s="6"/>
      <c r="G62" s="6"/>
      <c r="H62" s="6"/>
      <c r="J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6"/>
      <c r="C63" s="6"/>
      <c r="D63" s="6"/>
      <c r="E63" s="6"/>
      <c r="F63" s="6"/>
      <c r="G63" s="6"/>
      <c r="H63" s="6"/>
      <c r="J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6"/>
      <c r="C64" s="6"/>
      <c r="D64" s="6"/>
      <c r="E64" s="6"/>
      <c r="F64" s="6"/>
      <c r="G64" s="6"/>
      <c r="H64" s="6"/>
      <c r="J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6"/>
      <c r="C65" s="6"/>
      <c r="D65" s="6"/>
      <c r="E65" s="6"/>
      <c r="F65" s="6"/>
      <c r="G65" s="6"/>
      <c r="H65" s="6"/>
      <c r="J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6"/>
      <c r="C66" s="6"/>
      <c r="D66" s="6"/>
      <c r="E66" s="6"/>
      <c r="F66" s="6"/>
      <c r="G66" s="6"/>
      <c r="H66" s="6"/>
      <c r="J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6"/>
      <c r="C67" s="6"/>
      <c r="D67" s="6"/>
      <c r="E67" s="6"/>
      <c r="F67" s="6"/>
      <c r="G67" s="6"/>
      <c r="H67" s="6"/>
      <c r="J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6"/>
      <c r="C68" s="6"/>
      <c r="D68" s="6"/>
      <c r="E68" s="6"/>
      <c r="F68" s="6"/>
      <c r="G68" s="6"/>
      <c r="H68" s="6"/>
      <c r="J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6"/>
      <c r="C69" s="6"/>
      <c r="D69" s="6"/>
      <c r="E69" s="6"/>
      <c r="F69" s="6"/>
      <c r="G69" s="6"/>
      <c r="H69" s="6"/>
      <c r="J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6"/>
      <c r="C70" s="6"/>
      <c r="D70" s="6"/>
      <c r="E70" s="6"/>
      <c r="F70" s="6"/>
      <c r="G70" s="6"/>
      <c r="H70" s="6"/>
      <c r="J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6"/>
      <c r="C71" s="6"/>
      <c r="D71" s="6"/>
      <c r="E71" s="6"/>
      <c r="F71" s="6"/>
      <c r="G71" s="6"/>
      <c r="H71" s="6"/>
      <c r="J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6"/>
      <c r="C72" s="6"/>
      <c r="D72" s="6"/>
      <c r="E72" s="6"/>
      <c r="F72" s="6"/>
      <c r="G72" s="6"/>
      <c r="H72" s="6"/>
      <c r="J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6"/>
      <c r="C73" s="6"/>
      <c r="D73" s="6"/>
      <c r="E73" s="6"/>
      <c r="F73" s="6"/>
      <c r="G73" s="6"/>
      <c r="H73" s="6"/>
      <c r="J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6"/>
      <c r="C74" s="6"/>
      <c r="D74" s="6"/>
      <c r="E74" s="6"/>
      <c r="F74" s="6"/>
      <c r="G74" s="6"/>
      <c r="H74" s="6"/>
      <c r="J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6"/>
      <c r="C75" s="6"/>
      <c r="D75" s="6"/>
      <c r="E75" s="6"/>
      <c r="F75" s="6"/>
      <c r="G75" s="6"/>
      <c r="H75" s="6"/>
      <c r="J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6"/>
      <c r="C76" s="6"/>
      <c r="D76" s="6"/>
      <c r="E76" s="6"/>
      <c r="F76" s="6"/>
      <c r="G76" s="6"/>
      <c r="H76" s="6"/>
      <c r="J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6"/>
      <c r="C77" s="6"/>
      <c r="D77" s="6"/>
      <c r="E77" s="6"/>
      <c r="F77" s="6"/>
      <c r="G77" s="6"/>
      <c r="H77" s="6"/>
      <c r="J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6"/>
      <c r="C78" s="6"/>
      <c r="D78" s="6"/>
      <c r="E78" s="6"/>
      <c r="F78" s="6"/>
      <c r="G78" s="6"/>
      <c r="H78" s="6"/>
      <c r="J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6"/>
      <c r="C79" s="6"/>
      <c r="D79" s="6"/>
      <c r="E79" s="6"/>
      <c r="F79" s="6"/>
      <c r="G79" s="6"/>
      <c r="H79" s="6"/>
      <c r="J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6"/>
      <c r="C80" s="6"/>
      <c r="D80" s="6"/>
      <c r="E80" s="6"/>
      <c r="F80" s="6"/>
      <c r="G80" s="6"/>
      <c r="H80" s="6"/>
      <c r="J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6"/>
      <c r="C81" s="6"/>
      <c r="D81" s="6"/>
      <c r="E81" s="6"/>
      <c r="F81" s="6"/>
      <c r="G81" s="6"/>
      <c r="H81" s="6"/>
      <c r="J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6"/>
      <c r="C82" s="6"/>
      <c r="D82" s="6"/>
      <c r="E82" s="6"/>
      <c r="F82" s="6"/>
      <c r="G82" s="6"/>
      <c r="H82" s="6"/>
      <c r="J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6"/>
      <c r="C83" s="6"/>
      <c r="D83" s="6"/>
      <c r="E83" s="6"/>
      <c r="F83" s="6"/>
      <c r="G83" s="6"/>
      <c r="H83" s="6"/>
      <c r="J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6"/>
      <c r="C84" s="6"/>
      <c r="D84" s="6"/>
      <c r="E84" s="6"/>
      <c r="F84" s="6"/>
      <c r="G84" s="6"/>
      <c r="H84" s="6"/>
      <c r="J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6"/>
      <c r="C85" s="6"/>
      <c r="D85" s="6"/>
      <c r="E85" s="6"/>
      <c r="F85" s="6"/>
      <c r="G85" s="6"/>
      <c r="H85" s="6"/>
      <c r="J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6"/>
      <c r="C86" s="6"/>
      <c r="D86" s="6"/>
      <c r="E86" s="6"/>
      <c r="F86" s="6"/>
      <c r="G86" s="6"/>
      <c r="H86" s="6"/>
      <c r="J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6"/>
      <c r="C87" s="6"/>
      <c r="D87" s="6"/>
      <c r="E87" s="6"/>
      <c r="F87" s="6"/>
      <c r="G87" s="6"/>
      <c r="H87" s="6"/>
      <c r="J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6"/>
      <c r="C88" s="6"/>
      <c r="D88" s="6"/>
      <c r="E88" s="6"/>
      <c r="F88" s="6"/>
      <c r="G88" s="6"/>
      <c r="H88" s="6"/>
      <c r="J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6"/>
      <c r="C89" s="6"/>
      <c r="D89" s="6"/>
      <c r="E89" s="6"/>
      <c r="F89" s="6"/>
      <c r="G89" s="6"/>
      <c r="H89" s="6"/>
      <c r="J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6"/>
      <c r="C90" s="6"/>
      <c r="D90" s="6"/>
      <c r="E90" s="6"/>
      <c r="F90" s="6"/>
      <c r="G90" s="6"/>
      <c r="H90" s="6"/>
      <c r="J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6"/>
      <c r="C91" s="6"/>
      <c r="D91" s="6"/>
      <c r="E91" s="6"/>
      <c r="F91" s="6"/>
      <c r="G91" s="6"/>
      <c r="H91" s="6"/>
      <c r="J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6"/>
      <c r="C92" s="6"/>
      <c r="D92" s="6"/>
      <c r="E92" s="6"/>
      <c r="F92" s="6"/>
      <c r="G92" s="6"/>
      <c r="H92" s="6"/>
      <c r="J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6"/>
      <c r="C93" s="6"/>
      <c r="D93" s="6"/>
      <c r="E93" s="6"/>
      <c r="F93" s="6"/>
      <c r="G93" s="6"/>
      <c r="H93" s="6"/>
      <c r="J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6"/>
      <c r="C94" s="6"/>
      <c r="D94" s="6"/>
      <c r="E94" s="6"/>
      <c r="F94" s="6"/>
      <c r="G94" s="6"/>
      <c r="H94" s="6"/>
      <c r="J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6"/>
      <c r="C95" s="6"/>
      <c r="D95" s="6"/>
      <c r="E95" s="6"/>
      <c r="F95" s="6"/>
      <c r="G95" s="6"/>
      <c r="H95" s="6"/>
      <c r="J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6"/>
      <c r="C96" s="6"/>
      <c r="D96" s="6"/>
      <c r="E96" s="6"/>
      <c r="F96" s="6"/>
      <c r="G96" s="6"/>
      <c r="H96" s="6"/>
      <c r="J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6"/>
      <c r="C97" s="6"/>
      <c r="D97" s="6"/>
      <c r="E97" s="6"/>
      <c r="F97" s="6"/>
      <c r="G97" s="6"/>
      <c r="H97" s="6"/>
      <c r="J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6"/>
      <c r="C98" s="6"/>
      <c r="D98" s="6"/>
      <c r="E98" s="6"/>
      <c r="F98" s="6"/>
      <c r="G98" s="6"/>
      <c r="H98" s="6"/>
      <c r="J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6"/>
      <c r="C99" s="6"/>
      <c r="D99" s="6"/>
      <c r="E99" s="6"/>
      <c r="F99" s="6"/>
      <c r="G99" s="6"/>
      <c r="H99" s="6"/>
      <c r="J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6"/>
      <c r="C100" s="6"/>
      <c r="D100" s="6"/>
      <c r="E100" s="6"/>
      <c r="F100" s="6"/>
      <c r="G100" s="6"/>
      <c r="H100" s="6"/>
      <c r="J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6"/>
      <c r="C101" s="6"/>
      <c r="D101" s="6"/>
      <c r="E101" s="6"/>
      <c r="F101" s="6"/>
      <c r="G101" s="6"/>
      <c r="H101" s="6"/>
      <c r="J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6"/>
      <c r="C102" s="6"/>
      <c r="D102" s="6"/>
      <c r="E102" s="6"/>
      <c r="F102" s="6"/>
      <c r="G102" s="6"/>
      <c r="H102" s="6"/>
      <c r="J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6"/>
      <c r="C103" s="6"/>
      <c r="D103" s="6"/>
      <c r="E103" s="6"/>
      <c r="F103" s="6"/>
      <c r="G103" s="6"/>
      <c r="H103" s="6"/>
      <c r="J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6"/>
      <c r="C104" s="6"/>
      <c r="D104" s="6"/>
      <c r="E104" s="6"/>
      <c r="F104" s="6"/>
      <c r="G104" s="6"/>
      <c r="H104" s="6"/>
      <c r="J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6"/>
      <c r="C105" s="6"/>
      <c r="D105" s="6"/>
      <c r="E105" s="6"/>
      <c r="F105" s="6"/>
      <c r="G105" s="6"/>
      <c r="H105" s="6"/>
      <c r="J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6"/>
      <c r="C106" s="6"/>
      <c r="D106" s="6"/>
      <c r="E106" s="6"/>
      <c r="F106" s="6"/>
      <c r="G106" s="6"/>
      <c r="H106" s="6"/>
      <c r="J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6"/>
      <c r="C107" s="6"/>
      <c r="D107" s="6"/>
      <c r="E107" s="6"/>
      <c r="F107" s="6"/>
      <c r="G107" s="6"/>
      <c r="H107" s="6"/>
      <c r="J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6"/>
      <c r="C108" s="6"/>
      <c r="D108" s="6"/>
      <c r="E108" s="6"/>
      <c r="F108" s="6"/>
      <c r="G108" s="6"/>
      <c r="H108" s="6"/>
      <c r="J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6"/>
      <c r="C109" s="6"/>
      <c r="D109" s="6"/>
      <c r="E109" s="6"/>
      <c r="F109" s="6"/>
      <c r="G109" s="6"/>
      <c r="H109" s="6"/>
      <c r="J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6"/>
      <c r="C110" s="6"/>
      <c r="D110" s="6"/>
      <c r="E110" s="6"/>
      <c r="F110" s="6"/>
      <c r="G110" s="6"/>
      <c r="H110" s="6"/>
      <c r="J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6"/>
      <c r="C111" s="6"/>
      <c r="D111" s="6"/>
      <c r="E111" s="6"/>
      <c r="F111" s="6"/>
      <c r="G111" s="6"/>
      <c r="H111" s="6"/>
      <c r="J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6"/>
      <c r="C112" s="6"/>
      <c r="D112" s="6"/>
      <c r="E112" s="6"/>
      <c r="F112" s="6"/>
      <c r="G112" s="6"/>
      <c r="H112" s="6"/>
      <c r="J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6"/>
      <c r="C113" s="6"/>
      <c r="D113" s="6"/>
      <c r="E113" s="6"/>
      <c r="F113" s="6"/>
      <c r="G113" s="6"/>
      <c r="H113" s="6"/>
      <c r="J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6"/>
      <c r="C114" s="6"/>
      <c r="D114" s="6"/>
      <c r="E114" s="6"/>
      <c r="F114" s="6"/>
      <c r="G114" s="6"/>
      <c r="H114" s="6"/>
      <c r="J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6"/>
      <c r="C115" s="6"/>
      <c r="D115" s="6"/>
      <c r="E115" s="6"/>
      <c r="F115" s="6"/>
      <c r="G115" s="6"/>
      <c r="H115" s="6"/>
      <c r="J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6"/>
      <c r="C116" s="6"/>
      <c r="D116" s="6"/>
      <c r="E116" s="6"/>
      <c r="F116" s="6"/>
      <c r="G116" s="6"/>
      <c r="H116" s="6"/>
      <c r="J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6"/>
      <c r="C117" s="6"/>
      <c r="D117" s="6"/>
      <c r="E117" s="6"/>
      <c r="F117" s="6"/>
      <c r="G117" s="6"/>
      <c r="H117" s="6"/>
      <c r="J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6"/>
      <c r="C118" s="6"/>
      <c r="D118" s="6"/>
      <c r="E118" s="6"/>
      <c r="F118" s="6"/>
      <c r="G118" s="6"/>
      <c r="H118" s="6"/>
      <c r="J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6"/>
      <c r="C119" s="6"/>
      <c r="D119" s="6"/>
      <c r="E119" s="6"/>
      <c r="F119" s="6"/>
      <c r="G119" s="6"/>
      <c r="H119" s="6"/>
      <c r="J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6"/>
      <c r="C120" s="6"/>
      <c r="D120" s="6"/>
      <c r="E120" s="6"/>
      <c r="F120" s="6"/>
      <c r="G120" s="6"/>
      <c r="H120" s="6"/>
      <c r="J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6"/>
      <c r="C121" s="6"/>
      <c r="D121" s="6"/>
      <c r="E121" s="6"/>
      <c r="F121" s="6"/>
      <c r="G121" s="6"/>
      <c r="H121" s="6"/>
      <c r="J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6"/>
      <c r="C122" s="6"/>
      <c r="D122" s="6"/>
      <c r="E122" s="6"/>
      <c r="F122" s="6"/>
      <c r="G122" s="6"/>
      <c r="H122" s="6"/>
      <c r="J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6"/>
      <c r="C123" s="6"/>
      <c r="D123" s="6"/>
      <c r="E123" s="6"/>
      <c r="F123" s="6"/>
      <c r="G123" s="6"/>
      <c r="H123" s="6"/>
      <c r="J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6"/>
      <c r="C124" s="6"/>
      <c r="D124" s="6"/>
      <c r="E124" s="6"/>
      <c r="F124" s="6"/>
      <c r="G124" s="6"/>
      <c r="H124" s="6"/>
      <c r="J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6"/>
      <c r="C125" s="6"/>
      <c r="D125" s="6"/>
      <c r="E125" s="6"/>
      <c r="F125" s="6"/>
      <c r="G125" s="6"/>
      <c r="H125" s="6"/>
      <c r="J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6"/>
      <c r="C126" s="6"/>
      <c r="D126" s="6"/>
      <c r="E126" s="6"/>
      <c r="F126" s="6"/>
      <c r="G126" s="6"/>
      <c r="H126" s="6"/>
      <c r="J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6"/>
      <c r="C127" s="6"/>
      <c r="D127" s="6"/>
      <c r="E127" s="6"/>
      <c r="F127" s="6"/>
      <c r="G127" s="6"/>
      <c r="H127" s="6"/>
      <c r="J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6"/>
      <c r="C128" s="6"/>
      <c r="D128" s="6"/>
      <c r="E128" s="6"/>
      <c r="F128" s="6"/>
      <c r="G128" s="6"/>
      <c r="H128" s="6"/>
      <c r="J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6"/>
      <c r="C129" s="6"/>
      <c r="D129" s="6"/>
      <c r="E129" s="6"/>
      <c r="F129" s="6"/>
      <c r="G129" s="6"/>
      <c r="H129" s="6"/>
      <c r="J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6"/>
      <c r="C130" s="6"/>
      <c r="D130" s="6"/>
      <c r="E130" s="6"/>
      <c r="F130" s="6"/>
      <c r="G130" s="6"/>
      <c r="H130" s="6"/>
      <c r="J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6"/>
      <c r="C131" s="6"/>
      <c r="D131" s="6"/>
      <c r="E131" s="6"/>
      <c r="F131" s="6"/>
      <c r="G131" s="6"/>
      <c r="H131" s="6"/>
      <c r="J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6"/>
      <c r="C132" s="6"/>
      <c r="D132" s="6"/>
      <c r="E132" s="6"/>
      <c r="F132" s="6"/>
      <c r="G132" s="6"/>
      <c r="H132" s="6"/>
      <c r="J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6"/>
      <c r="C133" s="6"/>
      <c r="D133" s="6"/>
      <c r="E133" s="6"/>
      <c r="F133" s="6"/>
      <c r="G133" s="6"/>
      <c r="H133" s="6"/>
      <c r="J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6"/>
      <c r="C134" s="6"/>
      <c r="D134" s="6"/>
      <c r="E134" s="6"/>
      <c r="F134" s="6"/>
      <c r="G134" s="6"/>
      <c r="H134" s="6"/>
      <c r="J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6"/>
      <c r="C135" s="6"/>
      <c r="D135" s="6"/>
      <c r="E135" s="6"/>
      <c r="F135" s="6"/>
      <c r="G135" s="6"/>
      <c r="H135" s="6"/>
      <c r="J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6"/>
      <c r="C136" s="6"/>
      <c r="D136" s="6"/>
      <c r="E136" s="6"/>
      <c r="F136" s="6"/>
      <c r="G136" s="6"/>
      <c r="H136" s="6"/>
      <c r="J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6"/>
      <c r="C137" s="6"/>
      <c r="D137" s="6"/>
      <c r="E137" s="6"/>
      <c r="F137" s="6"/>
      <c r="G137" s="6"/>
      <c r="H137" s="6"/>
      <c r="J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6"/>
      <c r="C138" s="6"/>
      <c r="D138" s="6"/>
      <c r="E138" s="6"/>
      <c r="F138" s="6"/>
      <c r="G138" s="6"/>
      <c r="H138" s="6"/>
      <c r="J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6"/>
      <c r="C139" s="6"/>
      <c r="D139" s="6"/>
      <c r="E139" s="6"/>
      <c r="F139" s="6"/>
      <c r="G139" s="6"/>
      <c r="H139" s="6"/>
      <c r="J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6"/>
      <c r="C140" s="6"/>
      <c r="D140" s="6"/>
      <c r="E140" s="6"/>
      <c r="F140" s="6"/>
      <c r="G140" s="6"/>
      <c r="H140" s="6"/>
      <c r="J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6"/>
      <c r="C141" s="6"/>
      <c r="D141" s="6"/>
      <c r="E141" s="6"/>
      <c r="F141" s="6"/>
      <c r="G141" s="6"/>
      <c r="H141" s="6"/>
      <c r="J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6"/>
      <c r="C142" s="6"/>
      <c r="D142" s="6"/>
      <c r="E142" s="6"/>
      <c r="F142" s="6"/>
      <c r="G142" s="6"/>
      <c r="H142" s="6"/>
      <c r="J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6"/>
      <c r="C143" s="6"/>
      <c r="D143" s="6"/>
      <c r="E143" s="6"/>
      <c r="F143" s="6"/>
      <c r="G143" s="6"/>
      <c r="H143" s="6"/>
      <c r="J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6"/>
      <c r="C144" s="6"/>
      <c r="D144" s="6"/>
      <c r="E144" s="6"/>
      <c r="F144" s="6"/>
      <c r="G144" s="6"/>
      <c r="H144" s="6"/>
      <c r="J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6"/>
      <c r="C145" s="6"/>
      <c r="D145" s="6"/>
      <c r="E145" s="6"/>
      <c r="F145" s="6"/>
      <c r="G145" s="6"/>
      <c r="H145" s="6"/>
      <c r="J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6"/>
      <c r="C146" s="6"/>
      <c r="D146" s="6"/>
      <c r="E146" s="6"/>
      <c r="F146" s="6"/>
      <c r="G146" s="6"/>
      <c r="H146" s="6"/>
      <c r="J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6"/>
      <c r="C147" s="6"/>
      <c r="D147" s="6"/>
      <c r="E147" s="6"/>
      <c r="F147" s="6"/>
      <c r="G147" s="6"/>
      <c r="H147" s="6"/>
      <c r="J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6"/>
      <c r="C148" s="6"/>
      <c r="D148" s="6"/>
      <c r="E148" s="6"/>
      <c r="F148" s="6"/>
      <c r="G148" s="6"/>
      <c r="H148" s="6"/>
      <c r="J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6"/>
      <c r="C149" s="6"/>
      <c r="D149" s="6"/>
      <c r="E149" s="6"/>
      <c r="F149" s="6"/>
      <c r="G149" s="6"/>
      <c r="H149" s="6"/>
      <c r="J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6"/>
      <c r="C150" s="6"/>
      <c r="D150" s="6"/>
      <c r="E150" s="6"/>
      <c r="F150" s="6"/>
      <c r="G150" s="6"/>
      <c r="H150" s="6"/>
      <c r="J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6"/>
      <c r="C151" s="6"/>
      <c r="D151" s="6"/>
      <c r="E151" s="6"/>
      <c r="F151" s="6"/>
      <c r="G151" s="6"/>
      <c r="H151" s="6"/>
      <c r="J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6"/>
      <c r="C152" s="6"/>
      <c r="D152" s="6"/>
      <c r="E152" s="6"/>
      <c r="F152" s="6"/>
      <c r="G152" s="6"/>
      <c r="H152" s="6"/>
      <c r="J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6"/>
      <c r="C153" s="6"/>
      <c r="D153" s="6"/>
      <c r="E153" s="6"/>
      <c r="F153" s="6"/>
      <c r="G153" s="6"/>
      <c r="H153" s="6"/>
      <c r="J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6"/>
      <c r="C154" s="6"/>
      <c r="D154" s="6"/>
      <c r="E154" s="6"/>
      <c r="F154" s="6"/>
      <c r="G154" s="6"/>
      <c r="H154" s="6"/>
      <c r="J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6"/>
      <c r="C155" s="6"/>
      <c r="D155" s="6"/>
      <c r="E155" s="6"/>
      <c r="F155" s="6"/>
      <c r="G155" s="6"/>
      <c r="H155" s="6"/>
      <c r="J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6"/>
      <c r="C156" s="6"/>
      <c r="D156" s="6"/>
      <c r="E156" s="6"/>
      <c r="F156" s="6"/>
      <c r="G156" s="6"/>
      <c r="H156" s="6"/>
      <c r="J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6"/>
      <c r="C157" s="6"/>
      <c r="D157" s="6"/>
      <c r="E157" s="6"/>
      <c r="F157" s="6"/>
      <c r="G157" s="6"/>
      <c r="H157" s="6"/>
      <c r="J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6"/>
      <c r="C158" s="6"/>
      <c r="D158" s="6"/>
      <c r="E158" s="6"/>
      <c r="F158" s="6"/>
      <c r="G158" s="6"/>
      <c r="H158" s="6"/>
      <c r="J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6"/>
      <c r="C159" s="6"/>
      <c r="D159" s="6"/>
      <c r="E159" s="6"/>
      <c r="F159" s="6"/>
      <c r="G159" s="6"/>
      <c r="H159" s="6"/>
      <c r="J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6"/>
      <c r="C160" s="6"/>
      <c r="D160" s="6"/>
      <c r="E160" s="6"/>
      <c r="F160" s="6"/>
      <c r="G160" s="6"/>
      <c r="H160" s="6"/>
      <c r="J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6"/>
      <c r="C161" s="6"/>
      <c r="D161" s="6"/>
      <c r="E161" s="6"/>
      <c r="F161" s="6"/>
      <c r="G161" s="6"/>
      <c r="H161" s="6"/>
      <c r="J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6"/>
      <c r="C162" s="6"/>
      <c r="D162" s="6"/>
      <c r="E162" s="6"/>
      <c r="F162" s="6"/>
      <c r="G162" s="6"/>
      <c r="H162" s="6"/>
      <c r="J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6"/>
      <c r="C163" s="6"/>
      <c r="D163" s="6"/>
      <c r="E163" s="6"/>
      <c r="F163" s="6"/>
      <c r="G163" s="6"/>
      <c r="H163" s="6"/>
      <c r="J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6"/>
      <c r="C164" s="6"/>
      <c r="D164" s="6"/>
      <c r="E164" s="6"/>
      <c r="F164" s="6"/>
      <c r="G164" s="6"/>
      <c r="H164" s="6"/>
      <c r="J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6"/>
      <c r="C165" s="6"/>
      <c r="D165" s="6"/>
      <c r="E165" s="6"/>
      <c r="F165" s="6"/>
      <c r="G165" s="6"/>
      <c r="H165" s="6"/>
      <c r="J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6"/>
      <c r="C166" s="6"/>
      <c r="D166" s="6"/>
      <c r="E166" s="6"/>
      <c r="F166" s="6"/>
      <c r="G166" s="6"/>
      <c r="H166" s="6"/>
      <c r="J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6"/>
      <c r="C167" s="6"/>
      <c r="D167" s="6"/>
      <c r="E167" s="6"/>
      <c r="F167" s="6"/>
      <c r="G167" s="6"/>
      <c r="H167" s="6"/>
      <c r="J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6"/>
      <c r="C168" s="6"/>
      <c r="D168" s="6"/>
      <c r="E168" s="6"/>
      <c r="F168" s="6"/>
      <c r="G168" s="6"/>
      <c r="H168" s="6"/>
      <c r="J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6"/>
      <c r="C169" s="6"/>
      <c r="D169" s="6"/>
      <c r="E169" s="6"/>
      <c r="F169" s="6"/>
      <c r="G169" s="6"/>
      <c r="H169" s="6"/>
      <c r="J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6"/>
      <c r="C170" s="6"/>
      <c r="D170" s="6"/>
      <c r="E170" s="6"/>
      <c r="F170" s="6"/>
      <c r="G170" s="6"/>
      <c r="H170" s="6"/>
      <c r="J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6"/>
      <c r="C171" s="6"/>
      <c r="D171" s="6"/>
      <c r="E171" s="6"/>
      <c r="F171" s="6"/>
      <c r="G171" s="6"/>
      <c r="H171" s="6"/>
      <c r="J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6"/>
      <c r="C172" s="6"/>
      <c r="D172" s="6"/>
      <c r="E172" s="6"/>
      <c r="F172" s="6"/>
      <c r="G172" s="6"/>
      <c r="H172" s="6"/>
      <c r="J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6"/>
      <c r="C173" s="6"/>
      <c r="D173" s="6"/>
      <c r="E173" s="6"/>
      <c r="F173" s="6"/>
      <c r="G173" s="6"/>
      <c r="H173" s="6"/>
      <c r="J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6"/>
      <c r="C174" s="6"/>
      <c r="D174" s="6"/>
      <c r="E174" s="6"/>
      <c r="F174" s="6"/>
      <c r="G174" s="6"/>
      <c r="H174" s="6"/>
      <c r="J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6"/>
      <c r="C175" s="6"/>
      <c r="D175" s="6"/>
      <c r="E175" s="6"/>
      <c r="F175" s="6"/>
      <c r="G175" s="6"/>
      <c r="H175" s="6"/>
      <c r="J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6"/>
      <c r="C176" s="6"/>
      <c r="D176" s="6"/>
      <c r="E176" s="6"/>
      <c r="F176" s="6"/>
      <c r="G176" s="6"/>
      <c r="H176" s="6"/>
      <c r="J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6"/>
      <c r="C177" s="6"/>
      <c r="D177" s="6"/>
      <c r="E177" s="6"/>
      <c r="F177" s="6"/>
      <c r="G177" s="6"/>
      <c r="H177" s="6"/>
      <c r="J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6"/>
      <c r="C178" s="6"/>
      <c r="D178" s="6"/>
      <c r="E178" s="6"/>
      <c r="F178" s="6"/>
      <c r="G178" s="6"/>
      <c r="H178" s="6"/>
      <c r="J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6"/>
      <c r="C179" s="6"/>
      <c r="D179" s="6"/>
      <c r="E179" s="6"/>
      <c r="F179" s="6"/>
      <c r="G179" s="6"/>
      <c r="H179" s="6"/>
      <c r="J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6"/>
      <c r="C180" s="6"/>
      <c r="D180" s="6"/>
      <c r="E180" s="6"/>
      <c r="F180" s="6"/>
      <c r="G180" s="6"/>
      <c r="H180" s="6"/>
      <c r="J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6"/>
      <c r="C181" s="6"/>
      <c r="D181" s="6"/>
      <c r="E181" s="6"/>
      <c r="F181" s="6"/>
      <c r="G181" s="6"/>
      <c r="H181" s="6"/>
      <c r="J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6"/>
      <c r="C182" s="6"/>
      <c r="D182" s="6"/>
      <c r="E182" s="6"/>
      <c r="F182" s="6"/>
      <c r="G182" s="6"/>
      <c r="H182" s="6"/>
      <c r="J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6"/>
      <c r="C183" s="6"/>
      <c r="D183" s="6"/>
      <c r="E183" s="6"/>
      <c r="F183" s="6"/>
      <c r="G183" s="6"/>
      <c r="H183" s="6"/>
      <c r="J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6"/>
      <c r="C184" s="6"/>
      <c r="D184" s="6"/>
      <c r="E184" s="6"/>
      <c r="F184" s="6"/>
      <c r="G184" s="6"/>
      <c r="H184" s="6"/>
      <c r="J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6"/>
      <c r="C185" s="6"/>
      <c r="D185" s="6"/>
      <c r="E185" s="6"/>
      <c r="F185" s="6"/>
      <c r="G185" s="6"/>
      <c r="H185" s="6"/>
      <c r="J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6"/>
      <c r="C186" s="6"/>
      <c r="D186" s="6"/>
      <c r="E186" s="6"/>
      <c r="F186" s="6"/>
      <c r="G186" s="6"/>
      <c r="H186" s="6"/>
      <c r="J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6"/>
      <c r="C187" s="6"/>
      <c r="D187" s="6"/>
      <c r="E187" s="6"/>
      <c r="F187" s="6"/>
      <c r="G187" s="6"/>
      <c r="H187" s="6"/>
      <c r="J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6"/>
      <c r="C188" s="6"/>
      <c r="D188" s="6"/>
      <c r="E188" s="6"/>
      <c r="F188" s="6"/>
      <c r="G188" s="6"/>
      <c r="H188" s="6"/>
      <c r="J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6"/>
      <c r="C189" s="6"/>
      <c r="D189" s="6"/>
      <c r="E189" s="6"/>
      <c r="F189" s="6"/>
      <c r="G189" s="6"/>
      <c r="H189" s="6"/>
      <c r="J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6"/>
      <c r="C190" s="6"/>
      <c r="D190" s="6"/>
      <c r="E190" s="6"/>
      <c r="F190" s="6"/>
      <c r="G190" s="6"/>
      <c r="H190" s="6"/>
      <c r="J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6"/>
      <c r="C191" s="6"/>
      <c r="D191" s="6"/>
      <c r="E191" s="6"/>
      <c r="F191" s="6"/>
      <c r="G191" s="6"/>
      <c r="H191" s="6"/>
      <c r="J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6"/>
      <c r="C192" s="6"/>
      <c r="D192" s="6"/>
      <c r="E192" s="6"/>
      <c r="F192" s="6"/>
      <c r="G192" s="6"/>
      <c r="H192" s="6"/>
      <c r="J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6"/>
      <c r="C193" s="6"/>
      <c r="D193" s="6"/>
      <c r="E193" s="6"/>
      <c r="F193" s="6"/>
      <c r="G193" s="6"/>
      <c r="H193" s="6"/>
      <c r="J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6"/>
      <c r="C194" s="6"/>
      <c r="D194" s="6"/>
      <c r="E194" s="6"/>
      <c r="F194" s="6"/>
      <c r="G194" s="6"/>
      <c r="H194" s="6"/>
      <c r="J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6"/>
      <c r="C195" s="6"/>
      <c r="D195" s="6"/>
      <c r="E195" s="6"/>
      <c r="F195" s="6"/>
      <c r="G195" s="6"/>
      <c r="H195" s="6"/>
      <c r="J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6"/>
      <c r="C196" s="6"/>
      <c r="D196" s="6"/>
      <c r="E196" s="6"/>
      <c r="F196" s="6"/>
      <c r="G196" s="6"/>
      <c r="H196" s="6"/>
      <c r="J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6"/>
      <c r="C197" s="6"/>
      <c r="D197" s="6"/>
      <c r="E197" s="6"/>
      <c r="F197" s="6"/>
      <c r="G197" s="6"/>
      <c r="H197" s="6"/>
      <c r="J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6"/>
      <c r="C198" s="6"/>
      <c r="D198" s="6"/>
      <c r="E198" s="6"/>
      <c r="F198" s="6"/>
      <c r="G198" s="6"/>
      <c r="H198" s="6"/>
      <c r="J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6"/>
      <c r="C199" s="6"/>
      <c r="D199" s="6"/>
      <c r="E199" s="6"/>
      <c r="F199" s="6"/>
      <c r="G199" s="6"/>
      <c r="H199" s="6"/>
      <c r="J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6"/>
      <c r="C200" s="6"/>
      <c r="D200" s="6"/>
      <c r="E200" s="6"/>
      <c r="F200" s="6"/>
      <c r="G200" s="6"/>
      <c r="H200" s="6"/>
      <c r="J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6"/>
      <c r="C201" s="6"/>
      <c r="D201" s="6"/>
      <c r="E201" s="6"/>
      <c r="F201" s="6"/>
      <c r="G201" s="6"/>
      <c r="H201" s="6"/>
      <c r="J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6"/>
      <c r="C202" s="6"/>
      <c r="D202" s="6"/>
      <c r="E202" s="6"/>
      <c r="F202" s="6"/>
      <c r="G202" s="6"/>
      <c r="H202" s="6"/>
      <c r="J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6"/>
      <c r="C203" s="6"/>
      <c r="D203" s="6"/>
      <c r="E203" s="6"/>
      <c r="F203" s="6"/>
      <c r="G203" s="6"/>
      <c r="H203" s="6"/>
      <c r="J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6"/>
      <c r="C204" s="6"/>
      <c r="D204" s="6"/>
      <c r="E204" s="6"/>
      <c r="F204" s="6"/>
      <c r="G204" s="6"/>
      <c r="H204" s="6"/>
      <c r="J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6"/>
      <c r="C205" s="6"/>
      <c r="D205" s="6"/>
      <c r="E205" s="6"/>
      <c r="F205" s="6"/>
      <c r="G205" s="6"/>
      <c r="H205" s="6"/>
      <c r="J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6"/>
      <c r="C206" s="6"/>
      <c r="D206" s="6"/>
      <c r="E206" s="6"/>
      <c r="F206" s="6"/>
      <c r="G206" s="6"/>
      <c r="H206" s="6"/>
      <c r="J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6"/>
      <c r="C207" s="6"/>
      <c r="D207" s="6"/>
      <c r="E207" s="6"/>
      <c r="F207" s="6"/>
      <c r="G207" s="6"/>
      <c r="H207" s="6"/>
      <c r="J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6"/>
      <c r="C208" s="6"/>
      <c r="D208" s="6"/>
      <c r="E208" s="6"/>
      <c r="F208" s="6"/>
      <c r="G208" s="6"/>
      <c r="H208" s="6"/>
      <c r="J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6"/>
      <c r="C209" s="6"/>
      <c r="D209" s="6"/>
      <c r="E209" s="6"/>
      <c r="F209" s="6"/>
      <c r="G209" s="6"/>
      <c r="H209" s="6"/>
      <c r="J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6"/>
      <c r="C210" s="6"/>
      <c r="D210" s="6"/>
      <c r="E210" s="6"/>
      <c r="F210" s="6"/>
      <c r="G210" s="6"/>
      <c r="H210" s="6"/>
      <c r="J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6"/>
      <c r="C211" s="6"/>
      <c r="D211" s="6"/>
      <c r="E211" s="6"/>
      <c r="F211" s="6"/>
      <c r="G211" s="6"/>
      <c r="H211" s="6"/>
      <c r="J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6"/>
      <c r="C212" s="6"/>
      <c r="D212" s="6"/>
      <c r="E212" s="6"/>
      <c r="F212" s="6"/>
      <c r="G212" s="6"/>
      <c r="H212" s="6"/>
      <c r="J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6"/>
      <c r="C213" s="6"/>
      <c r="D213" s="6"/>
      <c r="E213" s="6"/>
      <c r="F213" s="6"/>
      <c r="G213" s="6"/>
      <c r="H213" s="6"/>
      <c r="J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6"/>
      <c r="C214" s="6"/>
      <c r="D214" s="6"/>
      <c r="E214" s="6"/>
      <c r="F214" s="6"/>
      <c r="G214" s="6"/>
      <c r="H214" s="6"/>
      <c r="J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6"/>
      <c r="C215" s="6"/>
      <c r="D215" s="6"/>
      <c r="E215" s="6"/>
      <c r="F215" s="6"/>
      <c r="G215" s="6"/>
      <c r="H215" s="6"/>
      <c r="J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6"/>
      <c r="C216" s="6"/>
      <c r="D216" s="6"/>
      <c r="E216" s="6"/>
      <c r="F216" s="6"/>
      <c r="G216" s="6"/>
      <c r="H216" s="6"/>
      <c r="J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6"/>
      <c r="C217" s="6"/>
      <c r="D217" s="6"/>
      <c r="E217" s="6"/>
      <c r="F217" s="6"/>
      <c r="G217" s="6"/>
      <c r="H217" s="6"/>
      <c r="J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6"/>
      <c r="C218" s="6"/>
      <c r="D218" s="6"/>
      <c r="E218" s="6"/>
      <c r="F218" s="6"/>
      <c r="G218" s="6"/>
      <c r="H218" s="6"/>
      <c r="J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6"/>
      <c r="C219" s="6"/>
      <c r="D219" s="6"/>
      <c r="E219" s="6"/>
      <c r="F219" s="6"/>
      <c r="G219" s="6"/>
      <c r="H219" s="6"/>
      <c r="J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6"/>
      <c r="C220" s="6"/>
      <c r="D220" s="6"/>
      <c r="E220" s="6"/>
      <c r="F220" s="6"/>
      <c r="G220" s="6"/>
      <c r="H220" s="6"/>
      <c r="J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6"/>
      <c r="C221" s="6"/>
      <c r="D221" s="6"/>
      <c r="E221" s="6"/>
      <c r="F221" s="6"/>
      <c r="G221" s="6"/>
      <c r="H221" s="6"/>
      <c r="J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6"/>
      <c r="C222" s="6"/>
      <c r="D222" s="6"/>
      <c r="E222" s="6"/>
      <c r="F222" s="6"/>
      <c r="G222" s="6"/>
      <c r="H222" s="6"/>
      <c r="J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6"/>
      <c r="C223" s="6"/>
      <c r="D223" s="6"/>
      <c r="E223" s="6"/>
      <c r="F223" s="6"/>
      <c r="G223" s="6"/>
      <c r="H223" s="6"/>
      <c r="J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6"/>
      <c r="C224" s="6"/>
      <c r="D224" s="6"/>
      <c r="E224" s="6"/>
      <c r="F224" s="6"/>
      <c r="G224" s="6"/>
      <c r="H224" s="6"/>
      <c r="J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6"/>
      <c r="C225" s="6"/>
      <c r="D225" s="6"/>
      <c r="E225" s="6"/>
      <c r="F225" s="6"/>
      <c r="G225" s="6"/>
      <c r="H225" s="6"/>
      <c r="J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6"/>
      <c r="C226" s="6"/>
      <c r="D226" s="6"/>
      <c r="E226" s="6"/>
      <c r="F226" s="6"/>
      <c r="G226" s="6"/>
      <c r="H226" s="6"/>
      <c r="J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6"/>
      <c r="C227" s="6"/>
      <c r="D227" s="6"/>
      <c r="E227" s="6"/>
      <c r="F227" s="6"/>
      <c r="G227" s="6"/>
      <c r="H227" s="6"/>
      <c r="J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6"/>
      <c r="C228" s="6"/>
      <c r="D228" s="6"/>
      <c r="E228" s="6"/>
      <c r="F228" s="6"/>
      <c r="G228" s="6"/>
      <c r="H228" s="6"/>
      <c r="J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6"/>
      <c r="C229" s="6"/>
      <c r="D229" s="6"/>
      <c r="E229" s="6"/>
      <c r="F229" s="6"/>
      <c r="G229" s="6"/>
      <c r="H229" s="6"/>
      <c r="J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6"/>
      <c r="C230" s="6"/>
      <c r="D230" s="6"/>
      <c r="E230" s="6"/>
      <c r="F230" s="6"/>
      <c r="G230" s="6"/>
      <c r="H230" s="6"/>
      <c r="J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6"/>
      <c r="C231" s="6"/>
      <c r="D231" s="6"/>
      <c r="E231" s="6"/>
      <c r="F231" s="6"/>
      <c r="G231" s="6"/>
      <c r="H231" s="6"/>
      <c r="J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6"/>
      <c r="C232" s="6"/>
      <c r="D232" s="6"/>
      <c r="E232" s="6"/>
      <c r="F232" s="6"/>
      <c r="G232" s="6"/>
      <c r="H232" s="6"/>
      <c r="J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6"/>
      <c r="C233" s="6"/>
      <c r="D233" s="6"/>
      <c r="E233" s="6"/>
      <c r="F233" s="6"/>
      <c r="G233" s="6"/>
      <c r="H233" s="6"/>
      <c r="J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6"/>
      <c r="C234" s="6"/>
      <c r="D234" s="6"/>
      <c r="E234" s="6"/>
      <c r="F234" s="6"/>
      <c r="G234" s="6"/>
      <c r="H234" s="6"/>
      <c r="J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6"/>
      <c r="C235" s="6"/>
      <c r="D235" s="6"/>
      <c r="E235" s="6"/>
      <c r="F235" s="6"/>
      <c r="G235" s="6"/>
      <c r="H235" s="6"/>
      <c r="J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6"/>
      <c r="H236" s="6"/>
      <c r="J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6"/>
      <c r="H237" s="6"/>
      <c r="J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J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J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J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J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J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J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J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J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J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J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J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J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J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J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J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J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J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J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J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J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J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J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J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J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J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J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J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J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J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J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J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J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J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J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J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J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J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J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J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J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J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J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J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J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J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J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J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J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J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J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J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J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J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J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J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J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J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J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J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J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J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J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J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J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J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J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J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J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J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J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J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J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J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J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J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J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J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J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J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J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J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J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J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J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J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J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J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J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J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J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J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J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J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J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J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J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J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J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J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J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J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J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J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J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J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J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J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J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J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J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J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J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J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J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J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J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J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J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J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J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J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J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J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J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J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J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J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J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J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J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J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J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J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J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J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J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J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J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J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J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J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J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J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J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J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J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J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J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J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J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J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J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J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J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J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J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J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J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J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J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J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J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J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J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J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J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J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J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J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J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J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J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J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J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J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J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J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J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J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J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J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J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J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J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J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J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J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J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J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J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J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J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J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J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J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J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J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J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J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J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J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J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J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J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J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J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J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J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J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J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J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J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J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J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J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J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J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J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J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J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J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J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J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J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J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J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J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J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J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J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J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J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J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J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J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J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J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J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J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J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J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J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J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J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J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J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J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J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J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J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J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J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J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J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J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J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J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J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J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J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J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J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J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J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J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J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J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J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J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J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J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J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J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J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J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J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J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J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J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J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J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J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J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J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J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J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J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J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J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J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J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J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J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J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J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J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J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J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J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J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J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J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J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J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J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J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J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J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J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J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J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J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J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J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J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J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J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J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J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J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J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J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J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J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J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J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J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J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J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J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J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J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J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J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J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J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J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J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J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J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J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J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J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J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J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J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J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J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J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J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J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J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J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J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J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J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J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J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J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J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J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J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J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J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J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J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J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J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J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J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J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J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J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J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J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J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J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J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J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J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J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J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J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J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J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J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J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J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J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J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J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J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J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J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J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J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J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J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J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J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J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J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J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J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J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J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J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J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J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J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J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J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J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J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J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J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J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J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J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J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J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J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J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J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J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J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J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J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J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J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J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J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J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J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J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J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J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J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J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J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J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J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J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J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J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J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J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J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J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J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J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J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J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J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J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J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J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J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J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J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J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J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J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J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J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J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J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J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J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J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J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J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J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J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J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J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J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J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J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J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J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J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J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J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J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J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J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J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J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J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J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J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J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J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J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J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J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J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J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J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J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J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J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J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J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J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J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J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J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J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J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J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J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J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J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J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J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J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J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J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J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J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J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J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J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J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J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J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J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J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J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J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J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J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J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J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J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J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J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J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J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J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J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J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J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J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J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J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J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J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J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J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J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J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J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J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J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J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J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J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J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J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J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J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J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J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J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J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J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J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J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J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J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J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J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J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J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J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J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J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J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J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J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J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J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J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J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J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J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J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J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J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J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J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J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J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J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J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J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J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J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J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J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J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J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J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J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J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J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J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J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J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J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J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J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J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J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J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J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J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J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J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J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J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J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J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J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J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J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J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J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J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J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J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J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J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J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J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J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J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J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J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J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J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J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J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J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J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J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J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J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J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J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J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J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J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J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J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J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J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J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J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J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J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J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J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J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J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J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J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J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J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J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J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J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J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J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J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J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J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J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J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J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J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J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J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J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J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J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J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J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J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J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J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J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J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J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J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J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J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J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J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J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J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J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J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J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J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J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J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J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J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J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J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J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J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J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J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J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J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J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J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J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J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J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J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J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J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J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J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J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J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J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J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J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J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J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J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J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J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J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J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J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J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J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J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J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J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J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J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J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J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6"/>
      <c r="H990" s="6"/>
      <c r="J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6"/>
      <c r="H991" s="6"/>
      <c r="J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6"/>
      <c r="H992" s="6"/>
      <c r="J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6"/>
      <c r="H993" s="6"/>
      <c r="J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6"/>
      <c r="H994" s="6"/>
      <c r="J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6"/>
      <c r="H995" s="6"/>
      <c r="J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6"/>
      <c r="H996" s="6"/>
      <c r="J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G997" s="6"/>
      <c r="H997" s="6"/>
      <c r="J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G998" s="6"/>
      <c r="H998" s="6"/>
      <c r="J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6"/>
      <c r="G999" s="6"/>
      <c r="H999" s="6"/>
      <c r="J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6"/>
      <c r="G1000" s="6"/>
      <c r="H1000" s="6"/>
      <c r="J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drawing r:id="rId1"/>
</worksheet>
</file>