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1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3" l="1"/>
  <c r="Q38" i="3"/>
  <c r="Q37" i="3"/>
  <c r="Q36" i="3"/>
  <c r="Q32" i="3"/>
  <c r="Q31" i="3"/>
  <c r="Q33" i="3"/>
  <c r="Q30" i="3"/>
  <c r="O33" i="3"/>
  <c r="Q26" i="3"/>
  <c r="Q25" i="3"/>
  <c r="Q24" i="3"/>
  <c r="O27" i="3"/>
  <c r="Q39" i="3"/>
  <c r="R30" i="3"/>
  <c r="P33" i="3"/>
  <c r="R32" i="3"/>
  <c r="R31" i="3"/>
  <c r="R26" i="3"/>
  <c r="R24" i="3"/>
  <c r="Q27" i="3"/>
  <c r="AK13" i="7"/>
  <c r="AC13" i="7"/>
  <c r="AK12" i="7"/>
  <c r="AC12" i="7"/>
  <c r="H42" i="6"/>
  <c r="G42" i="6"/>
  <c r="F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Z22" i="5"/>
  <c r="Z23" i="5"/>
  <c r="Z21" i="5"/>
  <c r="AA21" i="5"/>
  <c r="Z20" i="5"/>
  <c r="AA20" i="5"/>
  <c r="Z19" i="5"/>
  <c r="AA19" i="5"/>
  <c r="X16" i="5"/>
  <c r="Y22" i="5"/>
  <c r="X14" i="5"/>
  <c r="X13" i="5"/>
  <c r="X34" i="4"/>
  <c r="X42" i="4"/>
  <c r="Z33" i="4"/>
  <c r="Z32" i="4"/>
  <c r="Z31" i="4"/>
  <c r="X28" i="4"/>
  <c r="Z27" i="4"/>
  <c r="Z26" i="4"/>
  <c r="Z25" i="4"/>
  <c r="X22" i="4"/>
  <c r="Z21" i="4"/>
  <c r="Z20" i="4"/>
  <c r="Z19" i="4"/>
  <c r="X16" i="4"/>
  <c r="X14" i="4"/>
  <c r="AA13" i="4"/>
  <c r="X13" i="4"/>
  <c r="O21" i="3"/>
  <c r="O41" i="3"/>
  <c r="Q20" i="3"/>
  <c r="Q19" i="3"/>
  <c r="Q18" i="3"/>
  <c r="O15" i="3"/>
  <c r="R12" i="3"/>
  <c r="P39" i="3"/>
  <c r="R38" i="3"/>
  <c r="R37" i="3"/>
  <c r="R36" i="3"/>
  <c r="P27" i="3"/>
  <c r="R25" i="3"/>
  <c r="AA26" i="4"/>
  <c r="AA32" i="4"/>
  <c r="AA27" i="4"/>
  <c r="AA33" i="4"/>
  <c r="AA25" i="4"/>
  <c r="AA31" i="4"/>
  <c r="Z28" i="4"/>
  <c r="Z22" i="4"/>
  <c r="AA22" i="5"/>
  <c r="I22" i="6"/>
  <c r="I28" i="6"/>
  <c r="I34" i="6"/>
  <c r="I40" i="6"/>
  <c r="Q21" i="3"/>
  <c r="Z34" i="4"/>
  <c r="X19" i="5"/>
  <c r="X20" i="5"/>
  <c r="X21" i="5"/>
  <c r="X22" i="5"/>
  <c r="Y19" i="5"/>
  <c r="Y20" i="5"/>
  <c r="Y21" i="5"/>
  <c r="Q41" i="3"/>
  <c r="R39" i="3"/>
  <c r="P21" i="3"/>
  <c r="Z23" i="4"/>
  <c r="Z42" i="4"/>
  <c r="Y22" i="4"/>
  <c r="AA20" i="4"/>
  <c r="AA19" i="4"/>
  <c r="AA21" i="4"/>
  <c r="Y34" i="4"/>
  <c r="Y28" i="4"/>
  <c r="R18" i="3"/>
  <c r="R20" i="3"/>
  <c r="R19" i="3"/>
  <c r="R27" i="3"/>
  <c r="R33" i="3"/>
  <c r="R21" i="3"/>
  <c r="AA14" i="4"/>
  <c r="AA15" i="4"/>
  <c r="Y42" i="4"/>
  <c r="AA34" i="4"/>
  <c r="AA28" i="4"/>
  <c r="AA22" i="4"/>
  <c r="R13" i="3"/>
  <c r="R14" i="3"/>
  <c r="P41" i="3"/>
</calcChain>
</file>

<file path=xl/sharedStrings.xml><?xml version="1.0" encoding="utf-8"?>
<sst xmlns="http://schemas.openxmlformats.org/spreadsheetml/2006/main" count="1228" uniqueCount="109">
  <si>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</si>
  <si>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</si>
  <si>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</si>
  <si>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</si>
  <si>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</si>
  <si>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</si>
  <si>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</si>
  <si>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</si>
  <si>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</si>
  <si>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</si>
  <si>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</si>
  <si>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</si>
  <si>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</si>
  <si>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</si>
  <si>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</si>
  <si>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</si>
  <si>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</si>
  <si>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</si>
  <si>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</si>
  <si>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</si>
  <si>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</si>
  <si>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</si>
  <si>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</si>
  <si>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</si>
  <si>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</si>
  <si>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</si>
  <si>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</si>
  <si>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</si>
  <si>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</si>
  <si>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</si>
  <si>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</si>
  <si>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</si>
  <si>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</si>
  <si>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</si>
  <si>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</si>
  <si>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</si>
  <si>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</si>
  <si>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</si>
  <si>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</si>
  <si>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</si>
  <si>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</si>
  <si>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</si>
  <si>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</si>
  <si>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</si>
  <si>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</si>
  <si>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</si>
  <si>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</si>
  <si>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</si>
  <si>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</si>
  <si>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</si>
  <si>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</si>
  <si>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</si>
  <si>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</si>
  <si>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</si>
  <si>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</si>
  <si>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</si>
  <si>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</si>
  <si>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</si>
  <si>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</si>
  <si>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</si>
  <si>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</si>
  <si>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</si>
  <si>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</si>
  <si>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</si>
  <si>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</si>
  <si>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</si>
  <si>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</si>
  <si>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</si>
  <si>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</si>
  <si>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</si>
  <si>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</si>
  <si>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</si>
  <si>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</si>
  <si>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</si>
  <si>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</si>
  <si>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</si>
  <si>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</si>
  <si>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</si>
  <si>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</si>
  <si>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</si>
  <si>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</si>
  <si>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</si>
  <si>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</si>
  <si>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</si>
  <si>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</si>
  <si>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</si>
  <si>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</si>
  <si>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</si>
  <si>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</si>
  <si>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</si>
  <si>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</si>
  <si>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</si>
  <si>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</si>
  <si>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</si>
  <si>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</si>
  <si>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</si>
  <si>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</si>
  <si>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</si>
  <si>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</si>
  <si>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</si>
  <si>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</si>
  <si>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</si>
  <si>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</si>
  <si>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</si>
  <si>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</si>
  <si>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</si>
  <si>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Taliah Stanley</t>
  </si>
  <si>
    <t>ts45579n</t>
  </si>
  <si>
    <t>rk72756n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</si>
</sst>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5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18" fillId="0" borderId="0" xfId="0" applyFont="1" applyAlignment="1">
      <alignment horizontal="left" indent="1"/>
    </xf>
    <xf numFmtId="0" fontId="18" fillId="0" borderId="15" xfId="0" applyFont="1" applyBorder="1" applyAlignment="1">
      <alignment horizontal="left" indent="1"/>
    </xf>
    <xf numFmtId="165" fontId="0" fillId="0" borderId="0" xfId="0" applyNumberFormat="1" applyAlignment="1">
      <alignment horizontal="center"/>
    </xf>
    <xf numFmtId="9" fontId="18" fillId="0" borderId="0" xfId="0" applyNumberFormat="1" applyFont="1" applyAlignment="1">
      <alignment horizontal="center"/>
    </xf>
    <xf numFmtId="9" fontId="18" fillId="0" borderId="15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165" fontId="18" fillId="0" borderId="0" xfId="0" applyNumberFormat="1" applyFont="1" applyAlignment="1">
      <alignment horizontal="right"/>
    </xf>
    <xf numFmtId="165" fontId="18" fillId="0" borderId="15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" fontId="23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1" fontId="23" fillId="0" borderId="15" xfId="0" applyNumberFormat="1" applyFont="1" applyBorder="1" applyAlignment="1">
      <alignment horizontal="center"/>
    </xf>
    <xf numFmtId="165" fontId="23" fillId="0" borderId="15" xfId="0" applyNumberFormat="1" applyFont="1" applyBorder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22" fillId="0" borderId="13" xfId="0" applyFont="1" applyBorder="1" applyProtection="1"/>
    <xf numFmtId="9" fontId="0" fillId="0" borderId="15" xfId="0" applyNumberFormat="1" applyBorder="1" applyAlignment="1">
      <alignment horizontal="center"/>
    </xf>
    <xf numFmtId="165" fontId="0" fillId="0" borderId="15" xfId="0" applyNumberFormat="1" applyBorder="1" applyAlignment="1">
      <alignment horizontal="right"/>
    </xf>
    <xf numFmtId="1" fontId="37" fillId="0" borderId="0" xfId="0" applyNumberFormat="1" applyFont="1" applyAlignment="1">
      <alignment horizontal="center"/>
    </xf>
    <xf numFmtId="165" fontId="37" fillId="0" borderId="0" xfId="0" applyNumberFormat="1" applyFont="1" applyAlignment="1">
      <alignment horizontal="center"/>
    </xf>
    <xf numFmtId="1" fontId="37" fillId="0" borderId="15" xfId="0" applyNumberFormat="1" applyFont="1" applyBorder="1" applyAlignment="1">
      <alignment horizontal="center"/>
    </xf>
    <xf numFmtId="165" fontId="37" fillId="0" borderId="15" xfId="0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0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108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workbookViewId="0">
      <selection activeCell="AB36" sqref="AB36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55" t="s">
        <v>31</v>
      </c>
      <c r="O23" s="356" t="s">
        <v>32</v>
      </c>
      <c r="P23" s="356" t="s">
        <v>33</v>
      </c>
      <c r="Q23" s="357" t="s">
        <v>34</v>
      </c>
      <c r="R23" s="356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41" t="s">
        <v>40</v>
      </c>
      <c r="O24" s="351">
        <v>2</v>
      </c>
      <c r="P24" s="352">
        <v>20</v>
      </c>
      <c r="Q24" s="347">
        <f>O24*P24</f>
        <v>40</v>
      </c>
      <c r="R24" s="344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41" t="s">
        <v>41</v>
      </c>
      <c r="O25" s="351">
        <v>1</v>
      </c>
      <c r="P25" s="352">
        <v>185</v>
      </c>
      <c r="Q25" s="347">
        <f>O25*P25</f>
        <v>185</v>
      </c>
      <c r="R25" s="344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2" t="s">
        <v>42</v>
      </c>
      <c r="O26" s="353">
        <v>30</v>
      </c>
      <c r="P26" s="354">
        <v>2.75</v>
      </c>
      <c r="Q26" s="348">
        <f>O26*P26</f>
        <v>82.5</v>
      </c>
      <c r="R26" s="345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t="s">
        <v>43</v>
      </c>
      <c r="O27" s="350">
        <f>SUM(O24:O26)</f>
        <v>33</v>
      </c>
      <c r="P27" s="343">
        <f>Q27/O27</f>
        <v>9.3181818181818183</v>
      </c>
      <c r="Q27" s="349">
        <f>SUM(Q24:Q26)</f>
        <v>307.5</v>
      </c>
      <c r="R27" s="346">
        <f>Q27/$Q$41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55" t="s">
        <v>31</v>
      </c>
      <c r="O29" s="356" t="s">
        <v>32</v>
      </c>
      <c r="P29" s="356" t="s">
        <v>33</v>
      </c>
      <c r="Q29" s="357" t="s">
        <v>34</v>
      </c>
      <c r="R29" s="356" t="s">
        <v>35</v>
      </c>
      <c r="S29" s="358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41" t="s">
        <v>44</v>
      </c>
      <c r="O30" s="361">
        <v>2</v>
      </c>
      <c r="P30" s="362">
        <v>30</v>
      </c>
      <c r="Q30" s="349">
        <f>O30*P30</f>
        <v>60</v>
      </c>
      <c r="R30" s="346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41" t="s">
        <v>45</v>
      </c>
      <c r="O31" s="361">
        <v>10</v>
      </c>
      <c r="P31" s="362">
        <v>2</v>
      </c>
      <c r="Q31" s="349">
        <f>O31*P31</f>
        <v>20</v>
      </c>
      <c r="R31" s="346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42" t="s">
        <v>46</v>
      </c>
      <c r="O32" s="363">
        <v>5</v>
      </c>
      <c r="P32" s="364">
        <v>10</v>
      </c>
      <c r="Q32" s="360">
        <f>O32*P32</f>
        <v>50</v>
      </c>
      <c r="R32" s="359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 s="350">
        <f>SUM(O30:O32)</f>
        <v>17</v>
      </c>
      <c r="P33" s="343">
        <f>Q33/O33</f>
        <v>7.6470588235294121</v>
      </c>
      <c r="Q33" s="331">
        <f>SUM(Q30:Q32)</f>
        <v>130</v>
      </c>
      <c r="R33" s="346">
        <f>Q33/$Q$41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55" t="s">
        <v>31</v>
      </c>
      <c r="O35" s="356" t="s">
        <v>32</v>
      </c>
      <c r="P35" s="356" t="s">
        <v>33</v>
      </c>
      <c r="Q35" s="357" t="s">
        <v>34</v>
      </c>
      <c r="R35" s="356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41" t="s">
        <v>48</v>
      </c>
      <c r="O36" s="361">
        <v>5</v>
      </c>
      <c r="P36" s="362">
        <v>75</v>
      </c>
      <c r="Q36" s="349">
        <f>O36*P36</f>
        <v>375</v>
      </c>
      <c r="R36" s="346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41" t="s">
        <v>49</v>
      </c>
      <c r="O37" s="361">
        <v>2</v>
      </c>
      <c r="P37" s="362">
        <v>100</v>
      </c>
      <c r="Q37" s="349">
        <f>O37*P37</f>
        <v>200</v>
      </c>
      <c r="R37" s="346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42" t="s">
        <v>50</v>
      </c>
      <c r="O38" s="363">
        <v>4</v>
      </c>
      <c r="P38" s="364">
        <v>25</v>
      </c>
      <c r="Q38" s="360">
        <f>O38*P38</f>
        <v>100</v>
      </c>
      <c r="R38" s="359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 s="350">
        <f>SUM(O36:O38)</f>
        <v>11</v>
      </c>
      <c r="P39" s="343">
        <f>Q39/O39</f>
        <v>61.363636363636367</v>
      </c>
      <c r="Q39" s="331">
        <f>SUM(Q36:Q38)</f>
        <v>675</v>
      </c>
      <c r="R39" s="346">
        <f>Q39/$Q$41</f>
        <v>0.45685279187817257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90</v>
      </c>
      <c r="P41" s="94">
        <f>IFERROR(Q41/O41,0)</f>
        <v>16.416666666666668</v>
      </c>
      <c r="Q41" s="95">
        <f>Q21+Q33+Q39+Q27</f>
        <v>1477.5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workbookViewId="0"/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Taliah Stanley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ts45579n</v>
      </c>
      <c r="Y14" s="132"/>
      <c r="Z14" s="150" t="s">
        <v>27</v>
      </c>
      <c r="AA14" s="151">
        <f>$Z$42</f>
        <v>802.5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1515.3333333333335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0.45482866043613707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0.38317757009345793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/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0.16199376947040497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/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/>
      <c r="AA37" s="172"/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/>
      <c r="AA38" s="172"/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/>
      <c r="AA39" s="177"/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185"/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/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79</v>
      </c>
      <c r="Y42" s="200">
        <f>Z42/X42</f>
        <v>10.158227848101266</v>
      </c>
      <c r="Z42" s="201">
        <f>SUM(Z22,Z28,Z34,Z40)</f>
        <v>802.5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/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19" priority="2" operator="greaterThan">
      <formula>$T$10</formula>
    </cfRule>
    <cfRule type="cellIs" dxfId="18" priority="3" operator="greaterThan">
      <formula>$T$10*0.8</formula>
    </cfRule>
  </conditionalFormatting>
  <conditionalFormatting sqref="Z23">
    <cfRule type="containsText" dxfId="17" priority="1" operator="containsText" text="Over Budget">
      <formula>NOT(ISERROR(SEARCH("Over Budget",Z23)))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Taliah Stanley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ts45579n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/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/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Taliah Stanley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ts45579n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Taliah Stanley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Taliah Stanley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ts45579n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ts45579n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2018-01-31T20:07:54Z</dcterms:created>
  <dcterms:modified xsi:type="dcterms:W3CDTF">2018-04-30T20:52:50Z</dcterms:modified>
</cp:coreProperties>
</file>