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4" l="1"/>
  <c r="Z35" i="4"/>
  <c r="Z29" i="4"/>
  <c r="X40" i="4"/>
  <c r="Z40" i="4"/>
  <c r="Z39" i="4"/>
  <c r="Z38" i="4"/>
  <c r="Z37" i="4"/>
  <c r="AA37" i="4"/>
  <c r="AA38" i="4"/>
  <c r="Z42" i="4"/>
  <c r="Z43" i="4"/>
  <c r="Y40" i="4"/>
  <c r="Z41" i="4"/>
  <c r="AA39" i="4"/>
  <c r="Q32" i="3"/>
  <c r="Q31" i="3"/>
  <c r="Q30" i="3"/>
  <c r="Q33" i="3"/>
  <c r="O33" i="3"/>
  <c r="Q26" i="3"/>
  <c r="Q25" i="3"/>
  <c r="Q24" i="3"/>
  <c r="O27" i="3"/>
  <c r="AA40" i="4"/>
  <c r="P33" i="3"/>
  <c r="R30" i="3"/>
  <c r="R31" i="3"/>
  <c r="R32" i="3"/>
  <c r="Q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R25" i="3"/>
  <c r="P27" i="3"/>
  <c r="AA33" i="4"/>
  <c r="Q21" i="3"/>
  <c r="Q41" i="3"/>
  <c r="Z28" i="4"/>
  <c r="Z34" i="4"/>
  <c r="AA26" i="4"/>
  <c r="I22" i="6"/>
  <c r="I28" i="6"/>
  <c r="I34" i="6"/>
  <c r="I40" i="6"/>
  <c r="R26" i="3"/>
  <c r="R24" i="3"/>
  <c r="AA22" i="5"/>
  <c r="Z23" i="5"/>
  <c r="P21" i="3"/>
  <c r="R19" i="3"/>
  <c r="AA19" i="4"/>
  <c r="AA25" i="4"/>
  <c r="Y28" i="4"/>
  <c r="AA27" i="4"/>
  <c r="Y34" i="4"/>
  <c r="AA32" i="4"/>
  <c r="Z22" i="4"/>
  <c r="X19" i="5"/>
  <c r="X20" i="5"/>
  <c r="X21" i="5"/>
  <c r="X22" i="5"/>
  <c r="R18" i="3"/>
  <c r="AA31" i="4"/>
  <c r="Y19" i="5"/>
  <c r="Y20" i="5"/>
  <c r="Y21" i="5"/>
  <c r="Y22" i="5"/>
  <c r="Z19" i="5"/>
  <c r="AA19" i="5"/>
  <c r="Z20" i="5"/>
  <c r="AA20" i="5"/>
  <c r="Z21" i="5"/>
  <c r="AA21" i="5"/>
  <c r="R20" i="3"/>
  <c r="R13" i="3"/>
  <c r="R14" i="3"/>
  <c r="Y22" i="4"/>
  <c r="AA20" i="4"/>
  <c r="Z23" i="4"/>
  <c r="AA21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<sst xmlns="http://schemas.openxmlformats.org/spreadsheetml/2006/main" count="1228" uniqueCount="108">
  <si>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</si>
  <si>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</si>
  <si>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</si>
  <si>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</si>
  <si>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</si>
  <si>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</si>
  <si>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</si>
  <si>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</si>
  <si>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</si>
  <si>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</si>
  <si>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</si>
  <si>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</si>
  <si>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</si>
  <si>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</si>
  <si>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</si>
  <si>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</si>
  <si>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</si>
  <si>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</si>
  <si>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</si>
  <si>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</si>
  <si>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</si>
  <si>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</si>
  <si>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</si>
  <si>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</si>
  <si>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</si>
  <si>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</si>
  <si>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</si>
  <si>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</si>
  <si>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</si>
  <si>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</si>
  <si>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</si>
  <si>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</si>
  <si>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</si>
  <si>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</si>
  <si>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</si>
  <si>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</si>
  <si>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</si>
  <si>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</si>
  <si>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</si>
  <si>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</si>
  <si>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</si>
  <si>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</si>
  <si>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</si>
  <si>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</si>
  <si>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</si>
  <si>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</si>
  <si>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</si>
  <si>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</si>
  <si>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</si>
  <si>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</si>
  <si>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</si>
  <si>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</si>
  <si>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</si>
  <si>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</si>
  <si>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</si>
  <si>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</si>
  <si>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</si>
  <si>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</si>
  <si>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</si>
  <si>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</si>
  <si>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</si>
  <si>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</si>
  <si>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</si>
  <si>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</si>
  <si>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</si>
  <si>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</si>
  <si>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</si>
  <si>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</si>
  <si>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</si>
  <si>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</si>
  <si>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</si>
  <si>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</si>
  <si>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</si>
  <si>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</si>
  <si>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</si>
  <si>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</si>
  <si>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</si>
  <si>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</si>
  <si>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</si>
  <si>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</si>
  <si>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</si>
  <si>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</si>
  <si>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</si>
  <si>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</si>
  <si>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</si>
  <si>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</si>
  <si>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</si>
  <si>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</si>
  <si>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</si>
  <si>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</si>
  <si>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</si>
  <si>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</si>
  <si>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</si>
  <si>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</si>
  <si>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</si>
  <si>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</si>
  <si>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</si>
  <si>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</si>
  <si>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</si>
  <si>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</si>
  <si>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</si>
  <si>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</si>
  <si>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</si>
  <si>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</si>
  <si>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</si>
  <si>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</si>
  <si>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Michelle Polovit</t>
  </si>
  <si>
    <t>mp08048n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</si>
</sst>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23" fillId="0" borderId="0" xfId="0" applyNumberFormat="1" applyFont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8" fillId="0" borderId="14" xfId="1" applyNumberFormat="1" applyFont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28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E15" zoomScale="64" zoomScaleNormal="104" zoomScalePageLayoutView="104" workbookViewId="0">
      <selection activeCell="O39" sqref="O39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v>0.25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3" t="s">
        <v>31</v>
      </c>
      <c r="O23" s="344" t="s">
        <v>32</v>
      </c>
      <c r="P23" s="344" t="s">
        <v>33</v>
      </c>
      <c r="Q23" s="342" t="s">
        <v>34</v>
      </c>
      <c r="R23" s="344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6">
        <v>2</v>
      </c>
      <c r="P24" s="354">
        <v>20</v>
      </c>
      <c r="Q24" s="351">
        <f>O24*P24</f>
        <v>40</v>
      </c>
      <c r="R24" s="34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6">
        <v>1</v>
      </c>
      <c r="P25" s="354">
        <v>185</v>
      </c>
      <c r="Q25" s="351">
        <f>O25*P25</f>
        <v>185</v>
      </c>
      <c r="R25" s="348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6" t="s">
        <v>42</v>
      </c>
      <c r="O26" s="357">
        <v>30</v>
      </c>
      <c r="P26" s="355">
        <v>2.75</v>
      </c>
      <c r="Q26" s="352">
        <f>O26*P26</f>
        <v>82.5</v>
      </c>
      <c r="R26" s="349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58">
        <f>SUM(O24:O26)</f>
        <v>33</v>
      </c>
      <c r="P27" s="347">
        <f>Q27/O27</f>
        <v>9.3181818181818183</v>
      </c>
      <c r="Q27" s="353">
        <f>SUM(Q24:Q26)</f>
        <v>307.5</v>
      </c>
      <c r="R27" s="350">
        <v>0.21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4" t="s">
        <v>32</v>
      </c>
      <c r="P29" s="344" t="s">
        <v>33</v>
      </c>
      <c r="Q29" s="342" t="s">
        <v>34</v>
      </c>
      <c r="R29" s="344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5" t="s">
        <v>44</v>
      </c>
      <c r="O30" s="356">
        <v>2</v>
      </c>
      <c r="P30" s="354">
        <v>30</v>
      </c>
      <c r="Q30" s="351">
        <f>O30*P30</f>
        <v>60</v>
      </c>
      <c r="R30" s="348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5" t="s">
        <v>45</v>
      </c>
      <c r="O31" s="356">
        <v>10</v>
      </c>
      <c r="P31" s="354">
        <v>2</v>
      </c>
      <c r="Q31" s="351">
        <f>O31*P31</f>
        <v>20</v>
      </c>
      <c r="R31" s="348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6" t="s">
        <v>46</v>
      </c>
      <c r="O32" s="357">
        <v>5</v>
      </c>
      <c r="P32" s="355">
        <v>10</v>
      </c>
      <c r="Q32" s="352">
        <f>O32*P32</f>
        <v>50</v>
      </c>
      <c r="R32" s="349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58">
        <f>SUM(O30:O32)</f>
        <v>17</v>
      </c>
      <c r="P33" s="347">
        <f>Q33/O33</f>
        <v>7.6470588235294121</v>
      </c>
      <c r="Q33" s="353">
        <f>SUM(Q30:Q32)</f>
        <v>130</v>
      </c>
      <c r="R33" s="350">
        <v>0.09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4" t="s">
        <v>32</v>
      </c>
      <c r="P35" s="344" t="s">
        <v>33</v>
      </c>
      <c r="Q35" s="342" t="s">
        <v>34</v>
      </c>
      <c r="R35" s="34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5" t="s">
        <v>48</v>
      </c>
      <c r="O36" s="356">
        <v>5</v>
      </c>
      <c r="P36" s="354">
        <v>75</v>
      </c>
      <c r="Q36" s="351">
        <v>375</v>
      </c>
      <c r="R36" s="348">
        <v>0.56000000000000005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5" t="s">
        <v>49</v>
      </c>
      <c r="O37" s="356">
        <v>2</v>
      </c>
      <c r="P37" s="354">
        <v>100</v>
      </c>
      <c r="Q37" s="351">
        <v>200</v>
      </c>
      <c r="R37" s="348">
        <v>0.3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6" t="s">
        <v>50</v>
      </c>
      <c r="O38" s="357">
        <v>4</v>
      </c>
      <c r="P38" s="355">
        <v>25</v>
      </c>
      <c r="Q38" s="352">
        <v>100</v>
      </c>
      <c r="R38" s="349">
        <v>0.15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58">
        <v>11</v>
      </c>
      <c r="P39" s="347">
        <v>61.36</v>
      </c>
      <c r="Q39" s="353">
        <v>675</v>
      </c>
      <c r="R39" s="350">
        <v>0.46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v>90</v>
      </c>
      <c r="P41" s="94">
        <v>16.420000000000002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D20" zoomScale="72" zoomScaleNormal="66" zoomScalePageLayoutView="66" workbookViewId="0">
      <selection activeCell="AH38" sqref="AH38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Michelle Polovit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mp08048n</v>
      </c>
      <c r="Y14" s="132"/>
      <c r="Z14" s="150" t="s">
        <v>27</v>
      </c>
      <c r="AA14" s="151"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v>2190.33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v>0.25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v>0.21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v>0.09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Z40/Z42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359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v>16.420000000000002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7" priority="11" operator="greaterThan">
      <formula>$T$10</formula>
    </cfRule>
    <cfRule type="cellIs" dxfId="26" priority="12" operator="greaterThan">
      <formula>$T$10*0.8</formula>
    </cfRule>
  </conditionalFormatting>
  <conditionalFormatting sqref="Z23">
    <cfRule type="containsText" dxfId="25" priority="10" operator="containsText" text="Over Budget">
      <formula>NOT(ISERROR(SEARCH("Over Budget",Z23)))</formula>
    </cfRule>
  </conditionalFormatting>
  <conditionalFormatting sqref="Z29">
    <cfRule type="containsText" dxfId="24" priority="9" operator="containsText" text="Over Budget">
      <formula>NOT(ISERROR(SEARCH("Over Budget",Z29)))</formula>
    </cfRule>
  </conditionalFormatting>
  <conditionalFormatting sqref="Z28">
    <cfRule type="cellIs" dxfId="23" priority="6" operator="greaterThan">
      <formula>$T$11</formula>
    </cfRule>
    <cfRule type="cellIs" dxfId="22" priority="8" operator="greaterThan">
      <formula>$T$11*0.8</formula>
    </cfRule>
  </conditionalFormatting>
  <conditionalFormatting sqref="Z41">
    <cfRule type="containsText" dxfId="21" priority="5" operator="containsText" text="Over Budget">
      <formula>NOT(ISERROR(SEARCH("Over Budget",Z41)))</formula>
    </cfRule>
  </conditionalFormatting>
  <conditionalFormatting sqref="Z40">
    <cfRule type="cellIs" dxfId="20" priority="4" operator="greaterThan">
      <formula>$T$13*0.8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2" operator="greaterThan">
      <formula>SUM($T$10:$T$13)*0.8</formula>
    </cfRule>
    <cfRule type="cellIs" dxfId="17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Michelle Polovit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mp08048n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Michelle Polovit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mp08048n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Michelle Polovit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Michelle Polovit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mp08048n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mp08048n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2018-01-31T20:07:23Z</dcterms:created>
  <dcterms:modified xsi:type="dcterms:W3CDTF">2018-05-02T16:15:51Z</dcterms:modified>
</cp:coreProperties>
</file>