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hankulkarni/Downloads/"/>
    </mc:Choice>
  </mc:AlternateContent>
  <bookViews>
    <workbookView xWindow="0" yWindow="460" windowWidth="25600" windowHeight="16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3" i="4" l="1"/>
  <c r="Z37" i="4"/>
  <c r="Z38" i="4"/>
  <c r="Z39" i="4"/>
  <c r="Z40" i="4"/>
  <c r="Z41" i="4"/>
  <c r="Z31" i="4"/>
  <c r="Z32" i="4"/>
  <c r="Z33" i="4"/>
  <c r="Z34" i="4"/>
  <c r="Z35" i="4"/>
  <c r="Z25" i="4"/>
  <c r="Z26" i="4"/>
  <c r="Z27" i="4"/>
  <c r="Z28" i="4"/>
  <c r="Z29" i="4"/>
  <c r="AA40" i="4"/>
  <c r="AA39" i="4"/>
  <c r="AA38" i="4"/>
  <c r="AA37" i="4"/>
  <c r="X40" i="4"/>
  <c r="Y40" i="4"/>
  <c r="AK13" i="7"/>
  <c r="AC13" i="7"/>
  <c r="AK12" i="7"/>
  <c r="AC12" i="7"/>
  <c r="H42" i="6"/>
  <c r="F42" i="6"/>
  <c r="G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X16" i="5"/>
  <c r="Z22" i="5"/>
  <c r="Z23" i="5"/>
  <c r="Z21" i="5"/>
  <c r="AA21" i="5"/>
  <c r="Z20" i="5"/>
  <c r="AA20" i="5"/>
  <c r="Z19" i="5"/>
  <c r="AA19" i="5"/>
  <c r="Y22" i="5"/>
  <c r="X14" i="5"/>
  <c r="X13" i="5"/>
  <c r="X34" i="4"/>
  <c r="X28" i="4"/>
  <c r="X22" i="4"/>
  <c r="Z21" i="4"/>
  <c r="Z20" i="4"/>
  <c r="Z19" i="4"/>
  <c r="X16" i="4"/>
  <c r="X14" i="4"/>
  <c r="AA13" i="4"/>
  <c r="X13" i="4"/>
  <c r="O21" i="3"/>
  <c r="O41" i="3"/>
  <c r="Q20" i="3"/>
  <c r="Q19" i="3"/>
  <c r="Q18" i="3"/>
  <c r="O15" i="3"/>
  <c r="R12" i="3"/>
  <c r="AA25" i="4"/>
  <c r="AA31" i="4"/>
  <c r="AA26" i="4"/>
  <c r="AA32" i="4"/>
  <c r="AA27" i="4"/>
  <c r="AA33" i="4"/>
  <c r="Z22" i="4"/>
  <c r="AA22" i="5"/>
  <c r="I22" i="6"/>
  <c r="I28" i="6"/>
  <c r="I34" i="6"/>
  <c r="I40" i="6"/>
  <c r="Q21" i="3"/>
  <c r="X19" i="5"/>
  <c r="X20" i="5"/>
  <c r="X21" i="5"/>
  <c r="X22" i="5"/>
  <c r="Y19" i="5"/>
  <c r="Y20" i="5"/>
  <c r="Y21" i="5"/>
  <c r="Q41" i="3"/>
  <c r="P21" i="3"/>
  <c r="Z23" i="4"/>
  <c r="AA22" i="4"/>
  <c r="Y22" i="4"/>
  <c r="AA20" i="4"/>
  <c r="AA21" i="4"/>
  <c r="AA19" i="4"/>
  <c r="AA34" i="4"/>
  <c r="Y34" i="4"/>
  <c r="Y28" i="4"/>
  <c r="AA28" i="4"/>
  <c r="R20" i="3"/>
  <c r="R19" i="3"/>
  <c r="R18" i="3"/>
  <c r="R13" i="3"/>
  <c r="R14" i="3"/>
  <c r="P41" i="3"/>
  <c r="AA14" i="4"/>
  <c r="AA15" i="4"/>
  <c r="R21" i="3"/>
</calcChain>
</file>

<file path=xl/sharedStrings.xml><?xml version="1.0" encoding="utf-8"?>
<sst xmlns="http://schemas.openxmlformats.org/spreadsheetml/2006/main" count="1228" uniqueCount="108">
  <si>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</si>
  <si>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</si>
  <si>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</si>
  <si>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</si>
  <si>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</si>
  <si>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</si>
  <si>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</si>
  <si>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</si>
  <si>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</si>
  <si>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</si>
  <si>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</si>
  <si>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</si>
  <si>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</si>
  <si>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</si>
  <si>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</si>
  <si>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</si>
  <si>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</si>
  <si>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</si>
  <si>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</si>
  <si>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</si>
  <si>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</si>
  <si>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</si>
  <si>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</si>
  <si>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</si>
  <si>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</si>
  <si>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</si>
  <si>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</si>
  <si>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</si>
  <si>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</si>
  <si>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</si>
  <si>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</si>
  <si>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</si>
  <si>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</si>
  <si>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</si>
  <si>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</si>
  <si>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</si>
  <si>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</si>
  <si>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</si>
  <si>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</si>
  <si>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</si>
  <si>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</si>
  <si>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</si>
  <si>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</si>
  <si>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</si>
  <si>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</si>
  <si>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</si>
  <si>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</si>
  <si>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</si>
  <si>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</si>
  <si>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</si>
  <si>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</si>
  <si>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</si>
  <si>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</si>
  <si>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</si>
  <si>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</si>
  <si>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</si>
  <si>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</si>
  <si>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</si>
  <si>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</si>
  <si>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</si>
  <si>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</si>
  <si>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</si>
  <si>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</si>
  <si>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</si>
  <si>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</si>
  <si>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</si>
  <si>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</si>
  <si>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</si>
  <si>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</si>
  <si>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</si>
  <si>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</si>
  <si>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</si>
  <si>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</si>
  <si>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</si>
  <si>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</si>
  <si>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</si>
  <si>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</si>
  <si>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</si>
  <si>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</si>
  <si>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</si>
  <si>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</si>
  <si>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</si>
  <si>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</si>
  <si>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</si>
  <si>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</si>
  <si>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</si>
  <si>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</si>
  <si>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</si>
  <si>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</si>
  <si>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</si>
  <si>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</si>
  <si>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</si>
  <si>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</si>
  <si>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</si>
  <si>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</si>
  <si>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</si>
  <si>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</si>
  <si>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</si>
  <si>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</si>
  <si>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</si>
  <si>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</si>
  <si>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</si>
  <si>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</si>
  <si>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</si>
  <si>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</si>
  <si>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</si>
  <si>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Victoria Schulman</t>
  </si>
  <si>
    <t>vs85002n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</si>
</sst>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1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31">
    <dxf>
      <font>
        <color rgb="FFFF0000"/>
      </font>
    </dxf>
    <dxf>
      <numFmt numFmtId="166" formatCode="m/d/yy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b/>
        <i val="0"/>
        <color rgb="FF9C0006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b/>
        <i val="0"/>
        <color rgb="FF9C0006"/>
      </font>
      <fill>
        <patternFill patternType="none">
          <fgColor indexed="64"/>
          <bgColor indexed="65"/>
        </patternFill>
      </fill>
    </dxf>
    <dxf>
      <font>
        <b/>
        <i val="0"/>
        <color rgb="FF9C0006"/>
      </font>
      <fill>
        <patternFill patternType="none">
          <fgColor indexed="64"/>
          <bgColor indexed="65"/>
        </patternFill>
      </fill>
    </dxf>
    <dxf>
      <font>
        <color rgb="FF9C0006"/>
      </font>
    </dxf>
    <dxf>
      <font>
        <color rgb="FF9C0006"/>
      </font>
    </dxf>
    <dxf>
      <font>
        <b/>
        <i val="0"/>
        <u val="none"/>
        <color theme="5"/>
      </font>
      <fill>
        <patternFill patternType="none">
          <fgColor indexed="64"/>
          <bgColor auto="1"/>
        </patternFill>
      </fill>
    </dxf>
    <dxf>
      <font>
        <b/>
        <i val="0"/>
        <color theme="5"/>
      </font>
    </dxf>
    <dxf>
      <font>
        <b/>
        <i val="0"/>
        <color theme="5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ce/Teaching/CIS101/SP2018/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usef/Pictures/C:\Users\Robert\Google%20Drive\CIS101\2015-2016%20Spring%20-%20CIS101\CIS101-124_20132\GradeCenter\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 Analysis"/>
      <sheetName val="Grades Analysis"/>
      <sheetName val="Grading Guide"/>
      <sheetName val="Roster"/>
      <sheetName val="Email_Texts"/>
      <sheetName val="Key-Ex1"/>
      <sheetName val="Rubric-Ex1"/>
      <sheetName val="Key-Ex2"/>
      <sheetName val="Rubric-Ex2"/>
      <sheetName val="Key-Ex3"/>
      <sheetName val="Rubric-Ex3"/>
      <sheetName val="Key-Ex4"/>
      <sheetName val="Key-Ex5"/>
      <sheetName val="Rubric-Ex4&amp;5"/>
      <sheetName val="Key-Ex6"/>
      <sheetName val="Rubric-Ex6"/>
      <sheetName val="Rubric-WD1"/>
      <sheetName val="Rubric-WD2"/>
      <sheetName val="Rubric-WD3"/>
      <sheetName val="Rubric-WD4"/>
      <sheetName val="Rubric-WD5"/>
      <sheetName val="Rubric-WD6"/>
      <sheetName val="Rubric-GP1"/>
      <sheetName val="Rubric-GP2"/>
      <sheetName val="Rubric-GP3a"/>
      <sheetName val="GP4-Mapping"/>
      <sheetName val="Rubric-GP4a"/>
      <sheetName val="Rubric-GP4b"/>
      <sheetName val="Key-GP4"/>
      <sheetName val="Rubric-GP5"/>
      <sheetName val="Rubric-GP6"/>
      <sheetName val="PeerReviewForm"/>
      <sheetName val="Overview"/>
      <sheetName val="Ex1"/>
      <sheetName val="Ex2"/>
      <sheetName val="Ex3"/>
      <sheetName val="Ex4"/>
      <sheetName val="Ex5"/>
      <sheetName val="Rubric-GP3b"/>
      <sheetName val="GradesData"/>
      <sheetName val="Projects"/>
      <sheetName val="Queue"/>
      <sheetName val="Surve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">
          <cell r="C4">
            <v>0</v>
          </cell>
          <cell r="D4">
            <v>1</v>
          </cell>
        </row>
        <row r="5">
          <cell r="C5">
            <v>1</v>
          </cell>
          <cell r="D5">
            <v>0</v>
          </cell>
        </row>
        <row r="8">
          <cell r="J8" t="str">
            <v>Default</v>
          </cell>
        </row>
      </sheetData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r"/>
      <sheetName val="ChartTypes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workbookViewId="0"/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365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1077.8333333333335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t="s">
        <v>31</v>
      </c>
      <c r="O23" t="s">
        <v>32</v>
      </c>
      <c r="P23" t="s">
        <v>33</v>
      </c>
      <c r="Q23" t="s">
        <v>34</v>
      </c>
      <c r="R23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t="s">
        <v>40</v>
      </c>
      <c r="O24"/>
      <c r="P24"/>
      <c r="Q24"/>
      <c r="R24"/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t="s">
        <v>41</v>
      </c>
      <c r="O25"/>
      <c r="P25"/>
      <c r="Q25"/>
      <c r="R25"/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t="s">
        <v>42</v>
      </c>
      <c r="O26"/>
      <c r="P26"/>
      <c r="Q26"/>
      <c r="R26"/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t="s">
        <v>43</v>
      </c>
      <c r="O27"/>
      <c r="P27"/>
      <c r="Q27"/>
      <c r="R27"/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t="s">
        <v>31</v>
      </c>
      <c r="O29" t="s">
        <v>32</v>
      </c>
      <c r="P29" t="s">
        <v>33</v>
      </c>
      <c r="Q29" t="s">
        <v>34</v>
      </c>
      <c r="R29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t="s">
        <v>44</v>
      </c>
      <c r="O30"/>
      <c r="P30"/>
      <c r="Q30"/>
      <c r="R30"/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t="s">
        <v>45</v>
      </c>
      <c r="O31"/>
      <c r="P31"/>
      <c r="Q31"/>
      <c r="R31"/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t="s">
        <v>46</v>
      </c>
      <c r="O32"/>
      <c r="P32"/>
      <c r="Q32"/>
      <c r="R32"/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/>
      <c r="P33"/>
      <c r="Q33"/>
      <c r="R33"/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t="s">
        <v>31</v>
      </c>
      <c r="O35" t="s">
        <v>32</v>
      </c>
      <c r="P35" t="s">
        <v>33</v>
      </c>
      <c r="Q35" t="s">
        <v>34</v>
      </c>
      <c r="R35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t="s">
        <v>48</v>
      </c>
      <c r="O36"/>
      <c r="P36"/>
      <c r="Q36"/>
      <c r="R36"/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t="s">
        <v>49</v>
      </c>
      <c r="O37"/>
      <c r="P37"/>
      <c r="Q37"/>
      <c r="R37"/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t="s">
        <v>50</v>
      </c>
      <c r="O38"/>
      <c r="P38"/>
      <c r="Q38"/>
      <c r="R38"/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/>
      <c r="P39"/>
      <c r="Q39"/>
      <c r="R39"/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29</v>
      </c>
      <c r="P41" s="94">
        <f>IFERROR(Q41/O41,0)</f>
        <v>12.586206896551724</v>
      </c>
      <c r="Q41" s="95">
        <f>Q21+Q33+Q39+Q27</f>
        <v>365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topLeftCell="B5" workbookViewId="0">
      <selection activeCell="T10" sqref="T10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Victoria Schulman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vs85002n</v>
      </c>
      <c r="Y14" s="132"/>
      <c r="Z14" s="150" t="s">
        <v>27</v>
      </c>
      <c r="AA14" s="151">
        <f>$Z$42</f>
        <v>1477.5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2190.3333333333335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0.24703891708967851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0.20812182741116753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 t="str">
        <f>IF(Z28&gt;$T$11, "Over Budget","")</f>
        <v>Over Budget</v>
      </c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8.7986463620981392E-2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 t="str">
        <f>IF(+Z34&gt;$T$12, "Over Budget", "")</f>
        <v/>
      </c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>
        <f>X37*Y37</f>
        <v>375</v>
      </c>
      <c r="AA37" s="172">
        <f>Z37/Z40</f>
        <v>0.55555555555555558</v>
      </c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>
        <f>X38*Y38</f>
        <v>200</v>
      </c>
      <c r="AA38" s="172">
        <f>Z38/Z40</f>
        <v>0.29629629629629628</v>
      </c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>
        <f>X39*Y39</f>
        <v>100</v>
      </c>
      <c r="AA39" s="177">
        <f>Z39/Z40</f>
        <v>0.14814814814814814</v>
      </c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SUM(X37:X39)</f>
        <v>11</v>
      </c>
      <c r="Y40" s="183">
        <f>Z40/X40</f>
        <v>61.363636363636367</v>
      </c>
      <c r="Z40" s="184">
        <f>SUM(Z37:Z39)</f>
        <v>675</v>
      </c>
      <c r="AA40" s="185">
        <f>Z40/$Z$42</f>
        <v>0.45685279187817257</v>
      </c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 "Over Budget", "")</f>
        <v>Over Budget</v>
      </c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v>90</v>
      </c>
      <c r="Y42" s="200">
        <v>16.420000000000002</v>
      </c>
      <c r="Z42" s="201">
        <v>1477.5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IF(Z42&gt;SUM($T$10:$T$13),"Over Budget","")</f>
        <v>Over Budget</v>
      </c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30" priority="16" operator="greaterThan">
      <formula>$T$10</formula>
    </cfRule>
    <cfRule type="cellIs" dxfId="29" priority="17" operator="greaterThan">
      <formula>$T$10*0.8</formula>
    </cfRule>
  </conditionalFormatting>
  <conditionalFormatting sqref="Z23">
    <cfRule type="containsText" dxfId="28" priority="15" operator="containsText" text="Over Budget">
      <formula>NOT(ISERROR(SEARCH("Over Budget",Z23)))</formula>
    </cfRule>
  </conditionalFormatting>
  <conditionalFormatting sqref="Z29">
    <cfRule type="colorScale" priority="14">
      <colorScale>
        <cfvo type="min"/>
        <cfvo type="max"/>
        <color rgb="FFFF0000"/>
        <color rgb="FFFF0000"/>
      </colorScale>
    </cfRule>
    <cfRule type="colorScale" priority="13">
      <colorScale>
        <cfvo type="min"/>
        <cfvo type="max"/>
        <color rgb="FFFF0000"/>
        <color rgb="FFFF0000"/>
      </colorScale>
    </cfRule>
    <cfRule type="containsText" dxfId="27" priority="12" operator="containsText" text="Over Budget">
      <formula>NOT(ISERROR(SEARCH("Over Budget",Z29)))</formula>
    </cfRule>
  </conditionalFormatting>
  <conditionalFormatting sqref="Z28">
    <cfRule type="cellIs" dxfId="26" priority="7" operator="greaterThan">
      <formula>$T$11</formula>
    </cfRule>
    <cfRule type="cellIs" dxfId="25" priority="11" operator="greaterThan">
      <formula>$T$11*80%</formula>
    </cfRule>
    <cfRule type="top10" dxfId="24" priority="9" rank="10"/>
    <cfRule type="cellIs" dxfId="23" priority="10" operator="greaterThan">
      <formula>$T$11*80%</formula>
    </cfRule>
  </conditionalFormatting>
  <conditionalFormatting sqref="Z41">
    <cfRule type="containsText" dxfId="22" priority="6" operator="containsText" text="Over Budget">
      <formula>NOT(ISERROR(SEARCH("Over Budget",Z41)))</formula>
    </cfRule>
  </conditionalFormatting>
  <conditionalFormatting sqref="Z40">
    <cfRule type="cellIs" dxfId="21" priority="5" operator="greaterThan">
      <formula>$T$13</formula>
    </cfRule>
    <cfRule type="cellIs" dxfId="20" priority="4" operator="greaterThan">
      <formula>$T$13*0.8</formula>
    </cfRule>
    <cfRule type="cellIs" dxfId="19" priority="3" operator="greaterThan">
      <formula>$T$13*80%</formula>
    </cfRule>
  </conditionalFormatting>
  <conditionalFormatting sqref="Z43">
    <cfRule type="containsText" dxfId="18" priority="2" operator="containsText" text="Over Budget">
      <formula>NOT(ISERROR(SEARCH("Over Budget",Z43)))</formula>
    </cfRule>
  </conditionalFormatting>
  <conditionalFormatting sqref="Z42">
    <cfRule type="cellIs" dxfId="17" priority="1" operator="greaterThan">
      <formula>($T$10:$T$13)*80%</formula>
    </cfRule>
  </conditionalFormatting>
  <pageMargins left="0.7" right="0.7" top="0.75" bottom="0.75" header="0.3" footer="0.3"/>
  <pageSetup orientation="portrait" horizontalDpi="4294967293" verticalDpi="429496729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Victoria Schulman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vs85002n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/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/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Victoria Schulman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vs85002n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Victoria Schulman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Victoria Schulman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vs85002n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vs85002n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2018-01-31T20:07:58Z</dcterms:created>
  <dcterms:modified xsi:type="dcterms:W3CDTF">2018-05-01T18:49:35Z</dcterms:modified>
</cp:coreProperties>
</file>