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5" l="1"/>
  <c r="Y42" i="5"/>
  <c r="X42" i="5"/>
  <c r="Z40" i="5"/>
  <c r="Y40" i="5"/>
  <c r="X40" i="5"/>
  <c r="Z39" i="5"/>
  <c r="Y39" i="5"/>
  <c r="X39" i="5"/>
  <c r="Z38" i="5"/>
  <c r="Y38" i="5"/>
  <c r="X38" i="5"/>
  <c r="Z37" i="5"/>
  <c r="Y37" i="5"/>
  <c r="X37" i="5"/>
  <c r="Z34" i="5"/>
  <c r="Y34" i="5"/>
  <c r="X34" i="5"/>
  <c r="Z33" i="5"/>
  <c r="Y33" i="5"/>
  <c r="X33" i="5"/>
  <c r="Z32" i="5"/>
  <c r="Y32" i="5"/>
  <c r="X32" i="5"/>
  <c r="Z31" i="5"/>
  <c r="Y31" i="5"/>
  <c r="X31" i="5"/>
  <c r="Z28" i="5"/>
  <c r="Y28" i="5"/>
  <c r="X28" i="5"/>
  <c r="Z27" i="5"/>
  <c r="Y27" i="5"/>
  <c r="X27" i="5"/>
  <c r="Z26" i="5"/>
  <c r="Y26" i="5"/>
  <c r="X26" i="5"/>
  <c r="Z25" i="5"/>
  <c r="Y25" i="5"/>
  <c r="X25" i="5"/>
  <c r="Z43" i="4"/>
  <c r="Z41" i="4"/>
  <c r="Z29" i="4"/>
  <c r="Z35" i="4"/>
  <c r="AA40" i="4"/>
  <c r="AA39" i="4"/>
  <c r="AA38" i="4"/>
  <c r="AA37" i="4"/>
  <c r="Y40" i="4"/>
  <c r="X40" i="4"/>
  <c r="Z40" i="4"/>
  <c r="Z39" i="4"/>
  <c r="Z38" i="4"/>
  <c r="Z37" i="4"/>
  <c r="O39" i="3"/>
  <c r="Q38" i="3"/>
  <c r="Q37" i="3"/>
  <c r="Q36" i="3"/>
  <c r="R32" i="3"/>
  <c r="R31" i="3"/>
  <c r="R30" i="3"/>
  <c r="P33" i="3"/>
  <c r="Q33" i="3"/>
  <c r="Q32" i="3"/>
  <c r="Q31" i="3"/>
  <c r="Q30" i="3"/>
  <c r="O33" i="3"/>
  <c r="R26" i="3"/>
  <c r="R25" i="3"/>
  <c r="R24" i="3"/>
  <c r="P27" i="3"/>
  <c r="Q27" i="3"/>
  <c r="Q26" i="3"/>
  <c r="Q25" i="3"/>
  <c r="Q24" i="3"/>
  <c r="O27" i="3"/>
  <c r="Q39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39" i="3"/>
  <c r="R38" i="3"/>
  <c r="R37" i="3"/>
  <c r="R36" i="3"/>
  <c r="Y28" i="4"/>
  <c r="AA27" i="4"/>
  <c r="AA25" i="4"/>
  <c r="AA31" i="4"/>
  <c r="AA26" i="4"/>
  <c r="Z23" i="5"/>
  <c r="AA22" i="5"/>
  <c r="Z22" i="4"/>
  <c r="Q21" i="3"/>
  <c r="Z34" i="4"/>
  <c r="AA33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Q41" i="3"/>
  <c r="P21" i="3"/>
  <c r="R19" i="3"/>
  <c r="R18" i="3"/>
  <c r="Y22" i="4"/>
  <c r="Z23" i="4"/>
  <c r="Z42" i="4"/>
  <c r="AA22" i="4"/>
  <c r="AA21" i="4"/>
  <c r="AA20" i="4"/>
  <c r="R20" i="3"/>
  <c r="Y34" i="4"/>
  <c r="AA32" i="4"/>
  <c r="AA19" i="4"/>
  <c r="R33" i="3"/>
  <c r="R39" i="3"/>
  <c r="R21" i="3"/>
  <c r="R27" i="3"/>
  <c r="AA34" i="4"/>
  <c r="AA14" i="4"/>
  <c r="AA15" i="4"/>
  <c r="Y42" i="4"/>
  <c r="AA28" i="4"/>
  <c r="R13" i="3"/>
  <c r="R14" i="3"/>
  <c r="P41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<sst xmlns="http://schemas.openxmlformats.org/spreadsheetml/2006/main" count="1228" uniqueCount="108">
  <si>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</si>
  <si>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</si>
  <si>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</si>
  <si>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</si>
  <si>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</si>
  <si>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</si>
  <si>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</si>
  <si>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</si>
  <si>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</si>
  <si>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</si>
  <si>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</si>
  <si>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</si>
  <si>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</si>
  <si>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</si>
  <si>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</si>
  <si>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</si>
  <si>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</si>
  <si>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</si>
  <si>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</si>
  <si>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</si>
  <si>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</si>
  <si>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</si>
  <si>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</si>
  <si>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</si>
  <si>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</si>
  <si>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</si>
  <si>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</si>
  <si>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</si>
  <si>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</si>
  <si>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</si>
  <si>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</si>
  <si>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</si>
  <si>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</si>
  <si>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</si>
  <si>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</si>
  <si>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</si>
  <si>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</si>
  <si>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</si>
  <si>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</si>
  <si>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</si>
  <si>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</si>
  <si>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</si>
  <si>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</si>
  <si>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</si>
  <si>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</si>
  <si>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</si>
  <si>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</si>
  <si>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</si>
  <si>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</si>
  <si>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</si>
  <si>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</si>
  <si>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</si>
  <si>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</si>
  <si>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</si>
  <si>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</si>
  <si>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</si>
  <si>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</si>
  <si>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</si>
  <si>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</si>
  <si>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</si>
  <si>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</si>
  <si>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</si>
  <si>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</si>
  <si>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</si>
  <si>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</si>
  <si>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</si>
  <si>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</si>
  <si>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</si>
  <si>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</si>
  <si>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</si>
  <si>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</si>
  <si>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</si>
  <si>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</si>
  <si>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</si>
  <si>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</si>
  <si>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</si>
  <si>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</si>
  <si>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</si>
  <si>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</si>
  <si>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</si>
  <si>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</si>
  <si>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</si>
  <si>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</si>
  <si>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</si>
  <si>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</si>
  <si>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</si>
  <si>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</si>
  <si>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</si>
  <si>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</si>
  <si>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</si>
  <si>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</si>
  <si>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</si>
  <si>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</si>
  <si>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</si>
  <si>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</si>
  <si>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</si>
  <si>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</si>
  <si>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</si>
  <si>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</si>
  <si>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</si>
  <si>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</si>
  <si>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</si>
  <si>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</si>
  <si>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</si>
  <si>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</si>
  <si>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</si>
  <si>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Xiangmei Huang</t>
  </si>
  <si>
    <t>xh41473n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</si>
</sst>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9" fontId="22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topLeftCell="B1" zoomScale="125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O4" zoomScale="123" zoomScaleNormal="123" zoomScalePageLayoutView="123" workbookViewId="0">
      <selection activeCell="P45" sqref="P45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1" t="s">
        <v>31</v>
      </c>
      <c r="O23" s="342" t="s">
        <v>32</v>
      </c>
      <c r="P23" s="342" t="s">
        <v>33</v>
      </c>
      <c r="Q23" s="343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54">
        <v>2</v>
      </c>
      <c r="P24" s="355">
        <v>20</v>
      </c>
      <c r="Q24" s="350">
        <f>O24*P24</f>
        <v>40</v>
      </c>
      <c r="R24" s="347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54">
        <v>1</v>
      </c>
      <c r="P25" s="355">
        <v>185</v>
      </c>
      <c r="Q25" s="350">
        <f>O25*P25</f>
        <v>185</v>
      </c>
      <c r="R25" s="347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356">
        <v>30</v>
      </c>
      <c r="P26" s="357">
        <v>2.75</v>
      </c>
      <c r="Q26" s="351">
        <f>O26*P26</f>
        <v>82.5</v>
      </c>
      <c r="R26" s="348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 s="353">
        <f>SUM(O24:O26)</f>
        <v>33</v>
      </c>
      <c r="P27" s="346">
        <f>Q27/O27</f>
        <v>9.3181818181818183</v>
      </c>
      <c r="Q27" s="352">
        <f>SUM(Q24:Q26)</f>
        <v>307.5</v>
      </c>
      <c r="R27" s="349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2" t="s">
        <v>32</v>
      </c>
      <c r="P29" s="342" t="s">
        <v>33</v>
      </c>
      <c r="Q29" s="343" t="s">
        <v>34</v>
      </c>
      <c r="R29" s="358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4" t="s">
        <v>44</v>
      </c>
      <c r="O30" s="354">
        <v>2</v>
      </c>
      <c r="P30" s="355">
        <v>30</v>
      </c>
      <c r="Q30" s="350">
        <f>O30*P30</f>
        <v>60</v>
      </c>
      <c r="R30" s="347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4" t="s">
        <v>45</v>
      </c>
      <c r="O31" s="354">
        <v>10</v>
      </c>
      <c r="P31" s="355">
        <v>2</v>
      </c>
      <c r="Q31" s="350">
        <f>O31*P31</f>
        <v>20</v>
      </c>
      <c r="R31" s="347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356">
        <v>5</v>
      </c>
      <c r="P32" s="357">
        <v>10</v>
      </c>
      <c r="Q32" s="351">
        <f>O32*P32</f>
        <v>50</v>
      </c>
      <c r="R32" s="348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53">
        <f>SUM(O30:O32)</f>
        <v>17</v>
      </c>
      <c r="P33" s="346">
        <f>Q33/O33</f>
        <v>7.6470588235294121</v>
      </c>
      <c r="Q33" s="352">
        <f>SUM(Q30:Q32)</f>
        <v>130</v>
      </c>
      <c r="R33" s="349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42" t="s">
        <v>32</v>
      </c>
      <c r="P35" s="342" t="s">
        <v>33</v>
      </c>
      <c r="Q35" s="343" t="s">
        <v>34</v>
      </c>
      <c r="R35" s="358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4" t="s">
        <v>48</v>
      </c>
      <c r="O36" s="354">
        <v>5</v>
      </c>
      <c r="P36" s="355">
        <v>75</v>
      </c>
      <c r="Q36" s="350">
        <f>O36*P36</f>
        <v>375</v>
      </c>
      <c r="R36" s="347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4" t="s">
        <v>49</v>
      </c>
      <c r="O37" s="354">
        <v>2</v>
      </c>
      <c r="P37" s="355">
        <v>100</v>
      </c>
      <c r="Q37" s="350">
        <f>O37*P37</f>
        <v>200</v>
      </c>
      <c r="R37" s="347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50</v>
      </c>
      <c r="O38" s="356">
        <v>4</v>
      </c>
      <c r="P38" s="357">
        <v>25</v>
      </c>
      <c r="Q38" s="351">
        <f>O38*P38</f>
        <v>100</v>
      </c>
      <c r="R38" s="348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53">
        <f>SUM(O36:O38)</f>
        <v>11</v>
      </c>
      <c r="P39" s="346">
        <f>Q39/O39</f>
        <v>61.363636363636367</v>
      </c>
      <c r="Q39" s="352">
        <f>SUM(Q36:Q38)</f>
        <v>675</v>
      </c>
      <c r="R39" s="349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A6" workbookViewId="0">
      <selection activeCell="Z43" sqref="Z43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Xiangmei Huang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xh41473n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IF(Z42&gt;SUM(T10:$T$13),"Over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1" priority="14" operator="greaterThan">
      <formula>$T$10</formula>
    </cfRule>
    <cfRule type="cellIs" dxfId="30" priority="15" operator="greaterThan">
      <formula>$T$10*0.8</formula>
    </cfRule>
  </conditionalFormatting>
  <conditionalFormatting sqref="Z23">
    <cfRule type="containsText" dxfId="29" priority="13" operator="containsText" text="Over Budget">
      <formula>NOT(ISERROR(SEARCH("Over Budget",Z23)))</formula>
    </cfRule>
  </conditionalFormatting>
  <conditionalFormatting sqref="Z29">
    <cfRule type="containsText" dxfId="28" priority="12" operator="containsText" text="Over Budget">
      <formula>NOT(ISERROR(SEARCH("Over Budget",Z29)))</formula>
    </cfRule>
  </conditionalFormatting>
  <conditionalFormatting sqref="Z28">
    <cfRule type="cellIs" dxfId="27" priority="10" operator="greaterThan">
      <formula>$T$11</formula>
    </cfRule>
    <cfRule type="cellIs" dxfId="26" priority="11" operator="greaterThan">
      <formula>$T$11*80%</formula>
    </cfRule>
  </conditionalFormatting>
  <conditionalFormatting sqref="Z35">
    <cfRule type="containsText" dxfId="25" priority="9" operator="containsText" text="Over Budget">
      <formula>NOT(ISERROR(SEARCH("Over Budget",Z35)))</formula>
    </cfRule>
  </conditionalFormatting>
  <conditionalFormatting sqref="Z34">
    <cfRule type="cellIs" dxfId="24" priority="7" operator="greaterThan">
      <formula>$T$12</formula>
    </cfRule>
    <cfRule type="cellIs" dxfId="23" priority="8" operator="greaterThan">
      <formula>"$T$12*80%"</formula>
    </cfRule>
  </conditionalFormatting>
  <conditionalFormatting sqref="Z41">
    <cfRule type="containsText" dxfId="22" priority="6" operator="containsText" text="Over Budget">
      <formula>NOT(ISERROR(SEARCH("Over Budget",Z41)))</formula>
    </cfRule>
  </conditionalFormatting>
  <conditionalFormatting sqref="Z40">
    <cfRule type="cellIs" dxfId="21" priority="4" operator="greaterThan">
      <formula>$T$13</formula>
    </cfRule>
    <cfRule type="cellIs" dxfId="20" priority="5" operator="greaterThan">
      <formula>$T$13*80%</formula>
    </cfRule>
  </conditionalFormatting>
  <conditionalFormatting sqref="Z43">
    <cfRule type="containsText" dxfId="19" priority="3" operator="containsText" text="Over Budget">
      <formula>NOT(ISERROR(SEARCH("Over Budget",Z43)))</formula>
    </cfRule>
  </conditionalFormatting>
  <conditionalFormatting sqref="Z42">
    <cfRule type="cellIs" dxfId="18" priority="2" operator="greaterThan">
      <formula>SUM($T$10:$T$13)*80%</formula>
    </cfRule>
    <cfRule type="cellIs" dxfId="17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opLeftCell="H15" zoomScale="116" zoomScaleNormal="90" zoomScalePageLayoutView="90" workbookViewId="0">
      <selection activeCell="Z43" sqref="Z43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Xiangmei Huang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xh41473n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COUNTIFS(AI:AI,W25,AF:AF,"&gt;="&amp;$X$15,AF:AF,"&lt;="&amp;$X$16)</f>
        <v>3</v>
      </c>
      <c r="Y25" s="229">
        <f>AVERAGEIFS(AJ:AJ,AI:AI,W25,AF:AF,"&gt;="&amp;$X$15,AF:AF,"&lt;="&amp;$X$16)</f>
        <v>33.24666666666667</v>
      </c>
      <c r="Z25" s="230">
        <f>SUMIFS(AJ:AJ,AI:AI,W25,AF:AF,"&gt;="&amp;$X$15,AF:AF,"&lt;="&amp;$X$16)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COUNTIFS(AI:AI,W26,AF:AF,"&gt;="&amp;$X$15,AF:AF,"&lt;="&amp;$X$16)</f>
        <v>1</v>
      </c>
      <c r="Y26" s="242">
        <f>AVERAGEIFS(AJ:AJ,AI:AI,W26,AF:AF,"&gt;="&amp;$X$15,AF:AF,"&lt;="&amp;$X$16)</f>
        <v>129.62</v>
      </c>
      <c r="Z26" s="243">
        <f>SUMIFS(AJ:AJ,AI:AI,W26,AF:AF,"&gt;="&amp;$X$15,AF:AF,"&lt;="&amp;$X$16)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>
        <f>COUNTIFS(AI:AI,W27,AF:AF,"&gt;="&amp;$X$15,AF:AF,"&lt;="&amp;$X$16)</f>
        <v>13</v>
      </c>
      <c r="Y27" s="245">
        <f>AVERAGEIFS(AJ:AJ,AI:AI,W27,AF:AF,"&gt;="&amp;$X$15,AF:AF,"&lt;="&amp;$X$16)</f>
        <v>2.75</v>
      </c>
      <c r="Z27" s="246">
        <f>SUMIFS(AJ:AJ,AI:AI,W27,AF:AF,"&gt;="&amp;$X$15,AF:AF,"&lt;="&amp;$X$16)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COUNTIFS(AH:AH,W28,AF:AF,"&gt;="&amp;$X$15,AF:AF,"&lt;="&amp;$X$16)</f>
        <v>17</v>
      </c>
      <c r="Y28" s="183">
        <f>AVERAGEIFS(AJ:AJ,AH:AH,W28,AF:AF,"&gt;="&amp;$X$15,AF:AF,"&lt;="&amp;$X$16)</f>
        <v>15.594705882352942</v>
      </c>
      <c r="Z28" s="184">
        <f>SUMIFS(AJ:AJ,AH:AH,W28,AF:AF,"&gt;="&amp;$X$15,AF:AF,"&lt;="&amp;$X$16)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>
        <f>COUNTIFS(AI:AI,W31,AF:AF,"&gt;="&amp;$X$15,AF:AF,"&lt;="&amp;$X$16)</f>
        <v>2</v>
      </c>
      <c r="Y31" s="242">
        <f>AVERAGEIFS(AJ:AJ,AI:AI,W31,AF:AF,"&gt;="&amp;$X$15,AF:AF,"&lt;="&amp;$X$16)</f>
        <v>19.23</v>
      </c>
      <c r="Z31" s="171">
        <f>SUMIFS(AJ:AJ,AI:AI,W31,AF:AF,"&gt;="&amp;$X$15,AF:AF,"&lt;="&amp;$X$16)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>
        <f>COUNTIFS(AI:AI,W32,AF:AF,"&gt;="&amp;$X$15,AF:AF,"&lt;="&amp;$X$16)</f>
        <v>11</v>
      </c>
      <c r="Y32" s="242">
        <f>AVERAGEIFS(AJ:AJ,AI:AI,W32,AF:AF,"&gt;="&amp;$X$15,AF:AF,"&lt;="&amp;$X$16)</f>
        <v>3.3536363636363631</v>
      </c>
      <c r="Z32" s="243">
        <f>SUMIFS(AJ:AJ,AI:AI,W32,AF:AF,"&gt;="&amp;$X$15,AF:AF,"&lt;="&amp;$X$16)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>
        <f>COUNTIFS(AI:AI,W33,AF:AF,"&gt;="&amp;$X$15,AF:AF,"&lt;="&amp;$X$16)</f>
        <v>4</v>
      </c>
      <c r="Y33" s="245">
        <f>AVERAGEIFS(AJ:AJ,AI:AI,W33,AF:AF,"&gt;="&amp;$X$15,AF:AF,"&lt;="&amp;$X$16)</f>
        <v>7.24</v>
      </c>
      <c r="Z33" s="246">
        <f>SUMIFS(AJ:AJ,AI:AI,W33,AF:AF,"&gt;="&amp;$X$15,AF:AF,"&lt;="&amp;$X$16)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COUNTIFS(AH:AH,W34,AF:AF,"&gt;="&amp;$X$15,AF:AF,"&lt;="&amp;$X$16)</f>
        <v>17</v>
      </c>
      <c r="Y34" s="183">
        <f>AVERAGEIFS(AJ:AJ,AH:AH,W34,AF:AF,"&gt;="&amp;$X$15,AF:AF,"&lt;="&amp;$X$16)</f>
        <v>6.1358823529411746</v>
      </c>
      <c r="Z34" s="184">
        <f>SUMIFS(AJ:AJ,AH:AH,W34,AF:AF,"&gt;="&amp;$X$15,AF:AF,"&lt;="&amp;$X$16)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COUNTIFS(AI:AI,W37,AF:AF,"&gt;="&amp;$X$15,AF:AF,"&lt;="&amp;$X$16)</f>
        <v>3</v>
      </c>
      <c r="Y37" s="242">
        <f>AVERAGEIFS(AJ:AJ,AI:AI,W37,AF:AF,"&gt;="&amp;$X$15,AF:AF,"&lt;="&amp;$X$16)</f>
        <v>37.629999999999995</v>
      </c>
      <c r="Z37" s="171">
        <f>SUMIFS(AJ:AJ,AI:AI,W37,AF:AF,"&gt;="&amp;$X$15,AF:AF,"&lt;="&amp;$X$16)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COUNTIFS(AI:AI,W38,AF:AF,"&gt;="&amp;$X$15,AF:AF,"&lt;="&amp;$X$16)</f>
        <v>1</v>
      </c>
      <c r="Y38" s="242">
        <f>AVERAGEIFS(AJ:AJ,AI:AI,W38,AF:AF,"&gt;="&amp;$X$15,AF:AF,"&lt;="&amp;$X$16)</f>
        <v>18.21</v>
      </c>
      <c r="Z38" s="243">
        <f>SUMIFS(AJ:AJ,AI:AI,W38,AF:AF,"&gt;="&amp;$X$15,AF:AF,"&lt;="&amp;$X$16)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COUNTIFS(AI:AI,W39,AF:AF,"&gt;="&amp;$X$15,AF:AF,"&lt;="&amp;$X$16)</f>
        <v>1</v>
      </c>
      <c r="Y39" s="245">
        <f>AVERAGEIFS(AJ:AJ,AI:AI,W39,AF:AF,"&gt;="&amp;$X$15,AF:AF,"&lt;="&amp;$X$16)</f>
        <v>49.52</v>
      </c>
      <c r="Z39" s="246">
        <f>SUMIFS(AJ:AJ,AI:AI,W39,AF:AF,"&gt;="&amp;$X$15,AF:AF,"&lt;="&amp;$X$16)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COUNTIFS(AH:AH,W40,AF:AF,"&gt;="&amp;$X$15,AF:AF,"&lt;="&amp;$X$16)</f>
        <v>5</v>
      </c>
      <c r="Y40" s="183">
        <f>AVERAGEIFS(AJ:AJ,AH:AH,W40,AF:AF,"&gt;="&amp;$X$15,AF:AF,"&lt;="&amp;$X$16)</f>
        <v>36.124000000000002</v>
      </c>
      <c r="Z40" s="184">
        <f>SUMIFS(AJ:AJ,AH:AH,W40,AF:AF,"&gt;="&amp;$X$15,AF:AF,"&lt;="&amp;$X$16)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COUNTIFS(AF:AF,"&gt;="&amp;$X$15,AF:AF,"&lt;="&amp;$X$16)</f>
        <v>66</v>
      </c>
      <c r="Y42" s="200">
        <f>AVERAGEIFS(AJ:AJ,AF:AF,"&gt;="&amp;$X$15,AF:AF,"&lt;="&amp;$X$16)</f>
        <v>14.922878787878791</v>
      </c>
      <c r="Z42" s="201">
        <f>SUMIFS(AJ:AJ,AF:AF,"&gt;="&amp;$X$15,AF:AF,"&lt;="&amp;$X$16)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Xiangmei Huang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xh41473n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Xiangmei Huang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Xiangmei Huang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xh41473n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xh41473n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2018-01-31T20:08:02Z</dcterms:created>
  <dcterms:modified xsi:type="dcterms:W3CDTF">2018-05-01T15:40:48Z</dcterms:modified>
</cp:coreProperties>
</file>