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CS101/Assignment_2/"/>
    </mc:Choice>
  </mc:AlternateContent>
  <bookViews>
    <workbookView xWindow="0" yWindow="0" windowWidth="28800" windowHeight="1800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alcMode="manual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3" i="4" l="1"/>
  <c r="Z41" i="4"/>
  <c r="Z29" i="4"/>
  <c r="Z35" i="4"/>
  <c r="AA40" i="4"/>
  <c r="AA39" i="4"/>
  <c r="AA38" i="4"/>
  <c r="AA37" i="4"/>
  <c r="Y40" i="4"/>
  <c r="X40" i="4"/>
  <c r="Z40" i="4"/>
  <c r="Z39" i="4"/>
  <c r="Z38" i="4"/>
  <c r="Z37" i="4"/>
  <c r="O39" i="3"/>
  <c r="Q38" i="3"/>
  <c r="Q37" i="3"/>
  <c r="Q36" i="3"/>
  <c r="R32" i="3"/>
  <c r="R31" i="3"/>
  <c r="R30" i="3"/>
  <c r="P33" i="3"/>
  <c r="Q33" i="3"/>
  <c r="Q32" i="3"/>
  <c r="Q31" i="3"/>
  <c r="Q30" i="3"/>
  <c r="O33" i="3"/>
  <c r="R26" i="3"/>
  <c r="R25" i="3"/>
  <c r="R24" i="3"/>
  <c r="P27" i="3"/>
  <c r="Q27" i="3"/>
  <c r="Q26" i="3"/>
  <c r="Q25" i="3"/>
  <c r="Q24" i="3"/>
  <c r="O27" i="3"/>
  <c r="Q39" i="3"/>
  <c r="AK13" i="7"/>
  <c r="AC13" i="7"/>
  <c r="AK12" i="7"/>
  <c r="AC12" i="7"/>
  <c r="H42" i="6"/>
  <c r="F42" i="6"/>
  <c r="G42" i="6"/>
  <c r="I40" i="6"/>
  <c r="I39" i="6"/>
  <c r="I38" i="6"/>
  <c r="I37" i="6"/>
  <c r="I34" i="6"/>
  <c r="I33" i="6"/>
  <c r="I32" i="6"/>
  <c r="I31" i="6"/>
  <c r="I28" i="6"/>
  <c r="I27" i="6"/>
  <c r="I26" i="6"/>
  <c r="I25" i="6"/>
  <c r="I22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X16" i="5"/>
  <c r="Z22" i="5"/>
  <c r="X14" i="5"/>
  <c r="X13" i="5"/>
  <c r="X34" i="4"/>
  <c r="Z33" i="4"/>
  <c r="Z32" i="4"/>
  <c r="Z31" i="4"/>
  <c r="X28" i="4"/>
  <c r="Z27" i="4"/>
  <c r="Z26" i="4"/>
  <c r="Z25" i="4"/>
  <c r="Z28" i="4"/>
  <c r="X22" i="4"/>
  <c r="X42" i="4"/>
  <c r="Z21" i="4"/>
  <c r="Z20" i="4"/>
  <c r="Z19" i="4"/>
  <c r="X16" i="4"/>
  <c r="X14" i="4"/>
  <c r="AA13" i="4"/>
  <c r="X13" i="4"/>
  <c r="O21" i="3"/>
  <c r="O41" i="3"/>
  <c r="Q20" i="3"/>
  <c r="Q19" i="3"/>
  <c r="Q18" i="3"/>
  <c r="O15" i="3"/>
  <c r="R12" i="3"/>
  <c r="P39" i="3"/>
  <c r="R38" i="3"/>
  <c r="R37" i="3"/>
  <c r="R36" i="3"/>
  <c r="Y28" i="4"/>
  <c r="AA27" i="4"/>
  <c r="AA25" i="4"/>
  <c r="AA31" i="4"/>
  <c r="AA26" i="4"/>
  <c r="Z23" i="5"/>
  <c r="AA22" i="5"/>
  <c r="Z22" i="4"/>
  <c r="Q21" i="3"/>
  <c r="Z34" i="4"/>
  <c r="AA33" i="4"/>
  <c r="X19" i="5"/>
  <c r="X20" i="5"/>
  <c r="X21" i="5"/>
  <c r="X22" i="5"/>
  <c r="Y19" i="5"/>
  <c r="Y20" i="5"/>
  <c r="Y21" i="5"/>
  <c r="Y22" i="5"/>
  <c r="Z19" i="5"/>
  <c r="AA19" i="5"/>
  <c r="Z20" i="5"/>
  <c r="AA20" i="5"/>
  <c r="Z21" i="5"/>
  <c r="AA21" i="5"/>
  <c r="Q41" i="3"/>
  <c r="P21" i="3"/>
  <c r="R19" i="3"/>
  <c r="R18" i="3"/>
  <c r="Y22" i="4"/>
  <c r="Z23" i="4"/>
  <c r="Z42" i="4"/>
  <c r="AA22" i="4"/>
  <c r="AA21" i="4"/>
  <c r="AA20" i="4"/>
  <c r="R20" i="3"/>
  <c r="Y34" i="4"/>
  <c r="AA32" i="4"/>
  <c r="AA19" i="4"/>
  <c r="R33" i="3"/>
  <c r="R39" i="3"/>
  <c r="R21" i="3"/>
  <c r="R27" i="3"/>
  <c r="AA34" i="4"/>
  <c r="AA14" i="4"/>
  <c r="AA15" i="4"/>
  <c r="Y42" i="4"/>
  <c r="AA28" i="4"/>
  <c r="R13" i="3"/>
  <c r="R14" i="3"/>
  <c r="P41" i="3"/>
</calcChain>
</file>

<file path=xl/sharedStrings.xml><?xml version="1.0" encoding="utf-8"?>
<sst xmlns="http://schemas.openxmlformats.org/spreadsheetml/2006/main" count="1228" uniqueCount="108">
  <si>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</si>
  <si>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</si>
  <si>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</si>
  <si>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</si>
  <si>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</si>
  <si>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</si>
  <si>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</si>
  <si>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</si>
  <si>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</si>
  <si>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</si>
  <si>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</si>
  <si>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</si>
  <si>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</si>
  <si>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</si>
  <si>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</si>
  <si>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</si>
  <si>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</si>
  <si>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</si>
  <si>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</si>
  <si>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</si>
  <si>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</si>
  <si>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</si>
  <si>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</si>
  <si>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</si>
  <si>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</si>
  <si>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</si>
  <si>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</si>
  <si>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</si>
  <si>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</si>
  <si>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</si>
  <si>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</si>
  <si>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</si>
  <si>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</si>
  <si>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</si>
  <si>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</si>
  <si>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</si>
  <si>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</si>
  <si>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</si>
  <si>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</si>
  <si>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</si>
  <si>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</si>
  <si>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</si>
  <si>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</si>
  <si>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</si>
  <si>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</si>
  <si>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</si>
  <si>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</si>
  <si>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</si>
  <si>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</si>
  <si>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</si>
  <si>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</si>
  <si>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</si>
  <si>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</si>
  <si>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</si>
  <si>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</si>
  <si>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</si>
  <si>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</si>
  <si>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</si>
  <si>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</si>
  <si>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</si>
  <si>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</si>
  <si>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</si>
  <si>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</si>
  <si>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</si>
  <si>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</si>
  <si>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</si>
  <si>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</si>
  <si>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</si>
  <si>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</si>
  <si>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</si>
  <si>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</si>
  <si>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</si>
  <si>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</si>
  <si>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</si>
  <si>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</si>
  <si>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</si>
  <si>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</si>
  <si>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</si>
  <si>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</si>
  <si>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</si>
  <si>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</si>
  <si>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</si>
  <si>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</si>
  <si>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</si>
  <si>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</si>
  <si>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</si>
  <si>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</si>
  <si>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</si>
  <si>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</si>
  <si>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</si>
  <si>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</si>
  <si>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</si>
  <si>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</si>
  <si>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</si>
  <si>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</si>
  <si>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</si>
  <si>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</si>
  <si>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</si>
  <si>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</si>
  <si>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</si>
  <si>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</si>
  <si>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</si>
  <si>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</si>
  <si>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</si>
  <si>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</si>
  <si>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</si>
  <si>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Xiangmei Huang</t>
  </si>
  <si>
    <t>xh41473n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</si>
</sst>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18" fillId="0" borderId="0" xfId="0" applyFont="1" applyAlignment="1">
      <alignment horizontal="left" indent="1"/>
    </xf>
    <xf numFmtId="0" fontId="18" fillId="0" borderId="15" xfId="0" applyFont="1" applyBorder="1" applyAlignment="1">
      <alignment horizontal="left" indent="1"/>
    </xf>
    <xf numFmtId="165" fontId="0" fillId="0" borderId="0" xfId="0" applyNumberFormat="1" applyAlignment="1">
      <alignment horizontal="center"/>
    </xf>
    <xf numFmtId="9" fontId="18" fillId="0" borderId="0" xfId="0" applyNumberFormat="1" applyFont="1" applyAlignment="1">
      <alignment horizontal="center"/>
    </xf>
    <xf numFmtId="9" fontId="18" fillId="0" borderId="15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165" fontId="18" fillId="0" borderId="0" xfId="0" applyNumberFormat="1" applyFont="1" applyAlignment="1">
      <alignment horizontal="right"/>
    </xf>
    <xf numFmtId="165" fontId="18" fillId="0" borderId="15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" fontId="23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1" fontId="23" fillId="0" borderId="15" xfId="0" applyNumberFormat="1" applyFont="1" applyBorder="1" applyAlignment="1">
      <alignment horizontal="center"/>
    </xf>
    <xf numFmtId="165" fontId="23" fillId="0" borderId="15" xfId="0" applyNumberFormat="1" applyFont="1" applyBorder="1" applyAlignment="1">
      <alignment horizontal="center"/>
    </xf>
    <xf numFmtId="9" fontId="22" fillId="0" borderId="0" xfId="0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2">
    <dxf>
      <font>
        <color rgb="FFFF0000"/>
      </font>
    </dxf>
    <dxf>
      <numFmt numFmtId="166" formatCode="m/d/yy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color rgb="FFFF0000"/>
      </font>
    </dxf>
    <dxf>
      <font>
        <b/>
        <i val="0"/>
        <color theme="5"/>
      </font>
    </dxf>
    <dxf>
      <font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bert/Google%20Drive/CIS101/2015-2016%20Spring%20-%20CIS101/CIS101-124_20132/GradeCenter/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Types"/>
      <sheetName val="Grader"/>
      <sheetName val="Frequency"/>
      <sheetName val="Rubric_Template"/>
      <sheetName val="CW5-Charts_KEY"/>
      <sheetName val="CW5-Charts"/>
      <sheetName val="CW5-PivotTables_KEY"/>
      <sheetName val="CW5-PivotTables"/>
    </sheetNames>
    <sheetDataSet>
      <sheetData sheetId="0"/>
      <sheetData sheetId="1">
        <row r="2">
          <cell r="C2" t="str">
            <v>CIS101-124_20132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topLeftCell="B1" zoomScale="125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107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topLeftCell="O4" zoomScale="123" zoomScaleNormal="123" zoomScalePageLayoutView="123" workbookViewId="0">
      <selection activeCell="P45" sqref="P45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0.24703891708967851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41" t="s">
        <v>31</v>
      </c>
      <c r="O23" s="342" t="s">
        <v>32</v>
      </c>
      <c r="P23" s="342" t="s">
        <v>33</v>
      </c>
      <c r="Q23" s="343" t="s">
        <v>34</v>
      </c>
      <c r="R23" s="342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44" t="s">
        <v>40</v>
      </c>
      <c r="O24" s="354">
        <v>2</v>
      </c>
      <c r="P24" s="355">
        <v>20</v>
      </c>
      <c r="Q24" s="350">
        <f>O24*P24</f>
        <v>40</v>
      </c>
      <c r="R24" s="347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44" t="s">
        <v>41</v>
      </c>
      <c r="O25" s="354">
        <v>1</v>
      </c>
      <c r="P25" s="355">
        <v>185</v>
      </c>
      <c r="Q25" s="350">
        <f>O25*P25</f>
        <v>185</v>
      </c>
      <c r="R25" s="347">
        <f>Q25/Q27</f>
        <v>0.60162601626016265</v>
      </c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s="345" t="s">
        <v>42</v>
      </c>
      <c r="O26" s="356">
        <v>30</v>
      </c>
      <c r="P26" s="357">
        <v>2.75</v>
      </c>
      <c r="Q26" s="351">
        <f>O26*P26</f>
        <v>82.5</v>
      </c>
      <c r="R26" s="348">
        <f>Q26/Q27</f>
        <v>0.26829268292682928</v>
      </c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t="s">
        <v>43</v>
      </c>
      <c r="O27" s="353">
        <f>SUM(O24:O26)</f>
        <v>33</v>
      </c>
      <c r="P27" s="346">
        <f>Q27/O27</f>
        <v>9.3181818181818183</v>
      </c>
      <c r="Q27" s="352">
        <f>SUM(Q24:Q26)</f>
        <v>307.5</v>
      </c>
      <c r="R27" s="349">
        <f>Q27/$Q$41</f>
        <v>0.20812182741116753</v>
      </c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41" t="s">
        <v>31</v>
      </c>
      <c r="O29" s="342" t="s">
        <v>32</v>
      </c>
      <c r="P29" s="342" t="s">
        <v>33</v>
      </c>
      <c r="Q29" s="343" t="s">
        <v>34</v>
      </c>
      <c r="R29" s="358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44" t="s">
        <v>44</v>
      </c>
      <c r="O30" s="354">
        <v>2</v>
      </c>
      <c r="P30" s="355">
        <v>30</v>
      </c>
      <c r="Q30" s="350">
        <f>O30*P30</f>
        <v>60</v>
      </c>
      <c r="R30" s="347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44" t="s">
        <v>45</v>
      </c>
      <c r="O31" s="354">
        <v>10</v>
      </c>
      <c r="P31" s="355">
        <v>2</v>
      </c>
      <c r="Q31" s="350">
        <f>O31*P31</f>
        <v>20</v>
      </c>
      <c r="R31" s="347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45" t="s">
        <v>46</v>
      </c>
      <c r="O32" s="356">
        <v>5</v>
      </c>
      <c r="P32" s="357">
        <v>10</v>
      </c>
      <c r="Q32" s="351">
        <f>O32*P32</f>
        <v>50</v>
      </c>
      <c r="R32" s="348">
        <f>Q32/Q33</f>
        <v>0.38461538461538464</v>
      </c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t="s">
        <v>47</v>
      </c>
      <c r="O33" s="353">
        <f>SUM(O30:O32)</f>
        <v>17</v>
      </c>
      <c r="P33" s="346">
        <f>Q33/O33</f>
        <v>7.6470588235294121</v>
      </c>
      <c r="Q33" s="352">
        <f>SUM(Q30:Q32)</f>
        <v>130</v>
      </c>
      <c r="R33" s="349">
        <f>Q33/$Q$41</f>
        <v>8.7986463620981392E-2</v>
      </c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41" t="s">
        <v>31</v>
      </c>
      <c r="O35" s="342" t="s">
        <v>32</v>
      </c>
      <c r="P35" s="342" t="s">
        <v>33</v>
      </c>
      <c r="Q35" s="343" t="s">
        <v>34</v>
      </c>
      <c r="R35" s="358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44" t="s">
        <v>48</v>
      </c>
      <c r="O36" s="354">
        <v>5</v>
      </c>
      <c r="P36" s="355">
        <v>75</v>
      </c>
      <c r="Q36" s="350">
        <f>O36*P36</f>
        <v>375</v>
      </c>
      <c r="R36" s="347">
        <f>Q36/Q39</f>
        <v>0.55555555555555558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44" t="s">
        <v>49</v>
      </c>
      <c r="O37" s="354">
        <v>2</v>
      </c>
      <c r="P37" s="355">
        <v>100</v>
      </c>
      <c r="Q37" s="350">
        <f>O37*P37</f>
        <v>200</v>
      </c>
      <c r="R37" s="347">
        <f>Q37/Q39</f>
        <v>0.29629629629629628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45" t="s">
        <v>50</v>
      </c>
      <c r="O38" s="356">
        <v>4</v>
      </c>
      <c r="P38" s="357">
        <v>25</v>
      </c>
      <c r="Q38" s="351">
        <f>O38*P38</f>
        <v>100</v>
      </c>
      <c r="R38" s="348">
        <f>Q38/Q39</f>
        <v>0.14814814814814814</v>
      </c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t="s">
        <v>51</v>
      </c>
      <c r="O39" s="353">
        <f>SUM(O36:O38)</f>
        <v>11</v>
      </c>
      <c r="P39" s="346">
        <f>Q39/O39</f>
        <v>61.363636363636367</v>
      </c>
      <c r="Q39" s="352">
        <f>SUM(Q36:Q38)</f>
        <v>675</v>
      </c>
      <c r="R39" s="349">
        <f>Q39/$Q$41</f>
        <v>0.45685279187817257</v>
      </c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90</v>
      </c>
      <c r="P41" s="94">
        <f>IFERROR(Q41/O41,0)</f>
        <v>16.416666666666668</v>
      </c>
      <c r="Q41" s="95">
        <f>Q21+Q33+Q39+Q27</f>
        <v>1477.5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topLeftCell="A6" workbookViewId="0">
      <selection activeCell="Z43" sqref="Z43"/>
    </sheetView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Xiangmei Huang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xh41473n</v>
      </c>
      <c r="Y14" s="132"/>
      <c r="Z14" s="150" t="s">
        <v>27</v>
      </c>
      <c r="AA14" s="151">
        <f>$Z$42</f>
        <v>1477.5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2190.3333333333335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0.24703891708967851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f>Z28/$Z$42</f>
        <v>0.20812182741116753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188" t="str">
        <f>IF(Z28&gt;$T$11,"Over Budget","")</f>
        <v>Over Budget</v>
      </c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8.7986463620981392E-2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 t="str">
        <f>IF(Z34&gt;$T$12,"Over Budget","")</f>
        <v/>
      </c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>
        <f>X37*Y37</f>
        <v>375</v>
      </c>
      <c r="AA37" s="172">
        <f>Z37/Z40</f>
        <v>0.55555555555555558</v>
      </c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>
        <f>X38*Y38</f>
        <v>200</v>
      </c>
      <c r="AA38" s="172">
        <f>Z38/Z40</f>
        <v>0.29629629629629628</v>
      </c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>
        <f>X39*Y39</f>
        <v>100</v>
      </c>
      <c r="AA39" s="177">
        <f>Z39/Z40</f>
        <v>0.14814814814814814</v>
      </c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SUM(X37:X39)</f>
        <v>11</v>
      </c>
      <c r="Y40" s="183">
        <f>Z40/X40</f>
        <v>61.363636363636367</v>
      </c>
      <c r="Z40" s="184">
        <f>SUM(Z37:Z39)</f>
        <v>675</v>
      </c>
      <c r="AA40" s="185">
        <f>Z40/$Z$42</f>
        <v>0.45685279187817257</v>
      </c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>Over Budget</v>
      </c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90</v>
      </c>
      <c r="Y42" s="200">
        <f>Z42/X42</f>
        <v>16.416666666666668</v>
      </c>
      <c r="Z42" s="201">
        <f>SUM(Z22,Z28,Z34,Z40)</f>
        <v>1477.5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IF(Z42&gt;SUM(T10:$T$13),"Over Budget","")</f>
        <v>Over Budget</v>
      </c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31" priority="14" operator="greaterThan">
      <formula>$T$10</formula>
    </cfRule>
    <cfRule type="cellIs" dxfId="30" priority="15" operator="greaterThan">
      <formula>$T$10*0.8</formula>
    </cfRule>
  </conditionalFormatting>
  <conditionalFormatting sqref="Z23">
    <cfRule type="containsText" dxfId="29" priority="13" operator="containsText" text="Over Budget">
      <formula>NOT(ISERROR(SEARCH("Over Budget",Z23)))</formula>
    </cfRule>
  </conditionalFormatting>
  <conditionalFormatting sqref="Z29">
    <cfRule type="containsText" dxfId="28" priority="12" operator="containsText" text="Over Budget">
      <formula>NOT(ISERROR(SEARCH("Over Budget",Z29)))</formula>
    </cfRule>
  </conditionalFormatting>
  <conditionalFormatting sqref="Z28">
    <cfRule type="cellIs" dxfId="27" priority="10" operator="greaterThan">
      <formula>$T$11</formula>
    </cfRule>
    <cfRule type="cellIs" dxfId="26" priority="11" operator="greaterThan">
      <formula>$T$11*80%</formula>
    </cfRule>
  </conditionalFormatting>
  <conditionalFormatting sqref="Z35">
    <cfRule type="containsText" dxfId="25" priority="9" operator="containsText" text="Over Budget">
      <formula>NOT(ISERROR(SEARCH("Over Budget",Z35)))</formula>
    </cfRule>
  </conditionalFormatting>
  <conditionalFormatting sqref="Z34">
    <cfRule type="cellIs" dxfId="24" priority="7" operator="greaterThan">
      <formula>$T$12</formula>
    </cfRule>
    <cfRule type="cellIs" dxfId="23" priority="8" operator="greaterThan">
      <formula>"$T$12*80%"</formula>
    </cfRule>
  </conditionalFormatting>
  <conditionalFormatting sqref="Z41">
    <cfRule type="containsText" dxfId="22" priority="6" operator="containsText" text="Over Budget">
      <formula>NOT(ISERROR(SEARCH("Over Budget",Z41)))</formula>
    </cfRule>
  </conditionalFormatting>
  <conditionalFormatting sqref="Z40">
    <cfRule type="cellIs" dxfId="21" priority="4" operator="greaterThan">
      <formula>$T$13</formula>
    </cfRule>
    <cfRule type="cellIs" dxfId="20" priority="5" operator="greaterThan">
      <formula>$T$13*80%</formula>
    </cfRule>
  </conditionalFormatting>
  <conditionalFormatting sqref="Z43">
    <cfRule type="containsText" dxfId="19" priority="3" operator="containsText" text="Over Budget">
      <formula>NOT(ISERROR(SEARCH("Over Budget",Z43)))</formula>
    </cfRule>
  </conditionalFormatting>
  <conditionalFormatting sqref="Z42">
    <cfRule type="cellIs" dxfId="18" priority="2" operator="greaterThan">
      <formula>SUM($T$10:$T$13)*80%</formula>
    </cfRule>
    <cfRule type="cellIs" dxfId="17" priority="1" operator="greaterThan">
      <formula>SUM($T$10:$T$13)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Xiangmei Huang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xh41473n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/>
      <c r="Y25" s="229"/>
      <c r="Z25" s="230"/>
      <c r="AA25" s="231">
        <f>IFERROR(Z25/Z28,0)</f>
        <v>0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/>
      <c r="Y26" s="242"/>
      <c r="Z26" s="243"/>
      <c r="AA26" s="231">
        <f>IFERROR(Z26/Z28,0)</f>
        <v>0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/>
      <c r="Y27" s="245"/>
      <c r="Z27" s="246"/>
      <c r="AA27" s="235">
        <f>IFERROR(Z27/Z28,0)</f>
        <v>0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/>
      <c r="Y28" s="183"/>
      <c r="Z28" s="184"/>
      <c r="AA28" s="239">
        <f>IFERROR(Z28/$Z$42,0)</f>
        <v>0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/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/>
      <c r="Y31" s="242"/>
      <c r="Z31" s="171"/>
      <c r="AA31" s="231">
        <f>IFERROR(Z31/Z34,0)</f>
        <v>0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/>
      <c r="Y32" s="242"/>
      <c r="Z32" s="243"/>
      <c r="AA32" s="231">
        <f>IFERROR(Z32/Z34,0)</f>
        <v>0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/>
      <c r="Y33" s="245"/>
      <c r="Z33" s="246"/>
      <c r="AA33" s="235">
        <f>IFERROR(Z33/Z34,0)</f>
        <v>0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/>
      <c r="Y34" s="183"/>
      <c r="Z34" s="184"/>
      <c r="AA34" s="239">
        <f>IFERROR(Z34/$Z$42,0)</f>
        <v>0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/>
      <c r="Y37" s="242"/>
      <c r="Z37" s="171"/>
      <c r="AA37" s="231">
        <f>IFERROR(Z37/Z40,0)</f>
        <v>0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/>
      <c r="Y38" s="242"/>
      <c r="Z38" s="243"/>
      <c r="AA38" s="231">
        <f>IFERROR(Z38/Z40,0)</f>
        <v>0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/>
      <c r="Y39" s="245"/>
      <c r="Z39" s="246"/>
      <c r="AA39" s="235">
        <f>IFERROR(Z39/Z40,0)</f>
        <v>0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239">
        <f>IFERROR(Z40/$Z$42,0)</f>
        <v>0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/>
      <c r="Y42" s="200"/>
      <c r="Z42" s="201"/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Xiangmei Huang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xh41473n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Xiangmei Huang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Xiangmei Huang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xh41473n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xh41473n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2018-01-31T20:08:02Z</dcterms:created>
  <dcterms:modified xsi:type="dcterms:W3CDTF">2018-05-02T16:46:02Z</dcterms:modified>
</cp:coreProperties>
</file>