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showInkAnnotation="0" autoCompressPictures="0"/>
  <mc:AlternateContent xmlns:mc="http://schemas.openxmlformats.org/markup-compatibility/2006">
    <mc:Choice Requires="x15">
      <x15ac:absPath xmlns:x15ac="http://schemas.microsoft.com/office/spreadsheetml/2010/11/ac" url="https://d.docs.live.net/469a3af838a3357b/Desktop/MRP Case Study Project/"/>
    </mc:Choice>
  </mc:AlternateContent>
  <xr:revisionPtr revIDLastSave="10" documentId="8_{F1B73F56-FA98-4086-B661-6092AE409874}" xr6:coauthVersionLast="47" xr6:coauthVersionMax="47" xr10:uidLastSave="{71F2C642-6708-48C7-92AA-20709289F63C}"/>
  <bookViews>
    <workbookView xWindow="-108" yWindow="-108" windowWidth="23256" windowHeight="12456" activeTab="7" xr2:uid="{00000000-000D-0000-FFFF-FFFF00000000}"/>
  </bookViews>
  <sheets>
    <sheet name="Instructions" sheetId="1" r:id="rId1"/>
    <sheet name="Materials" sheetId="2" r:id="rId2"/>
    <sheet name="Personal Use" sheetId="3" r:id="rId3"/>
    <sheet name="Purchases" sheetId="4" r:id="rId4"/>
    <sheet name="Manufactures" sheetId="5" r:id="rId5"/>
    <sheet name="Products" sheetId="6" r:id="rId6"/>
    <sheet name="Orders" sheetId="7" r:id="rId7"/>
    <sheet name="Reports" sheetId="8" r:id="rId8"/>
  </sheet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8" l="1"/>
  <c r="D4" i="8"/>
  <c r="D5" i="8"/>
  <c r="K6" i="7"/>
  <c r="J6" i="7"/>
  <c r="B4" i="8"/>
  <c r="G6" i="7"/>
  <c r="F6" i="7"/>
  <c r="E6" i="7"/>
  <c r="I5" i="7"/>
  <c r="L5" i="7"/>
  <c r="H5" i="7"/>
  <c r="I4" i="7"/>
  <c r="H4" i="7"/>
  <c r="H6" i="7"/>
  <c r="F6" i="8"/>
  <c r="G6" i="6"/>
  <c r="F6" i="6"/>
  <c r="E6" i="6"/>
  <c r="H5" i="6"/>
  <c r="H4" i="6"/>
  <c r="H6" i="6"/>
  <c r="H10" i="5"/>
  <c r="G10" i="5"/>
  <c r="I9" i="5"/>
  <c r="I8" i="5"/>
  <c r="I7" i="5"/>
  <c r="I6" i="5"/>
  <c r="I10" i="5"/>
  <c r="I5" i="5"/>
  <c r="I6" i="4"/>
  <c r="H6" i="4"/>
  <c r="G6" i="4"/>
  <c r="F6" i="4"/>
  <c r="F4" i="8"/>
  <c r="K5" i="4"/>
  <c r="L5" i="4"/>
  <c r="J5" i="4"/>
  <c r="K4" i="4"/>
  <c r="J4" i="4"/>
  <c r="J6" i="4"/>
  <c r="F5" i="3"/>
  <c r="E5" i="3"/>
  <c r="G4" i="3"/>
  <c r="G3" i="3"/>
  <c r="G5" i="3"/>
  <c r="F5" i="8"/>
  <c r="G7" i="2"/>
  <c r="F7" i="2"/>
  <c r="H6" i="2"/>
  <c r="H5" i="2"/>
  <c r="H4" i="2"/>
  <c r="H7" i="2"/>
  <c r="F3" i="8"/>
  <c r="F7" i="8"/>
  <c r="H3" i="2"/>
  <c r="K6" i="4"/>
  <c r="L4" i="4"/>
  <c r="L6" i="4"/>
  <c r="I6" i="7"/>
  <c r="L4" i="7"/>
  <c r="L6" i="7"/>
  <c r="B3" i="8"/>
  <c r="B5" i="8"/>
</calcChain>
</file>

<file path=xl/sharedStrings.xml><?xml version="1.0" encoding="utf-8"?>
<sst xmlns="http://schemas.openxmlformats.org/spreadsheetml/2006/main" count="146" uniqueCount="96">
  <si>
    <t>Instructions for the Free Inventory Spreadsheet</t>
  </si>
  <si>
    <t>It's a fact: inventory tracking improves both your business and your bottom line - as a small business it’s one of the best decisions you can ever make for your business. </t>
  </si>
  <si>
    <t>This spreadsheet template is designed to help you with the very basics of tracking your materials, products and orders to get you started on your inventory journey.</t>
  </si>
  <si>
    <t>The spreadsheet is divided into 7 tabs, each for a different area: Materials, Personal Use, Purchases, Manufactures, Products, Orders and Reports.</t>
  </si>
  <si>
    <t>Materials: this sheet is for logging all items you purchase that you use to create your products. The cost of these items are factored into your inventory value and thus your COGS (Cost of Goods Sold) for the year. </t>
  </si>
  <si>
    <t>Personal Use: this sheet is designed for logging all materials you have withdrawn from your inventory to use personally. It ensures that you are not claiming for materials you did not use directly in creating your products.</t>
  </si>
  <si>
    <t>Purchases: this sheet is for logging the details of each of your material purchases so that you have a full record for tax time.</t>
  </si>
  <si>
    <t>Manufactures: this sheet is designed for you to record the creation of any products you make so you can track your material usage and costs.</t>
  </si>
  <si>
    <t>Products: this sheet is to log your current product stock so you can see at a glance what you have available to sell.</t>
  </si>
  <si>
    <t>Orders: this sheet allows you to record all sales of your products.</t>
  </si>
  <si>
    <t>Reports: this sheet summarises your important revenue, expenses and inventory numbers.</t>
  </si>
  <si>
    <t>Material Inventory</t>
  </si>
  <si>
    <t>SKU</t>
  </si>
  <si>
    <t>Name</t>
  </si>
  <si>
    <t>Description</t>
  </si>
  <si>
    <t>Category</t>
  </si>
  <si>
    <t>Starting Quantity</t>
  </si>
  <si>
    <t>Unit Cost</t>
  </si>
  <si>
    <t>Starting Inventory Value</t>
  </si>
  <si>
    <t>Tracking Unit</t>
  </si>
  <si>
    <t>Preferred Vendor</t>
  </si>
  <si>
    <t>Buttons</t>
  </si>
  <si>
    <t>BUTTON-BLUE</t>
  </si>
  <si>
    <t>Buttons - Blue 5”</t>
  </si>
  <si>
    <t>5” Acrylic Blue 4 Hole Buttons</t>
  </si>
  <si>
    <t>Button</t>
  </si>
  <si>
    <t>World of Buttons</t>
  </si>
  <si>
    <t>Ribbon</t>
  </si>
  <si>
    <t>RIBBON-RED</t>
  </si>
  <si>
    <t>Ribbon - Red</t>
  </si>
  <si>
    <t>Spool of red cotton ribbon</t>
  </si>
  <si>
    <t>Inch</t>
  </si>
  <si>
    <t>Ribbons R Us</t>
  </si>
  <si>
    <t>Personal Use</t>
  </si>
  <si>
    <t>Date Removed</t>
  </si>
  <si>
    <t>Quantity Used</t>
  </si>
  <si>
    <t>Blue Button</t>
  </si>
  <si>
    <t>Red Button</t>
  </si>
  <si>
    <t>Material Purchases</t>
  </si>
  <si>
    <t>CALCULATED COLUMNS</t>
  </si>
  <si>
    <t>Purchase Date</t>
  </si>
  <si>
    <t>Vendor</t>
  </si>
  <si>
    <t>Item Total Cost (ex Shipping, Tax)</t>
  </si>
  <si>
    <t>Quantity Purchased</t>
  </si>
  <si>
    <t>Shipping Cost (proportional)</t>
  </si>
  <si>
    <t>Tax (proportional)</t>
  </si>
  <si>
    <t>Total Cost (inc Shipping)</t>
  </si>
  <si>
    <t>Landed Unit Cost</t>
  </si>
  <si>
    <t>Manufacture Log</t>
  </si>
  <si>
    <t>CALCULATED</t>
  </si>
  <si>
    <t>Manufacture Date</t>
  </si>
  <si>
    <t>Product SKU</t>
  </si>
  <si>
    <t>Product Name</t>
  </si>
  <si>
    <t>Material SKU</t>
  </si>
  <si>
    <t>Material Name</t>
  </si>
  <si>
    <t>Total Material Usage Cost</t>
  </si>
  <si>
    <t>Manufacture Date:</t>
  </si>
  <si>
    <t>Sum:</t>
  </si>
  <si>
    <t>T-BAG-05</t>
  </si>
  <si>
    <t>Tote Bag - Red &amp; Blue</t>
  </si>
  <si>
    <t>PIN-TUR-08</t>
  </si>
  <si>
    <t>Pincushion - Turtle</t>
  </si>
  <si>
    <t>Product Inventory</t>
  </si>
  <si>
    <t>Unit Price</t>
  </si>
  <si>
    <t>Quantity Available</t>
  </si>
  <si>
    <t>Manufacture Cost</t>
  </si>
  <si>
    <t>Total Inventory Value</t>
  </si>
  <si>
    <t>SKIRT-APPLE-M</t>
  </si>
  <si>
    <t>Apple Skirt - Medium</t>
  </si>
  <si>
    <t>Skirts</t>
  </si>
  <si>
    <t>Mid length skirt in Size Medium Apple Pattern</t>
  </si>
  <si>
    <t>SKIRT-APPLE-S</t>
  </si>
  <si>
    <t>Apple Skirt - Small</t>
  </si>
  <si>
    <t>Orders</t>
  </si>
  <si>
    <t>Order Date</t>
  </si>
  <si>
    <t>Order ID</t>
  </si>
  <si>
    <t>Quantity Sold</t>
  </si>
  <si>
    <t>Unit Manufacture Cost</t>
  </si>
  <si>
    <t>Total Manufacture Cost</t>
  </si>
  <si>
    <t>Total Price</t>
  </si>
  <si>
    <t>Tax</t>
  </si>
  <si>
    <t>Shipping</t>
  </si>
  <si>
    <t>Grand Total</t>
  </si>
  <si>
    <t>REVENUE</t>
  </si>
  <si>
    <t>Total Orders</t>
  </si>
  <si>
    <t>TOTAL REVENUE (INC TAX)</t>
  </si>
  <si>
    <t>EXPENSES</t>
  </si>
  <si>
    <t>Total Expenses</t>
  </si>
  <si>
    <t>TOTAL EXPENSES</t>
  </si>
  <si>
    <t>INVENTORY</t>
  </si>
  <si>
    <t>Start of Year Value</t>
  </si>
  <si>
    <t>Plus Total Purchases</t>
  </si>
  <si>
    <t>Less Personal Use</t>
  </si>
  <si>
    <t>Less Cost of Sold Product</t>
  </si>
  <si>
    <t>TOTAL TO DATE INVENTORY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</si>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</sst>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
    <numFmt numFmtId="165" formatCode="d/m/yyyy"/>
    <numFmt numFmtId="166" formatCode="_-[$$-409]* #,##0.00_-;_-[$$-409]* \(#,##0.00\)_-;_-[$$-409]* &quot;-&quot;??;_-@_-"/>
  </numFmts>
  <fonts count="14">
    <font>
      <sz val="10"/>
      <color indexed="8"/>
      <name val="Helvetica Neue Light"/>
    </font>
    <font>
      <u/>
      <sz val="10"/>
      <color theme="10"/>
      <name val="Helvetica Neue Light"/>
    </font>
    <font>
      <sz val="10"/>
      <color indexed="8"/>
      <name val="Helvetica Neue"/>
      <scheme val="minor"/>
    </font>
    <font>
      <u/>
      <sz val="10"/>
      <color theme="0"/>
      <name val="Helvetica Neue"/>
      <scheme val="minor"/>
    </font>
    <font>
      <sz val="10"/>
      <color theme="0"/>
      <name val="Helvetica Neue"/>
      <scheme val="minor"/>
    </font>
    <font>
      <i/>
      <sz val="10"/>
      <color indexed="8"/>
      <name val="Helvetica Neue"/>
      <scheme val="minor"/>
    </font>
    <font>
      <sz val="10"/>
      <color rgb="FF262626"/>
      <name val="Helvetica Neue"/>
      <scheme val="minor"/>
    </font>
    <font>
      <i/>
      <sz val="10"/>
      <color rgb="FF262626"/>
      <name val="Helvetica Neue"/>
      <scheme val="minor"/>
    </font>
    <font>
      <sz val="16"/>
      <color indexed="12"/>
      <name val="Helvetica Neue"/>
      <scheme val="minor"/>
    </font>
    <font>
      <sz val="10"/>
      <color indexed="10"/>
      <name val="Helvetica Neue"/>
      <scheme val="minor"/>
    </font>
    <font>
      <b/>
      <sz val="14"/>
      <color rgb="FF000000"/>
      <name val="Helvetica Neue"/>
      <scheme val="major"/>
    </font>
    <font>
      <sz val="10"/>
      <color indexed="21"/>
      <name val="Helvetica Neue"/>
      <scheme val="minor"/>
    </font>
    <font>
      <b/>
      <sz val="10"/>
      <color indexed="10"/>
      <name val="Helvetica Neue"/>
      <scheme val="minor"/>
    </font>
    <font>
      <b/>
      <sz val="10"/>
      <color indexed="33"/>
      <name val="Helvetica Neue"/>
      <scheme val="minor"/>
    </font>
  </fonts>
  <fills count="21">
    <fill>
      <patternFill patternType="none"/>
    </fill>
    <fill>
      <patternFill patternType="gray125"/>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indexed="20"/>
        <bgColor auto="1"/>
      </patternFill>
    </fill>
    <fill>
      <patternFill patternType="solid">
        <fgColor indexed="22"/>
        <bgColor auto="1"/>
      </patternFill>
    </fill>
    <fill>
      <patternFill patternType="solid">
        <fgColor indexed="24"/>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rgb="FFFFFFFF"/>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s>
  <borders count="66">
    <border>
      <left/>
      <right/>
      <top/>
      <bottom/>
      <diagonal/>
    </border>
    <border>
      <left/>
      <right/>
      <top/>
      <bottom style="medium">
        <color indexed="14"/>
      </bottom>
      <diagonal/>
    </border>
    <border>
      <left/>
      <right/>
      <top style="medium">
        <color indexed="14"/>
      </top>
      <bottom style="thin">
        <color indexed="17"/>
      </bottom>
      <diagonal/>
    </border>
    <border>
      <left/>
      <right style="thin">
        <color indexed="18"/>
      </right>
      <top style="thin">
        <color indexed="17"/>
      </top>
      <bottom style="medium">
        <color indexed="14"/>
      </bottom>
      <diagonal/>
    </border>
    <border>
      <left style="thin">
        <color indexed="18"/>
      </left>
      <right/>
      <top style="thin">
        <color indexed="17"/>
      </top>
      <bottom style="medium">
        <color indexed="14"/>
      </bottom>
      <diagonal/>
    </border>
    <border>
      <left/>
      <right/>
      <top style="thin">
        <color indexed="17"/>
      </top>
      <bottom style="medium">
        <color indexed="14"/>
      </bottom>
      <diagonal/>
    </border>
    <border>
      <left/>
      <right style="thin">
        <color indexed="18"/>
      </right>
      <top style="thin">
        <color indexed="17"/>
      </top>
      <bottom style="thin">
        <color indexed="14"/>
      </bottom>
      <diagonal/>
    </border>
    <border>
      <left style="thin">
        <color indexed="18"/>
      </left>
      <right/>
      <top style="thin">
        <color indexed="17"/>
      </top>
      <bottom style="thin">
        <color indexed="14"/>
      </bottom>
      <diagonal/>
    </border>
    <border>
      <left/>
      <right/>
      <top style="thin">
        <color indexed="17"/>
      </top>
      <bottom style="thin">
        <color indexed="14"/>
      </bottom>
      <diagonal/>
    </border>
    <border>
      <left/>
      <right/>
      <top style="thin">
        <color indexed="14"/>
      </top>
      <bottom/>
      <diagonal/>
    </border>
    <border>
      <left/>
      <right/>
      <top/>
      <bottom style="thin">
        <color indexed="18"/>
      </bottom>
      <diagonal/>
    </border>
    <border>
      <left style="thin">
        <color indexed="18"/>
      </left>
      <right/>
      <top style="thin">
        <color indexed="18"/>
      </top>
      <bottom style="dotted">
        <color indexed="18"/>
      </bottom>
      <diagonal/>
    </border>
    <border>
      <left style="thin">
        <color indexed="18"/>
      </left>
      <right/>
      <top style="dotted">
        <color indexed="18"/>
      </top>
      <bottom style="thin">
        <color indexed="14"/>
      </bottom>
      <diagonal/>
    </border>
    <border>
      <left/>
      <right/>
      <top/>
      <bottom style="thin">
        <color indexed="23"/>
      </bottom>
      <diagonal/>
    </border>
    <border>
      <left/>
      <right style="thin">
        <color indexed="14"/>
      </right>
      <top/>
      <bottom style="thin">
        <color indexed="23"/>
      </bottom>
      <diagonal/>
    </border>
    <border>
      <left style="thin">
        <color indexed="14"/>
      </left>
      <right/>
      <top/>
      <bottom style="thin">
        <color indexed="25"/>
      </bottom>
      <diagonal/>
    </border>
    <border>
      <left/>
      <right/>
      <top/>
      <bottom style="thin">
        <color indexed="25"/>
      </bottom>
      <diagonal/>
    </border>
    <border>
      <left/>
      <right/>
      <top style="thin">
        <color indexed="23"/>
      </top>
      <bottom style="thin">
        <color indexed="18"/>
      </bottom>
      <diagonal/>
    </border>
    <border>
      <left/>
      <right style="thin">
        <color indexed="14"/>
      </right>
      <top style="thin">
        <color indexed="23"/>
      </top>
      <bottom style="thin">
        <color indexed="18"/>
      </bottom>
      <diagonal/>
    </border>
    <border>
      <left style="thin">
        <color indexed="14"/>
      </left>
      <right style="dotted">
        <color indexed="14"/>
      </right>
      <top style="thin">
        <color indexed="25"/>
      </top>
      <bottom style="thin">
        <color indexed="18"/>
      </bottom>
      <diagonal/>
    </border>
    <border>
      <left style="dotted">
        <color indexed="14"/>
      </left>
      <right style="dotted">
        <color indexed="14"/>
      </right>
      <top style="thin">
        <color indexed="25"/>
      </top>
      <bottom style="thin">
        <color indexed="18"/>
      </bottom>
      <diagonal/>
    </border>
    <border>
      <left style="dotted">
        <color indexed="14"/>
      </left>
      <right/>
      <top style="thin">
        <color indexed="23"/>
      </top>
      <bottom style="thin">
        <color indexed="18"/>
      </bottom>
      <diagonal/>
    </border>
    <border>
      <left/>
      <right style="thin">
        <color indexed="14"/>
      </right>
      <top style="thin">
        <color indexed="18"/>
      </top>
      <bottom style="dotted">
        <color indexed="18"/>
      </bottom>
      <diagonal/>
    </border>
    <border>
      <left style="thin">
        <color indexed="14"/>
      </left>
      <right style="dotted">
        <color indexed="14"/>
      </right>
      <top style="thin">
        <color indexed="18"/>
      </top>
      <bottom style="dotted">
        <color indexed="18"/>
      </bottom>
      <diagonal/>
    </border>
    <border>
      <left style="dotted">
        <color indexed="14"/>
      </left>
      <right style="dotted">
        <color indexed="14"/>
      </right>
      <top style="thin">
        <color indexed="18"/>
      </top>
      <bottom style="dotted">
        <color indexed="18"/>
      </bottom>
      <diagonal/>
    </border>
    <border>
      <left style="dotted">
        <color indexed="14"/>
      </left>
      <right/>
      <top style="thin">
        <color indexed="18"/>
      </top>
      <bottom style="dotted">
        <color indexed="18"/>
      </bottom>
      <diagonal/>
    </border>
    <border>
      <left/>
      <right style="thin">
        <color indexed="14"/>
      </right>
      <top style="dotted">
        <color indexed="18"/>
      </top>
      <bottom style="thin">
        <color indexed="14"/>
      </bottom>
      <diagonal/>
    </border>
    <border>
      <left style="thin">
        <color indexed="14"/>
      </left>
      <right style="dotted">
        <color indexed="14"/>
      </right>
      <top style="dotted">
        <color indexed="18"/>
      </top>
      <bottom style="thin">
        <color indexed="14"/>
      </bottom>
      <diagonal/>
    </border>
    <border>
      <left style="dotted">
        <color indexed="14"/>
      </left>
      <right style="dotted">
        <color indexed="14"/>
      </right>
      <top style="dotted">
        <color indexed="18"/>
      </top>
      <bottom style="thin">
        <color indexed="14"/>
      </bottom>
      <diagonal/>
    </border>
    <border>
      <left style="dotted">
        <color indexed="14"/>
      </left>
      <right/>
      <top style="dotted">
        <color indexed="18"/>
      </top>
      <bottom style="thin">
        <color indexed="14"/>
      </bottom>
      <diagonal/>
    </border>
    <border>
      <left/>
      <right style="thin">
        <color indexed="14"/>
      </right>
      <top style="thin">
        <color indexed="14"/>
      </top>
      <bottom/>
      <diagonal/>
    </border>
    <border>
      <left style="thin">
        <color indexed="14"/>
      </left>
      <right style="dotted">
        <color indexed="14"/>
      </right>
      <top style="thin">
        <color indexed="14"/>
      </top>
      <bottom/>
      <diagonal/>
    </border>
    <border>
      <left style="dotted">
        <color indexed="14"/>
      </left>
      <right style="dotted">
        <color indexed="14"/>
      </right>
      <top style="thin">
        <color indexed="14"/>
      </top>
      <bottom/>
      <diagonal/>
    </border>
    <border>
      <left style="dotted">
        <color indexed="14"/>
      </left>
      <right/>
      <top style="thin">
        <color indexed="14"/>
      </top>
      <bottom/>
      <diagonal/>
    </border>
    <border>
      <left/>
      <right/>
      <top style="thin">
        <color indexed="23"/>
      </top>
      <bottom style="medium">
        <color indexed="14"/>
      </bottom>
      <diagonal/>
    </border>
    <border>
      <left/>
      <right/>
      <top style="medium">
        <color indexed="14"/>
      </top>
      <bottom/>
      <diagonal/>
    </border>
    <border>
      <left/>
      <right/>
      <top/>
      <bottom style="thin">
        <color indexed="17"/>
      </bottom>
      <diagonal/>
    </border>
    <border>
      <left/>
      <right style="thin">
        <color indexed="18"/>
      </right>
      <top style="thin">
        <color indexed="17"/>
      </top>
      <bottom style="dotted">
        <color indexed="18"/>
      </bottom>
      <diagonal/>
    </border>
    <border>
      <left style="thin">
        <color indexed="18"/>
      </left>
      <right/>
      <top style="thin">
        <color indexed="17"/>
      </top>
      <bottom style="dotted">
        <color indexed="18"/>
      </bottom>
      <diagonal/>
    </border>
    <border>
      <left/>
      <right/>
      <top style="thin">
        <color indexed="17"/>
      </top>
      <bottom style="dotted">
        <color indexed="18"/>
      </bottom>
      <diagonal/>
    </border>
    <border>
      <left/>
      <right style="thin">
        <color indexed="18"/>
      </right>
      <top style="dotted">
        <color indexed="18"/>
      </top>
      <bottom style="medium">
        <color indexed="14"/>
      </bottom>
      <diagonal/>
    </border>
    <border>
      <left style="thin">
        <color indexed="18"/>
      </left>
      <right/>
      <top style="dotted">
        <color indexed="18"/>
      </top>
      <bottom style="medium">
        <color indexed="14"/>
      </bottom>
      <diagonal/>
    </border>
    <border>
      <left/>
      <right/>
      <top style="dotted">
        <color indexed="18"/>
      </top>
      <bottom style="medium">
        <color indexed="14"/>
      </bottom>
      <diagonal/>
    </border>
    <border>
      <left/>
      <right style="dotted">
        <color indexed="14"/>
      </right>
      <top/>
      <bottom style="thin">
        <color indexed="23"/>
      </bottom>
      <diagonal/>
    </border>
    <border>
      <left style="dotted">
        <color indexed="14"/>
      </left>
      <right/>
      <top/>
      <bottom style="thin">
        <color indexed="23"/>
      </bottom>
      <diagonal/>
    </border>
    <border>
      <left/>
      <right style="dotted">
        <color indexed="14"/>
      </right>
      <top style="thin">
        <color indexed="23"/>
      </top>
      <bottom style="thin">
        <color indexed="18"/>
      </bottom>
      <diagonal/>
    </border>
    <border>
      <left/>
      <right style="dotted">
        <color indexed="14"/>
      </right>
      <top style="thin">
        <color indexed="18"/>
      </top>
      <bottom style="dotted">
        <color indexed="18"/>
      </bottom>
      <diagonal/>
    </border>
    <border>
      <left/>
      <right style="dotted">
        <color indexed="14"/>
      </right>
      <top style="dotted">
        <color indexed="18"/>
      </top>
      <bottom style="thin">
        <color indexed="14"/>
      </bottom>
      <diagonal/>
    </border>
    <border>
      <left/>
      <right style="dotted">
        <color indexed="14"/>
      </right>
      <top style="thin">
        <color indexed="14"/>
      </top>
      <bottom/>
      <diagonal/>
    </border>
    <border>
      <left style="dotted">
        <color indexed="14"/>
      </left>
      <right/>
      <top style="dotted">
        <color indexed="14"/>
      </top>
      <bottom style="thin">
        <color indexed="23"/>
      </bottom>
      <diagonal/>
    </border>
    <border>
      <left/>
      <right style="dotted">
        <color indexed="14"/>
      </right>
      <top style="dotted">
        <color indexed="14"/>
      </top>
      <bottom style="thin">
        <color indexed="23"/>
      </bottom>
      <diagonal/>
    </border>
    <border>
      <left style="dotted">
        <color indexed="14"/>
      </left>
      <right style="dotted">
        <color indexed="14"/>
      </right>
      <top style="thin">
        <color indexed="23"/>
      </top>
      <bottom style="thin">
        <color indexed="18"/>
      </bottom>
      <diagonal/>
    </border>
    <border>
      <left/>
      <right/>
      <top style="thin">
        <color indexed="18"/>
      </top>
      <bottom style="dotted">
        <color indexed="18"/>
      </bottom>
      <diagonal/>
    </border>
    <border>
      <left/>
      <right style="thin">
        <color indexed="18"/>
      </right>
      <top style="thin">
        <color indexed="18"/>
      </top>
      <bottom style="dotted">
        <color indexed="18"/>
      </bottom>
      <diagonal/>
    </border>
    <border>
      <left/>
      <right/>
      <top style="dotted">
        <color indexed="18"/>
      </top>
      <bottom style="thin">
        <color indexed="14"/>
      </bottom>
      <diagonal/>
    </border>
    <border>
      <left/>
      <right style="thin">
        <color indexed="18"/>
      </right>
      <top style="dotted">
        <color indexed="18"/>
      </top>
      <bottom style="thin">
        <color indexed="14"/>
      </bottom>
      <diagonal/>
    </border>
    <border>
      <left style="dotted">
        <color indexed="14"/>
      </left>
      <right style="dotted">
        <color indexed="14"/>
      </right>
      <top style="thin">
        <color indexed="14"/>
      </top>
      <bottom style="dotted">
        <color indexed="14"/>
      </bottom>
      <diagonal/>
    </border>
    <border>
      <left style="thin">
        <color indexed="31"/>
      </left>
      <right/>
      <top style="thin">
        <color indexed="31"/>
      </top>
      <bottom style="thin">
        <color indexed="32"/>
      </bottom>
      <diagonal/>
    </border>
    <border>
      <left/>
      <right style="thin">
        <color indexed="31"/>
      </right>
      <top style="thin">
        <color indexed="31"/>
      </top>
      <bottom style="thin">
        <color indexed="32"/>
      </bottom>
      <diagonal/>
    </border>
    <border>
      <left style="thin">
        <color indexed="31"/>
      </left>
      <right style="thin">
        <color indexed="32"/>
      </right>
      <top style="thin">
        <color indexed="32"/>
      </top>
      <bottom style="thin">
        <color indexed="31"/>
      </bottom>
      <diagonal/>
    </border>
    <border>
      <left style="thin">
        <color indexed="32"/>
      </left>
      <right style="thin">
        <color indexed="31"/>
      </right>
      <top style="thin">
        <color indexed="32"/>
      </top>
      <bottom style="thin">
        <color indexed="31"/>
      </bottom>
      <diagonal/>
    </border>
    <border>
      <left style="thin">
        <color indexed="31"/>
      </left>
      <right style="thin">
        <color indexed="32"/>
      </right>
      <top style="thin">
        <color indexed="31"/>
      </top>
      <bottom style="thin">
        <color indexed="31"/>
      </bottom>
      <diagonal/>
    </border>
    <border>
      <left style="thin">
        <color indexed="32"/>
      </left>
      <right style="thin">
        <color indexed="31"/>
      </right>
      <top style="thin">
        <color indexed="31"/>
      </top>
      <bottom style="thin">
        <color indexed="31"/>
      </bottom>
      <diagonal/>
    </border>
    <border>
      <left style="thin">
        <color indexed="31"/>
      </left>
      <right/>
      <top style="thin">
        <color indexed="31"/>
      </top>
      <bottom style="thin">
        <color indexed="31"/>
      </bottom>
      <diagonal/>
    </border>
    <border>
      <left/>
      <right style="thin">
        <color indexed="31"/>
      </right>
      <top style="thin">
        <color indexed="31"/>
      </top>
      <bottom style="thin">
        <color indexed="31"/>
      </bottom>
      <diagonal/>
    </border>
    <border>
      <left/>
      <right/>
      <top style="thin">
        <color indexed="31"/>
      </top>
      <bottom style="thin">
        <color indexed="31"/>
      </bottom>
      <diagonal/>
    </border>
  </borders>
  <cellStyleXfs count="2">
    <xf numFmtId="0" fontId="0" fillId="0" borderId="0" applyNumberFormat="0" applyFill="0" applyBorder="0" applyProtection="0">
      <alignment vertical="top" wrapText="1"/>
    </xf>
    <xf numFmtId="0" fontId="1" fillId="0" borderId="0" applyNumberFormat="0" applyFill="0" applyBorder="0" applyAlignment="0" applyProtection="0">
      <alignment vertical="top" wrapText="1"/>
    </xf>
  </cellStyleXfs>
  <cellXfs count="138">
    <xf numFmtId="0" fontId="0" fillId="0" borderId="0" xfId="0">
      <alignment vertical="top" wrapText="1"/>
    </xf>
    <xf numFmtId="0" fontId="0" fillId="0" borderId="0" xfId="0" applyNumberFormat="1">
      <alignment vertical="top" wrapText="1"/>
    </xf>
    <xf numFmtId="0" fontId="2" fillId="0" borderId="0" xfId="0" applyFont="1">
      <alignment vertical="top" wrapText="1"/>
    </xf>
    <xf numFmtId="0" fontId="4" fillId="19" borderId="0" xfId="0" applyFont="1" applyFill="1">
      <alignment vertical="top" wrapText="1"/>
    </xf>
    <xf numFmtId="0" fontId="5" fillId="18" borderId="0" xfId="0" applyFont="1" applyFill="1">
      <alignment vertical="top" wrapText="1"/>
    </xf>
    <xf numFmtId="0" fontId="6" fillId="17" borderId="0" xfId="0" applyFont="1" applyFill="1">
      <alignment vertical="top" wrapText="1"/>
    </xf>
    <xf numFmtId="0" fontId="7" fillId="17" borderId="0" xfId="0" applyFont="1" applyFill="1">
      <alignment vertical="top" wrapText="1"/>
    </xf>
    <xf numFmtId="0" fontId="0" fillId="18" borderId="0" xfId="0" applyFill="1">
      <alignment vertical="top" wrapText="1"/>
    </xf>
    <xf numFmtId="0" fontId="9" fillId="2" borderId="1" xfId="0" applyFont="1" applyFill="1" applyBorder="1">
      <alignment vertical="top" wrapText="1"/>
    </xf>
    <xf numFmtId="49" fontId="9" fillId="2" borderId="1" xfId="0" applyNumberFormat="1" applyFont="1" applyFill="1" applyBorder="1">
      <alignment vertical="top" wrapText="1"/>
    </xf>
    <xf numFmtId="49" fontId="9" fillId="2" borderId="1" xfId="0" applyNumberFormat="1" applyFont="1" applyFill="1" applyBorder="1" applyAlignment="1">
      <alignment horizontal="right" vertical="top" wrapText="1"/>
    </xf>
    <xf numFmtId="49" fontId="9" fillId="3" borderId="1" xfId="0" applyNumberFormat="1" applyFont="1" applyFill="1" applyBorder="1">
      <alignment vertical="top" wrapText="1"/>
    </xf>
    <xf numFmtId="49" fontId="2" fillId="4" borderId="2" xfId="0" applyNumberFormat="1" applyFont="1" applyFill="1" applyBorder="1" applyAlignment="1">
      <alignment vertical="top"/>
    </xf>
    <xf numFmtId="0" fontId="2" fillId="4" borderId="2" xfId="0" applyFont="1" applyFill="1" applyBorder="1" applyAlignment="1">
      <alignment vertical="top"/>
    </xf>
    <xf numFmtId="0" fontId="2" fillId="4" borderId="2" xfId="0" applyNumberFormat="1" applyFont="1" applyFill="1" applyBorder="1" applyAlignment="1">
      <alignment vertical="top"/>
    </xf>
    <xf numFmtId="0" fontId="2" fillId="0" borderId="5" xfId="0" applyFont="1" applyBorder="1">
      <alignment vertical="top" wrapText="1"/>
    </xf>
    <xf numFmtId="49" fontId="2" fillId="0" borderId="3" xfId="0" applyNumberFormat="1" applyFont="1" applyBorder="1">
      <alignment vertical="top" wrapText="1"/>
    </xf>
    <xf numFmtId="49" fontId="2" fillId="4" borderId="4" xfId="0" applyNumberFormat="1" applyFont="1" applyFill="1" applyBorder="1">
      <alignment vertical="top" wrapText="1"/>
    </xf>
    <xf numFmtId="49" fontId="2" fillId="4" borderId="5" xfId="0" applyNumberFormat="1" applyFont="1" applyFill="1" applyBorder="1">
      <alignment vertical="top" wrapText="1"/>
    </xf>
    <xf numFmtId="0" fontId="2" fillId="4" borderId="5" xfId="0" applyNumberFormat="1" applyFont="1" applyFill="1" applyBorder="1">
      <alignment vertical="top" wrapText="1"/>
    </xf>
    <xf numFmtId="0" fontId="2" fillId="5" borderId="5" xfId="0" applyNumberFormat="1" applyFont="1" applyFill="1" applyBorder="1">
      <alignment vertical="top" wrapText="1"/>
    </xf>
    <xf numFmtId="0" fontId="2" fillId="0" borderId="8" xfId="0" applyFont="1" applyBorder="1">
      <alignment vertical="top" wrapText="1"/>
    </xf>
    <xf numFmtId="49" fontId="2" fillId="0" borderId="6" xfId="0" applyNumberFormat="1" applyFont="1" applyBorder="1">
      <alignment vertical="top" wrapText="1"/>
    </xf>
    <xf numFmtId="49" fontId="2" fillId="4" borderId="7" xfId="0" applyNumberFormat="1" applyFont="1" applyFill="1" applyBorder="1">
      <alignment vertical="top" wrapText="1"/>
    </xf>
    <xf numFmtId="49" fontId="2" fillId="4" borderId="8" xfId="0" applyNumberFormat="1" applyFont="1" applyFill="1" applyBorder="1">
      <alignment vertical="top" wrapText="1"/>
    </xf>
    <xf numFmtId="0" fontId="2" fillId="4" borderId="8" xfId="0" applyNumberFormat="1" applyFont="1" applyFill="1" applyBorder="1">
      <alignment vertical="top" wrapText="1"/>
    </xf>
    <xf numFmtId="0" fontId="2" fillId="5" borderId="8" xfId="0" applyNumberFormat="1" applyFont="1" applyFill="1" applyBorder="1">
      <alignment vertical="top" wrapText="1"/>
    </xf>
    <xf numFmtId="0" fontId="2" fillId="4" borderId="9" xfId="0" applyFont="1" applyFill="1" applyBorder="1">
      <alignment vertical="top" wrapText="1"/>
    </xf>
    <xf numFmtId="0" fontId="2" fillId="5" borderId="9" xfId="0" applyNumberFormat="1" applyFont="1" applyFill="1" applyBorder="1">
      <alignment vertical="top" wrapText="1"/>
    </xf>
    <xf numFmtId="0" fontId="2" fillId="0" borderId="0" xfId="0" applyNumberFormat="1" applyFont="1">
      <alignment vertical="top" wrapText="1"/>
    </xf>
    <xf numFmtId="0" fontId="10" fillId="0" borderId="0" xfId="0" applyFont="1">
      <alignment vertical="top" wrapText="1"/>
    </xf>
    <xf numFmtId="49" fontId="9" fillId="6" borderId="10" xfId="0" applyNumberFormat="1" applyFont="1" applyFill="1" applyBorder="1">
      <alignment vertical="top" wrapText="1"/>
    </xf>
    <xf numFmtId="164" fontId="2" fillId="0" borderId="53" xfId="0" applyNumberFormat="1" applyFont="1" applyBorder="1">
      <alignment vertical="top" wrapText="1"/>
    </xf>
    <xf numFmtId="49" fontId="2" fillId="0" borderId="11" xfId="0" applyNumberFormat="1" applyFont="1" applyBorder="1">
      <alignment vertical="top" wrapText="1"/>
    </xf>
    <xf numFmtId="49" fontId="2" fillId="0" borderId="52" xfId="0" applyNumberFormat="1" applyFont="1" applyBorder="1">
      <alignment vertical="top" wrapText="1"/>
    </xf>
    <xf numFmtId="0" fontId="2" fillId="0" borderId="52" xfId="0" applyNumberFormat="1" applyFont="1" applyBorder="1">
      <alignment vertical="top" wrapText="1"/>
    </xf>
    <xf numFmtId="0" fontId="11" fillId="7" borderId="52" xfId="0" applyNumberFormat="1" applyFont="1" applyFill="1" applyBorder="1">
      <alignment vertical="top" wrapText="1"/>
    </xf>
    <xf numFmtId="164" fontId="2" fillId="0" borderId="55" xfId="0" applyNumberFormat="1" applyFont="1" applyBorder="1">
      <alignment vertical="top" wrapText="1"/>
    </xf>
    <xf numFmtId="49" fontId="2" fillId="4" borderId="12" xfId="0" applyNumberFormat="1" applyFont="1" applyFill="1" applyBorder="1">
      <alignment vertical="top" wrapText="1"/>
    </xf>
    <xf numFmtId="49" fontId="2" fillId="4" borderId="54" xfId="0" applyNumberFormat="1" applyFont="1" applyFill="1" applyBorder="1">
      <alignment vertical="top" wrapText="1"/>
    </xf>
    <xf numFmtId="0" fontId="2" fillId="4" borderId="54" xfId="0" applyNumberFormat="1" applyFont="1" applyFill="1" applyBorder="1">
      <alignment vertical="top" wrapText="1"/>
    </xf>
    <xf numFmtId="0" fontId="11" fillId="7" borderId="54" xfId="0" applyNumberFormat="1" applyFont="1" applyFill="1" applyBorder="1">
      <alignment vertical="top" wrapText="1"/>
    </xf>
    <xf numFmtId="164" fontId="2" fillId="4" borderId="9" xfId="0" applyNumberFormat="1" applyFont="1" applyFill="1" applyBorder="1">
      <alignment vertical="top" wrapText="1"/>
    </xf>
    <xf numFmtId="0" fontId="2" fillId="4" borderId="9" xfId="0" applyNumberFormat="1" applyFont="1" applyFill="1" applyBorder="1">
      <alignment vertical="top" wrapText="1"/>
    </xf>
    <xf numFmtId="0" fontId="11" fillId="7" borderId="9" xfId="0" applyNumberFormat="1" applyFont="1" applyFill="1" applyBorder="1">
      <alignment vertical="top" wrapText="1"/>
    </xf>
    <xf numFmtId="0" fontId="9" fillId="6" borderId="13" xfId="0" applyFont="1" applyFill="1" applyBorder="1">
      <alignment vertical="top" wrapText="1"/>
    </xf>
    <xf numFmtId="0" fontId="9" fillId="6" borderId="14" xfId="0" applyFont="1" applyFill="1" applyBorder="1">
      <alignment vertical="top" wrapText="1"/>
    </xf>
    <xf numFmtId="49" fontId="9" fillId="6" borderId="17" xfId="0" applyNumberFormat="1" applyFont="1" applyFill="1" applyBorder="1">
      <alignment vertical="top" wrapText="1"/>
    </xf>
    <xf numFmtId="49" fontId="9" fillId="6" borderId="18" xfId="0" applyNumberFormat="1" applyFont="1" applyFill="1" applyBorder="1">
      <alignment vertical="top" wrapText="1"/>
    </xf>
    <xf numFmtId="49" fontId="9" fillId="8" borderId="19" xfId="0" applyNumberFormat="1" applyFont="1" applyFill="1" applyBorder="1">
      <alignment vertical="top" wrapText="1"/>
    </xf>
    <xf numFmtId="49" fontId="9" fillId="8" borderId="20" xfId="0" applyNumberFormat="1" applyFont="1" applyFill="1" applyBorder="1">
      <alignment vertical="top" wrapText="1"/>
    </xf>
    <xf numFmtId="49" fontId="9" fillId="8" borderId="21" xfId="0" applyNumberFormat="1" applyFont="1" applyFill="1" applyBorder="1">
      <alignment vertical="top" wrapText="1"/>
    </xf>
    <xf numFmtId="0" fontId="2" fillId="0" borderId="22" xfId="0" applyNumberFormat="1" applyFont="1" applyBorder="1">
      <alignment vertical="top" wrapText="1"/>
    </xf>
    <xf numFmtId="0" fontId="2" fillId="10" borderId="23" xfId="0" applyNumberFormat="1" applyFont="1" applyFill="1" applyBorder="1">
      <alignment vertical="top" wrapText="1"/>
    </xf>
    <xf numFmtId="0" fontId="11" fillId="10" borderId="24" xfId="0" applyNumberFormat="1" applyFont="1" applyFill="1" applyBorder="1">
      <alignment vertical="top" wrapText="1"/>
    </xf>
    <xf numFmtId="0" fontId="2" fillId="10" borderId="25" xfId="0" applyNumberFormat="1" applyFont="1" applyFill="1" applyBorder="1">
      <alignment vertical="top" wrapText="1"/>
    </xf>
    <xf numFmtId="0" fontId="2" fillId="4" borderId="26" xfId="0" applyNumberFormat="1" applyFont="1" applyFill="1" applyBorder="1">
      <alignment vertical="top" wrapText="1"/>
    </xf>
    <xf numFmtId="0" fontId="2" fillId="10" borderId="27" xfId="0" applyNumberFormat="1" applyFont="1" applyFill="1" applyBorder="1">
      <alignment vertical="top" wrapText="1"/>
    </xf>
    <xf numFmtId="0" fontId="11" fillId="10" borderId="28" xfId="0" applyNumberFormat="1" applyFont="1" applyFill="1" applyBorder="1">
      <alignment vertical="top" wrapText="1"/>
    </xf>
    <xf numFmtId="0" fontId="2" fillId="10" borderId="29" xfId="0" applyNumberFormat="1" applyFont="1" applyFill="1" applyBorder="1">
      <alignment vertical="top" wrapText="1"/>
    </xf>
    <xf numFmtId="0" fontId="2" fillId="4" borderId="30" xfId="0" applyNumberFormat="1" applyFont="1" applyFill="1" applyBorder="1">
      <alignment vertical="top" wrapText="1"/>
    </xf>
    <xf numFmtId="0" fontId="2" fillId="10" borderId="31" xfId="0" applyNumberFormat="1" applyFont="1" applyFill="1" applyBorder="1">
      <alignment vertical="top" wrapText="1"/>
    </xf>
    <xf numFmtId="0" fontId="11" fillId="10" borderId="32" xfId="0" applyNumberFormat="1" applyFont="1" applyFill="1" applyBorder="1">
      <alignment vertical="top" wrapText="1"/>
    </xf>
    <xf numFmtId="0" fontId="2" fillId="10" borderId="33" xfId="0" applyNumberFormat="1" applyFont="1" applyFill="1" applyBorder="1">
      <alignment vertical="top" wrapText="1"/>
    </xf>
    <xf numFmtId="49" fontId="9" fillId="8" borderId="13" xfId="0" applyNumberFormat="1" applyFont="1" applyFill="1" applyBorder="1">
      <alignment vertical="top" wrapText="1"/>
    </xf>
    <xf numFmtId="0" fontId="9" fillId="6" borderId="34" xfId="0" applyFont="1" applyFill="1" applyBorder="1">
      <alignment vertical="top" wrapText="1"/>
    </xf>
    <xf numFmtId="49" fontId="9" fillId="6" borderId="34" xfId="0" applyNumberFormat="1" applyFont="1" applyFill="1" applyBorder="1">
      <alignment vertical="top" wrapText="1"/>
    </xf>
    <xf numFmtId="49" fontId="9" fillId="8" borderId="34" xfId="0" applyNumberFormat="1" applyFont="1" applyFill="1" applyBorder="1">
      <alignment vertical="top" wrapText="1"/>
    </xf>
    <xf numFmtId="49" fontId="2" fillId="4" borderId="35" xfId="0" applyNumberFormat="1" applyFont="1" applyFill="1" applyBorder="1" applyAlignment="1">
      <alignment vertical="top"/>
    </xf>
    <xf numFmtId="0" fontId="2" fillId="4" borderId="35" xfId="0" applyFont="1" applyFill="1" applyBorder="1" applyAlignment="1">
      <alignment vertical="top"/>
    </xf>
    <xf numFmtId="165" fontId="2" fillId="4" borderId="36" xfId="0" applyNumberFormat="1" applyFont="1" applyFill="1" applyBorder="1" applyAlignment="1">
      <alignment vertical="top"/>
    </xf>
    <xf numFmtId="0" fontId="2" fillId="4" borderId="36" xfId="0" applyFont="1" applyFill="1" applyBorder="1" applyAlignment="1">
      <alignment vertical="top"/>
    </xf>
    <xf numFmtId="0" fontId="2" fillId="4" borderId="36" xfId="0" applyNumberFormat="1" applyFont="1" applyFill="1" applyBorder="1" applyAlignment="1">
      <alignment vertical="top"/>
    </xf>
    <xf numFmtId="0" fontId="2" fillId="0" borderId="39" xfId="0" applyFont="1" applyBorder="1">
      <alignment vertical="top" wrapText="1"/>
    </xf>
    <xf numFmtId="164" fontId="2" fillId="0" borderId="37" xfId="0" applyNumberFormat="1" applyFont="1" applyBorder="1">
      <alignment vertical="top" wrapText="1"/>
    </xf>
    <xf numFmtId="49" fontId="2" fillId="0" borderId="38" xfId="0" applyNumberFormat="1" applyFont="1" applyBorder="1">
      <alignment vertical="top" wrapText="1"/>
    </xf>
    <xf numFmtId="49" fontId="2" fillId="0" borderId="39" xfId="0" applyNumberFormat="1" applyFont="1" applyBorder="1">
      <alignment vertical="top" wrapText="1"/>
    </xf>
    <xf numFmtId="0" fontId="2" fillId="0" borderId="39" xfId="0" applyNumberFormat="1" applyFont="1" applyBorder="1">
      <alignment vertical="top" wrapText="1"/>
    </xf>
    <xf numFmtId="0" fontId="11" fillId="11" borderId="39" xfId="0" applyNumberFormat="1" applyFont="1" applyFill="1" applyBorder="1">
      <alignment vertical="top" wrapText="1"/>
    </xf>
    <xf numFmtId="0" fontId="2" fillId="0" borderId="42" xfId="0" applyFont="1" applyBorder="1">
      <alignment vertical="top" wrapText="1"/>
    </xf>
    <xf numFmtId="164" fontId="2" fillId="0" borderId="40" xfId="0" applyNumberFormat="1" applyFont="1" applyBorder="1">
      <alignment vertical="top" wrapText="1"/>
    </xf>
    <xf numFmtId="49" fontId="2" fillId="4" borderId="41" xfId="0" applyNumberFormat="1" applyFont="1" applyFill="1" applyBorder="1">
      <alignment vertical="top" wrapText="1"/>
    </xf>
    <xf numFmtId="49" fontId="2" fillId="4" borderId="42" xfId="0" applyNumberFormat="1" applyFont="1" applyFill="1" applyBorder="1">
      <alignment vertical="top" wrapText="1"/>
    </xf>
    <xf numFmtId="0" fontId="2" fillId="4" borderId="42" xfId="0" applyNumberFormat="1" applyFont="1" applyFill="1" applyBorder="1">
      <alignment vertical="top" wrapText="1"/>
    </xf>
    <xf numFmtId="0" fontId="11" fillId="11" borderId="42" xfId="0" applyNumberFormat="1" applyFont="1" applyFill="1" applyBorder="1">
      <alignment vertical="top" wrapText="1"/>
    </xf>
    <xf numFmtId="165" fontId="2" fillId="4" borderId="2" xfId="0" applyNumberFormat="1" applyFont="1" applyFill="1" applyBorder="1" applyAlignment="1">
      <alignment vertical="top"/>
    </xf>
    <xf numFmtId="164" fontId="2" fillId="0" borderId="6" xfId="0" applyNumberFormat="1" applyFont="1" applyBorder="1">
      <alignment vertical="top" wrapText="1"/>
    </xf>
    <xf numFmtId="0" fontId="11" fillId="11" borderId="8" xfId="0" applyNumberFormat="1" applyFont="1" applyFill="1" applyBorder="1">
      <alignment vertical="top" wrapText="1"/>
    </xf>
    <xf numFmtId="0" fontId="11" fillId="11" borderId="9" xfId="0" applyNumberFormat="1" applyFont="1" applyFill="1" applyBorder="1">
      <alignment vertical="top" wrapText="1"/>
    </xf>
    <xf numFmtId="0" fontId="9" fillId="6" borderId="43" xfId="0" applyFont="1" applyFill="1" applyBorder="1">
      <alignment vertical="top" wrapText="1"/>
    </xf>
    <xf numFmtId="49" fontId="9" fillId="8" borderId="44" xfId="0" applyNumberFormat="1" applyFont="1" applyFill="1" applyBorder="1">
      <alignment vertical="top" wrapText="1"/>
    </xf>
    <xf numFmtId="49" fontId="9" fillId="6" borderId="45" xfId="0" applyNumberFormat="1" applyFont="1" applyFill="1" applyBorder="1">
      <alignment vertical="top" wrapText="1"/>
    </xf>
    <xf numFmtId="49" fontId="2" fillId="0" borderId="53" xfId="0" applyNumberFormat="1" applyFont="1" applyBorder="1">
      <alignment vertical="top" wrapText="1"/>
    </xf>
    <xf numFmtId="0" fontId="2" fillId="0" borderId="46" xfId="0" applyNumberFormat="1" applyFont="1" applyBorder="1">
      <alignment vertical="top" wrapText="1"/>
    </xf>
    <xf numFmtId="0" fontId="2" fillId="12" borderId="25" xfId="0" applyNumberFormat="1" applyFont="1" applyFill="1" applyBorder="1">
      <alignment vertical="top" wrapText="1"/>
    </xf>
    <xf numFmtId="49" fontId="2" fillId="0" borderId="55" xfId="0" applyNumberFormat="1" applyFont="1" applyBorder="1">
      <alignment vertical="top" wrapText="1"/>
    </xf>
    <xf numFmtId="0" fontId="2" fillId="4" borderId="47" xfId="0" applyNumberFormat="1" applyFont="1" applyFill="1" applyBorder="1">
      <alignment vertical="top" wrapText="1"/>
    </xf>
    <xf numFmtId="0" fontId="2" fillId="12" borderId="29" xfId="0" applyNumberFormat="1" applyFont="1" applyFill="1" applyBorder="1">
      <alignment vertical="top" wrapText="1"/>
    </xf>
    <xf numFmtId="0" fontId="2" fillId="4" borderId="48" xfId="0" applyNumberFormat="1" applyFont="1" applyFill="1" applyBorder="1">
      <alignment vertical="top" wrapText="1"/>
    </xf>
    <xf numFmtId="0" fontId="2" fillId="12" borderId="33" xfId="0" applyNumberFormat="1" applyFont="1" applyFill="1" applyBorder="1">
      <alignment vertical="top" wrapText="1"/>
    </xf>
    <xf numFmtId="0" fontId="9" fillId="6" borderId="44" xfId="0" applyFont="1" applyFill="1" applyBorder="1">
      <alignment vertical="top" wrapText="1"/>
    </xf>
    <xf numFmtId="49" fontId="9" fillId="8" borderId="51" xfId="0" applyNumberFormat="1" applyFont="1" applyFill="1" applyBorder="1">
      <alignment vertical="top" wrapText="1"/>
    </xf>
    <xf numFmtId="49" fontId="9" fillId="6" borderId="21" xfId="0" applyNumberFormat="1" applyFont="1" applyFill="1" applyBorder="1">
      <alignment vertical="top" wrapText="1"/>
    </xf>
    <xf numFmtId="164" fontId="2" fillId="0" borderId="52" xfId="0" applyNumberFormat="1" applyFont="1" applyBorder="1">
      <alignment vertical="top" wrapText="1"/>
    </xf>
    <xf numFmtId="0" fontId="2" fillId="0" borderId="53" xfId="0" applyNumberFormat="1" applyFont="1" applyBorder="1">
      <alignment vertical="top" wrapText="1"/>
    </xf>
    <xf numFmtId="0" fontId="2" fillId="13" borderId="24" xfId="0" applyNumberFormat="1" applyFont="1" applyFill="1" applyBorder="1">
      <alignment vertical="top" wrapText="1"/>
    </xf>
    <xf numFmtId="0" fontId="2" fillId="0" borderId="25" xfId="0" applyNumberFormat="1" applyFont="1" applyBorder="1">
      <alignment vertical="top" wrapText="1"/>
    </xf>
    <xf numFmtId="164" fontId="2" fillId="0" borderId="54" xfId="0" applyNumberFormat="1" applyFont="1" applyBorder="1">
      <alignment vertical="top" wrapText="1"/>
    </xf>
    <xf numFmtId="0" fontId="2" fillId="0" borderId="55" xfId="0" applyNumberFormat="1" applyFont="1" applyBorder="1">
      <alignment vertical="top" wrapText="1"/>
    </xf>
    <xf numFmtId="0" fontId="2" fillId="13" borderId="28" xfId="0" applyNumberFormat="1" applyFont="1" applyFill="1" applyBorder="1">
      <alignment vertical="top" wrapText="1"/>
    </xf>
    <xf numFmtId="0" fontId="2" fillId="4" borderId="29" xfId="0" applyNumberFormat="1" applyFont="1" applyFill="1" applyBorder="1">
      <alignment vertical="top" wrapText="1"/>
    </xf>
    <xf numFmtId="0" fontId="2" fillId="13" borderId="56" xfId="0" applyNumberFormat="1" applyFont="1" applyFill="1" applyBorder="1">
      <alignment vertical="top" wrapText="1"/>
    </xf>
    <xf numFmtId="0" fontId="2" fillId="0" borderId="33" xfId="0" applyNumberFormat="1" applyFont="1" applyBorder="1">
      <alignment vertical="top" wrapText="1"/>
    </xf>
    <xf numFmtId="0" fontId="2" fillId="0" borderId="9" xfId="0" applyNumberFormat="1" applyFont="1" applyBorder="1">
      <alignment vertical="top" wrapText="1"/>
    </xf>
    <xf numFmtId="49" fontId="2" fillId="0" borderId="59" xfId="0" applyNumberFormat="1" applyFont="1" applyBorder="1">
      <alignment vertical="top" wrapText="1"/>
    </xf>
    <xf numFmtId="166" fontId="2" fillId="0" borderId="60" xfId="0" applyNumberFormat="1" applyFont="1" applyBorder="1">
      <alignment vertical="top" wrapText="1"/>
    </xf>
    <xf numFmtId="49" fontId="2" fillId="0" borderId="61" xfId="0" applyNumberFormat="1" applyFont="1" applyBorder="1">
      <alignment vertical="top" wrapText="1"/>
    </xf>
    <xf numFmtId="166" fontId="2" fillId="15" borderId="62" xfId="0" applyNumberFormat="1" applyFont="1" applyFill="1" applyBorder="1">
      <alignment vertical="top" wrapText="1"/>
    </xf>
    <xf numFmtId="49" fontId="13" fillId="16" borderId="63" xfId="0" applyNumberFormat="1" applyFont="1" applyFill="1" applyBorder="1">
      <alignment vertical="top" wrapText="1"/>
    </xf>
    <xf numFmtId="166" fontId="13" fillId="16" borderId="64" xfId="0" applyNumberFormat="1" applyFont="1" applyFill="1" applyBorder="1">
      <alignment vertical="top" wrapText="1"/>
    </xf>
    <xf numFmtId="166" fontId="2" fillId="0" borderId="62" xfId="0" applyNumberFormat="1" applyFont="1" applyBorder="1">
      <alignment vertical="top" wrapText="1"/>
    </xf>
    <xf numFmtId="0" fontId="8" fillId="0" borderId="0" xfId="0" applyFont="1" applyAlignment="1">
      <alignment horizontal="left"/>
    </xf>
    <xf numFmtId="49" fontId="9" fillId="8" borderId="15" xfId="0" applyNumberFormat="1" applyFont="1" applyFill="1" applyBorder="1">
      <alignment vertical="top" wrapText="1"/>
    </xf>
    <xf numFmtId="0" fontId="9" fillId="9" borderId="16" xfId="0" applyFont="1" applyFill="1" applyBorder="1">
      <alignment vertical="top" wrapText="1"/>
    </xf>
    <xf numFmtId="0" fontId="9" fillId="9" borderId="13" xfId="0" applyFont="1" applyFill="1" applyBorder="1">
      <alignment vertical="top" wrapText="1"/>
    </xf>
    <xf numFmtId="49" fontId="9" fillId="8" borderId="49" xfId="0" applyNumberFormat="1" applyFont="1" applyFill="1" applyBorder="1">
      <alignment vertical="top" wrapText="1"/>
    </xf>
    <xf numFmtId="0" fontId="9" fillId="9" borderId="50" xfId="0" applyFont="1" applyFill="1" applyBorder="1">
      <alignment vertical="top" wrapText="1"/>
    </xf>
    <xf numFmtId="49" fontId="12" fillId="6" borderId="57" xfId="0" applyNumberFormat="1" applyFont="1" applyFill="1" applyBorder="1">
      <alignment vertical="top" wrapText="1"/>
    </xf>
    <xf numFmtId="0" fontId="13" fillId="14" borderId="58" xfId="0" applyFont="1" applyFill="1" applyBorder="1">
      <alignment vertical="top" wrapText="1"/>
    </xf>
    <xf numFmtId="49" fontId="13" fillId="16" borderId="65" xfId="0" applyNumberFormat="1" applyFont="1" applyFill="1" applyBorder="1">
      <alignment vertical="top" wrapText="1"/>
    </xf>
    <xf numFmtId="49" fontId="12" fillId="20" borderId="0" xfId="0" applyNumberFormat="1" applyFont="1" applyFill="1" applyBorder="1" applyAlignment="1"/>
    <xf numFmtId="0" fontId="13" fillId="20" borderId="0" xfId="0" applyFont="1" applyFill="1" applyBorder="1" applyAlignment="1"/>
    <xf numFmtId="49" fontId="2" fillId="20" borderId="0" xfId="0" applyNumberFormat="1" applyFont="1" applyFill="1" applyBorder="1" applyAlignment="1"/>
    <xf numFmtId="166" fontId="2" fillId="20" borderId="0" xfId="0" applyNumberFormat="1" applyFont="1" applyFill="1" applyBorder="1" applyAlignment="1"/>
    <xf numFmtId="49" fontId="13" fillId="20" borderId="0" xfId="0" applyNumberFormat="1" applyFont="1" applyFill="1" applyBorder="1" applyAlignment="1"/>
    <xf numFmtId="166" fontId="13" fillId="20" borderId="0" xfId="0" applyNumberFormat="1" applyFont="1" applyFill="1" applyBorder="1" applyAlignment="1"/>
    <xf numFmtId="0" fontId="3" fillId="20" borderId="0" xfId="1" applyFont="1" applyFill="1">
      <alignment vertical="top" wrapText="1"/>
    </xf>
    <xf numFmtId="0" fontId="4" fillId="20" borderId="0" xfId="0" applyFont="1" applyFill="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333333"/>
      <rgbColor rgb="FFFEFEFE"/>
      <rgbColor rgb="FFFEFBFC"/>
      <rgbColor rgb="FF414040"/>
      <rgbColor rgb="FF68D5FE"/>
      <rgbColor rgb="FFA09C95"/>
      <rgbColor rgb="FF83CBC4"/>
      <rgbColor rgb="FFF4F4F4"/>
      <rgbColor rgb="FFB8B4AF"/>
      <rgbColor rgb="FFCFCDCA"/>
      <rgbColor rgb="FFD6F1FE"/>
      <rgbColor rgb="FF40BCEA"/>
      <rgbColor rgb="FF090101"/>
      <rgbColor rgb="FFD9F1FE"/>
      <rgbColor rgb="FFEEF6EA"/>
      <rgbColor rgb="FF85CB81"/>
      <rgbColor rgb="FFBDDEAD"/>
      <rgbColor rgb="FF60B335"/>
      <rgbColor rgb="FFDBDFD6"/>
      <rgbColor rgb="FFD2DFCA"/>
      <rgbColor rgb="FFD5DFD4"/>
      <rgbColor rgb="FFCFE9E7"/>
      <rgbColor rgb="FFE7E7E7"/>
      <rgbColor rgb="FFB1ADAB"/>
      <rgbColor rgb="FF515151"/>
      <rgbColor rgb="FFD0D0CB"/>
      <rgbColor rgb="FFF7F7F6"/>
      <rgbColor rgb="FFECECE9"/>
      <rgbColor rgb="FF7DBCB6"/>
      <rgbColor rgb="FF0085BD"/>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702942</xdr:rowOff>
    </xdr:from>
    <xdr:to>
      <xdr:col>2</xdr:col>
      <xdr:colOff>129081</xdr:colOff>
      <xdr:row>0</xdr:row>
      <xdr:rowOff>1061373</xdr:rowOff>
    </xdr:to>
    <xdr:sp macro="" textlink="">
      <xdr:nvSpPr>
        <xdr:cNvPr id="20" name="Reporting">
          <a:extLst>
            <a:ext uri="{FF2B5EF4-FFF2-40B4-BE49-F238E27FC236}">
              <a16:creationId xmlns:a16="http://schemas.microsoft.com/office/drawing/2014/main" id="{00000000-0008-0000-0700-000014000000}"/>
            </a:ext>
          </a:extLst>
        </xdr:cNvPr>
        <xdr:cNvSpPr txBox="1"/>
      </xdr:nvSpPr>
      <xdr:spPr>
        <a:xfrm>
          <a:off x="0" y="702942"/>
          <a:ext cx="3022622" cy="358431"/>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defRPr sz="1600" b="0" i="0" u="none" strike="noStrike" cap="none" spc="0" baseline="0">
              <a:solidFill>
                <a:srgbClr val="000000"/>
              </a:solidFill>
              <a:uFillTx/>
              <a:latin typeface="Helvetica Neue Medium"/>
              <a:ea typeface="Helvetica Neue Medium"/>
              <a:cs typeface="Helvetica Neue Medium"/>
              <a:sym typeface="Helvetica Neue Medium"/>
            </a:defRPr>
          </a:pPr>
          <a:r>
            <a:rPr lang="en-IN" sz="1600" b="0" i="0" u="none" strike="noStrike" cap="none" spc="0" baseline="0">
              <a:solidFill>
                <a:srgbClr val="000000"/>
              </a:solidFill>
              <a:uFillTx/>
              <a:latin typeface="Helvetica Neue Medium"/>
              <a:ea typeface="Helvetica Neue Medium"/>
              <a:cs typeface="Helvetica Neue Medium"/>
              <a:sym typeface="Helvetica Neue Medium"/>
            </a:rPr>
            <a:t>Materials Requirement Planning</a:t>
          </a:r>
          <a:endParaRPr sz="1600" b="0" i="0" u="none" strike="noStrike" cap="none" spc="0" baseline="0">
            <a:solidFill>
              <a:srgbClr val="000000"/>
            </a:solidFill>
            <a:uFillTx/>
            <a:latin typeface="Helvetica Neue Medium"/>
            <a:ea typeface="Helvetica Neue Medium"/>
            <a:cs typeface="Helvetica Neue Medium"/>
            <a:sym typeface="Helvetica Neue Medium"/>
          </a:endParaRPr>
        </a:p>
      </xdr:txBody>
    </xdr:sp>
    <xdr:clientData/>
  </xdr:twoCellAnchor>
</xdr:wsDr>
</file>

<file path=xl/theme/theme1.xml><?xml version="1.0" encoding="utf-8"?>
<a:theme xmlns:a="http://schemas.openxmlformats.org/drawingml/2006/main" name="01_Simple_Budget">
  <a:themeElements>
    <a:clrScheme name="01_Simple_Budget">
      <a:dk1>
        <a:srgbClr val="000000"/>
      </a:dk1>
      <a:lt1>
        <a:srgbClr val="FFFFFF"/>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Simple_Budget">
      <a:majorFont>
        <a:latin typeface="Helvetica Neue"/>
        <a:ea typeface="Helvetica Neue"/>
        <a:cs typeface="Helvetica Neue"/>
      </a:majorFont>
      <a:minorFont>
        <a:latin typeface="Helvetica Neue"/>
        <a:ea typeface="Helvetica Neue"/>
        <a:cs typeface="Helvetica Neue"/>
      </a:minorFont>
    </a:fontScheme>
    <a:fmtScheme name="01_Simple_Budge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hueOff val="255805"/>
            <a:lumOff val="-19001"/>
          </a:schemeClr>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232323"/>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20000"/>
          </a:lnSpc>
          <a:spcBef>
            <a:spcPts val="0"/>
          </a:spcBef>
          <a:spcAft>
            <a:spcPts val="0"/>
          </a:spcAft>
          <a:buClrTx/>
          <a:buSzTx/>
          <a:buFontTx/>
          <a:buNone/>
          <a:defRPr kumimoji="0" sz="10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4:DK24"/>
  <sheetViews>
    <sheetView showGridLines="0" topLeftCell="A5" workbookViewId="0">
      <selection activeCell="C25" sqref="C24:C25"/>
    </sheetView>
  </sheetViews>
  <sheetFormatPr defaultColWidth="10" defaultRowHeight="12.9" customHeight="1"/>
  <cols>
    <col min="1" max="1" width="135.109375" customWidth="1"/>
  </cols>
  <sheetData>
    <row r="4" spans="1:1" ht="21" customHeight="1">
      <c r="A4" s="30" t="s">
        <v>0</v>
      </c>
    </row>
    <row r="5" spans="1:1" ht="30.75" customHeight="1">
      <c r="A5" s="6" t="s">
        <v>1</v>
      </c>
    </row>
    <row r="6" spans="1:1" ht="30.75" customHeight="1">
      <c r="A6" s="5" t="s">
        <v>2</v>
      </c>
    </row>
    <row r="7" spans="1:1" ht="30" customHeight="1">
      <c r="A7" s="5" t="s">
        <v>3</v>
      </c>
    </row>
    <row r="8" spans="1:1" ht="17.25" customHeight="1">
      <c r="A8" s="5"/>
    </row>
    <row r="9" spans="1:1" ht="12.9" customHeight="1">
      <c r="A9" s="5" t="s">
        <v>4</v>
      </c>
    </row>
    <row r="10" spans="1:1" ht="12.9" customHeight="1">
      <c r="A10" s="2"/>
    </row>
    <row r="11" spans="1:1" ht="12.9" customHeight="1">
      <c r="A11" s="5" t="s">
        <v>5</v>
      </c>
    </row>
    <row r="12" spans="1:1" ht="12.9" customHeight="1">
      <c r="A12" s="2"/>
    </row>
    <row r="13" spans="1:1" ht="12.9" customHeight="1">
      <c r="A13" s="5" t="s">
        <v>6</v>
      </c>
    </row>
    <row r="14" spans="1:1" ht="12.9" customHeight="1">
      <c r="A14" s="2"/>
    </row>
    <row r="15" spans="1:1" ht="12.9" customHeight="1">
      <c r="A15" s="5" t="s">
        <v>7</v>
      </c>
    </row>
    <row r="16" spans="1:1" ht="12.9" customHeight="1">
      <c r="A16" s="2"/>
    </row>
    <row r="17" spans="1:115" ht="12.9" customHeight="1">
      <c r="A17" s="5" t="s">
        <v>8</v>
      </c>
    </row>
    <row r="18" spans="1:115" ht="12.9" customHeight="1">
      <c r="A18" s="2"/>
    </row>
    <row r="19" spans="1:115" ht="12.9" customHeight="1">
      <c r="A19" s="5" t="s">
        <v>9</v>
      </c>
    </row>
    <row r="20" spans="1:115" ht="12.9" customHeight="1">
      <c r="A20" s="2"/>
    </row>
    <row r="21" spans="1:115" ht="12.9" customHeight="1">
      <c r="A21" s="5" t="s">
        <v>10</v>
      </c>
    </row>
    <row r="22" spans="1:115" ht="12.9" customHeight="1">
      <c r="A22" s="2"/>
    </row>
    <row r="23" spans="1:115" s="7" customFormat="1" ht="33.75" customHeight="1">
      <c r="A23" s="4" t="s">
        <v>95</v>
      </c>
    </row>
    <row r="24" spans="1:115" s="3" customFormat="1" ht="38.25" customHeight="1">
      <c r="A24" s="136"/>
      <c r="B24" s="137"/>
      <c r="C24" s="137"/>
      <c r="D24" s="137"/>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37"/>
      <c r="BR24" s="137"/>
      <c r="BS24" s="137"/>
      <c r="BT24" s="137"/>
      <c r="BU24" s="137"/>
      <c r="BV24" s="137"/>
      <c r="BW24" s="137"/>
      <c r="BX24" s="137"/>
      <c r="BY24" s="137"/>
      <c r="BZ24" s="137"/>
      <c r="CA24" s="137"/>
      <c r="CB24" s="137"/>
      <c r="CC24" s="137"/>
      <c r="CD24" s="137"/>
      <c r="CE24" s="137"/>
      <c r="CF24" s="137"/>
      <c r="CG24" s="137"/>
      <c r="CH24" s="137"/>
      <c r="CI24" s="137"/>
      <c r="CJ24" s="137"/>
      <c r="CK24" s="137"/>
      <c r="CL24" s="137"/>
      <c r="CM24" s="137"/>
      <c r="CN24" s="137"/>
      <c r="CO24" s="137"/>
      <c r="CP24" s="137"/>
      <c r="CQ24" s="137"/>
      <c r="CR24" s="137"/>
      <c r="CS24" s="137"/>
      <c r="CT24" s="137"/>
      <c r="CU24" s="137"/>
      <c r="CV24" s="137"/>
      <c r="CW24" s="137"/>
      <c r="CX24" s="137"/>
      <c r="CY24" s="137"/>
      <c r="CZ24" s="137"/>
      <c r="DA24" s="137"/>
      <c r="DB24" s="137"/>
      <c r="DC24" s="137"/>
      <c r="DD24" s="137"/>
      <c r="DE24" s="137"/>
      <c r="DF24" s="137"/>
      <c r="DG24" s="137"/>
      <c r="DH24" s="137"/>
      <c r="DI24" s="137"/>
      <c r="DJ24" s="137"/>
      <c r="DK24" s="137"/>
    </row>
  </sheetData>
  <pageMargins left="1" right="1" top="1" bottom="1" header="0.25" footer="0.25"/>
  <pageSetup orientation="portrait"/>
  <headerFooter>
    <oddFooter>&amp;C&amp;"Helvetica Neue,Regular"&amp;10&amp;K000000&amp;P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3"/>
  <sheetViews>
    <sheetView showGridLines="0" workbookViewId="0">
      <pane xSplit="2" ySplit="2" topLeftCell="C3" activePane="bottomRight" state="frozen"/>
      <selection pane="topRight"/>
      <selection pane="bottomLeft"/>
      <selection pane="bottomRight" sqref="A1:J1"/>
    </sheetView>
  </sheetViews>
  <sheetFormatPr defaultColWidth="16.33203125" defaultRowHeight="20.100000000000001" customHeight="1"/>
  <cols>
    <col min="1" max="1" width="8.33203125" style="1" customWidth="1"/>
    <col min="2" max="3" width="16.33203125" style="1" customWidth="1"/>
    <col min="4" max="4" width="24.109375" style="1" customWidth="1"/>
    <col min="5" max="7" width="16.33203125" style="1" customWidth="1"/>
    <col min="8" max="8" width="20" style="1" customWidth="1"/>
    <col min="9" max="11" width="16.33203125" style="1" customWidth="1"/>
    <col min="12" max="16384" width="16.33203125" style="1"/>
  </cols>
  <sheetData>
    <row r="1" spans="1:10" ht="66.150000000000006" customHeight="1">
      <c r="A1" s="121" t="s">
        <v>11</v>
      </c>
      <c r="B1" s="121"/>
      <c r="C1" s="121"/>
      <c r="D1" s="121"/>
      <c r="E1" s="121"/>
      <c r="F1" s="121"/>
      <c r="G1" s="121"/>
      <c r="H1" s="121"/>
      <c r="I1" s="121"/>
      <c r="J1" s="121"/>
    </row>
    <row r="2" spans="1:10" ht="20.7" customHeight="1">
      <c r="A2" s="8"/>
      <c r="B2" s="9" t="s">
        <v>12</v>
      </c>
      <c r="C2" s="9" t="s">
        <v>13</v>
      </c>
      <c r="D2" s="9" t="s">
        <v>14</v>
      </c>
      <c r="E2" s="9" t="s">
        <v>15</v>
      </c>
      <c r="F2" s="10" t="s">
        <v>16</v>
      </c>
      <c r="G2" s="10" t="s">
        <v>17</v>
      </c>
      <c r="H2" s="9" t="s">
        <v>18</v>
      </c>
      <c r="I2" s="11" t="s">
        <v>19</v>
      </c>
      <c r="J2" s="11" t="s">
        <v>20</v>
      </c>
    </row>
    <row r="3" spans="1:10" ht="21" customHeight="1">
      <c r="A3" s="12" t="s">
        <v>21</v>
      </c>
      <c r="B3" s="13"/>
      <c r="C3" s="13"/>
      <c r="D3" s="13"/>
      <c r="E3" s="13"/>
      <c r="F3" s="13"/>
      <c r="G3" s="13"/>
      <c r="H3" s="14">
        <f>SUM(H4)</f>
        <v>14.5</v>
      </c>
      <c r="I3" s="13"/>
      <c r="J3" s="13"/>
    </row>
    <row r="4" spans="1:10" ht="21" customHeight="1">
      <c r="A4" s="15"/>
      <c r="B4" s="16" t="s">
        <v>22</v>
      </c>
      <c r="C4" s="17" t="s">
        <v>23</v>
      </c>
      <c r="D4" s="18" t="s">
        <v>24</v>
      </c>
      <c r="E4" s="18" t="s">
        <v>21</v>
      </c>
      <c r="F4" s="19">
        <v>250</v>
      </c>
      <c r="G4" s="19">
        <v>5.8000000000000003E-2</v>
      </c>
      <c r="H4" s="20">
        <f>PRODUCT(F4,G4)</f>
        <v>14.5</v>
      </c>
      <c r="I4" s="18" t="s">
        <v>25</v>
      </c>
      <c r="J4" s="18" t="s">
        <v>26</v>
      </c>
    </row>
    <row r="5" spans="1:10" ht="21" customHeight="1">
      <c r="A5" s="12" t="s">
        <v>27</v>
      </c>
      <c r="B5" s="13"/>
      <c r="C5" s="13"/>
      <c r="D5" s="13"/>
      <c r="E5" s="13"/>
      <c r="F5" s="13"/>
      <c r="G5" s="13"/>
      <c r="H5" s="14">
        <f>SUM(H6)</f>
        <v>90</v>
      </c>
      <c r="I5" s="13"/>
      <c r="J5" s="13"/>
    </row>
    <row r="6" spans="1:10" ht="20.7" customHeight="1">
      <c r="A6" s="21"/>
      <c r="B6" s="22" t="s">
        <v>28</v>
      </c>
      <c r="C6" s="23" t="s">
        <v>29</v>
      </c>
      <c r="D6" s="24" t="s">
        <v>30</v>
      </c>
      <c r="E6" s="24" t="s">
        <v>27</v>
      </c>
      <c r="F6" s="25">
        <v>2000</v>
      </c>
      <c r="G6" s="25">
        <v>4.4999999999999998E-2</v>
      </c>
      <c r="H6" s="26">
        <f>PRODUCT(F6,G6)</f>
        <v>90</v>
      </c>
      <c r="I6" s="24" t="s">
        <v>31</v>
      </c>
      <c r="J6" s="24" t="s">
        <v>32</v>
      </c>
    </row>
    <row r="7" spans="1:10" ht="20.25" customHeight="1">
      <c r="A7" s="27"/>
      <c r="B7" s="27"/>
      <c r="C7" s="27"/>
      <c r="D7" s="27"/>
      <c r="E7" s="27"/>
      <c r="F7" s="28">
        <f>SUM(F4,F6)</f>
        <v>2250</v>
      </c>
      <c r="G7" s="28">
        <f>SUM(G4,G6)</f>
        <v>0.10300000000000001</v>
      </c>
      <c r="H7" s="28">
        <f>SUM(H4,H6)</f>
        <v>104.5</v>
      </c>
      <c r="I7" s="27"/>
      <c r="J7" s="27"/>
    </row>
    <row r="8" spans="1:10" ht="20.100000000000001" customHeight="1">
      <c r="A8" s="29"/>
      <c r="B8" s="29"/>
      <c r="C8" s="29"/>
      <c r="D8" s="29"/>
      <c r="E8" s="29"/>
      <c r="F8" s="29"/>
      <c r="G8" s="29"/>
      <c r="H8" s="29"/>
      <c r="I8" s="29"/>
      <c r="J8" s="29"/>
    </row>
    <row r="9" spans="1:10" ht="20.100000000000001" customHeight="1">
      <c r="A9" s="29"/>
      <c r="B9" s="29"/>
      <c r="C9" s="29"/>
      <c r="D9" s="29"/>
      <c r="E9" s="29"/>
      <c r="F9" s="29"/>
      <c r="G9" s="29"/>
      <c r="H9" s="29"/>
      <c r="I9" s="29"/>
      <c r="J9" s="29"/>
    </row>
    <row r="10" spans="1:10" ht="20.100000000000001" customHeight="1">
      <c r="A10" s="29"/>
      <c r="B10" s="29"/>
      <c r="C10" s="29"/>
      <c r="D10" s="29"/>
      <c r="E10" s="29"/>
      <c r="F10" s="29"/>
      <c r="G10" s="29"/>
      <c r="H10" s="29"/>
      <c r="I10" s="29"/>
      <c r="J10" s="29"/>
    </row>
    <row r="11" spans="1:10" ht="20.100000000000001" customHeight="1">
      <c r="A11" s="29"/>
      <c r="B11" s="29"/>
      <c r="C11" s="29"/>
      <c r="D11" s="29"/>
      <c r="E11" s="29"/>
      <c r="F11" s="29"/>
      <c r="G11" s="29"/>
      <c r="H11" s="29"/>
      <c r="I11" s="29"/>
      <c r="J11" s="29"/>
    </row>
    <row r="12" spans="1:10" ht="20.100000000000001" customHeight="1">
      <c r="A12" s="29"/>
      <c r="B12" s="29"/>
      <c r="C12" s="29"/>
      <c r="D12" s="29"/>
      <c r="E12" s="29"/>
      <c r="F12" s="29"/>
      <c r="G12" s="29"/>
      <c r="H12" s="29"/>
      <c r="I12" s="29"/>
      <c r="J12" s="29"/>
    </row>
    <row r="13" spans="1:10" ht="20.100000000000001" customHeight="1">
      <c r="A13" s="29"/>
      <c r="B13" s="29"/>
      <c r="C13" s="29"/>
      <c r="D13" s="29"/>
      <c r="E13" s="29"/>
      <c r="F13" s="29"/>
      <c r="G13" s="29"/>
      <c r="H13" s="29"/>
      <c r="I13" s="29"/>
      <c r="J13" s="29"/>
    </row>
  </sheetData>
  <mergeCells count="1">
    <mergeCell ref="A1:J1"/>
  </mergeCells>
  <pageMargins left="1" right="1" top="1" bottom="1" header="0.25" footer="0.25"/>
  <pageSetup orientation="portrait"/>
  <headerFooter>
    <oddFooter>&amp;C&amp;"Helvetica Neue,Regular"&amp;10&amp;K000000&amp;P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5"/>
  <sheetViews>
    <sheetView showGridLines="0" workbookViewId="0">
      <pane xSplit="1" ySplit="2" topLeftCell="B3" activePane="bottomRight" state="frozen"/>
      <selection pane="topRight"/>
      <selection pane="bottomLeft"/>
      <selection pane="bottomRight" sqref="A1:XFD1048576"/>
    </sheetView>
  </sheetViews>
  <sheetFormatPr defaultColWidth="16.33203125" defaultRowHeight="20.100000000000001" customHeight="1"/>
  <cols>
    <col min="1" max="3" width="16.33203125" style="29" customWidth="1"/>
    <col min="4" max="4" width="24.109375" style="29" customWidth="1"/>
    <col min="5" max="5" width="11.109375" style="29" customWidth="1"/>
    <col min="6" max="6" width="18.44140625" style="29" customWidth="1"/>
    <col min="7" max="7" width="10.88671875" style="29" customWidth="1"/>
    <col min="8" max="8" width="16.33203125" style="29" customWidth="1"/>
    <col min="9" max="16384" width="16.33203125" style="29"/>
  </cols>
  <sheetData>
    <row r="1" spans="1:7" ht="63.45" customHeight="1">
      <c r="A1" s="121" t="s">
        <v>33</v>
      </c>
      <c r="B1" s="121"/>
      <c r="C1" s="121"/>
      <c r="D1" s="121"/>
      <c r="E1" s="121"/>
      <c r="F1" s="121"/>
      <c r="G1" s="121"/>
    </row>
    <row r="2" spans="1:7" ht="19.95" customHeight="1">
      <c r="A2" s="31" t="s">
        <v>34</v>
      </c>
      <c r="B2" s="31" t="s">
        <v>12</v>
      </c>
      <c r="C2" s="31" t="s">
        <v>13</v>
      </c>
      <c r="D2" s="31" t="s">
        <v>14</v>
      </c>
      <c r="E2" s="31" t="s">
        <v>17</v>
      </c>
      <c r="F2" s="31" t="s">
        <v>35</v>
      </c>
      <c r="G2" s="31" t="s">
        <v>17</v>
      </c>
    </row>
    <row r="3" spans="1:7" ht="20.25" customHeight="1">
      <c r="A3" s="32">
        <v>43709</v>
      </c>
      <c r="B3" s="33" t="s">
        <v>22</v>
      </c>
      <c r="C3" s="34" t="s">
        <v>36</v>
      </c>
      <c r="D3" s="34" t="s">
        <v>24</v>
      </c>
      <c r="E3" s="35">
        <v>5.8000000000000003E-2</v>
      </c>
      <c r="F3" s="35">
        <v>10</v>
      </c>
      <c r="G3" s="36">
        <f>PRODUCT(B3:F3)</f>
        <v>0.58000000000000007</v>
      </c>
    </row>
    <row r="4" spans="1:7" ht="20.399999999999999" customHeight="1">
      <c r="A4" s="37">
        <v>43713</v>
      </c>
      <c r="B4" s="38" t="s">
        <v>28</v>
      </c>
      <c r="C4" s="39" t="s">
        <v>37</v>
      </c>
      <c r="D4" s="39" t="s">
        <v>30</v>
      </c>
      <c r="E4" s="40">
        <v>4.4999999999999998E-2</v>
      </c>
      <c r="F4" s="40">
        <v>15</v>
      </c>
      <c r="G4" s="41">
        <f>PRODUCT(B4:F4)</f>
        <v>0.67499999999999993</v>
      </c>
    </row>
    <row r="5" spans="1:7" ht="20.25" customHeight="1">
      <c r="A5" s="42"/>
      <c r="B5" s="27"/>
      <c r="C5" s="27"/>
      <c r="D5" s="27"/>
      <c r="E5" s="43">
        <f>SUM(E3:E4)</f>
        <v>0.10300000000000001</v>
      </c>
      <c r="F5" s="43">
        <f>SUM(F3:F4)</f>
        <v>25</v>
      </c>
      <c r="G5" s="44">
        <f>SUM(G3:G4)</f>
        <v>1.2549999999999999</v>
      </c>
    </row>
  </sheetData>
  <mergeCells count="1">
    <mergeCell ref="A1:G1"/>
  </mergeCells>
  <pageMargins left="1" right="1" top="1" bottom="1" header="0.25" footer="0.25"/>
  <pageSetup orientation="portrait"/>
  <headerFooter>
    <oddFooter>&amp;C&amp;"Helvetica Neue,Regular"&amp;10&amp;K000000&amp;P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6"/>
  <sheetViews>
    <sheetView showGridLines="0" workbookViewId="0">
      <pane xSplit="1" ySplit="3" topLeftCell="B4" activePane="bottomRight" state="frozen"/>
      <selection pane="topRight"/>
      <selection pane="bottomLeft"/>
      <selection pane="bottomRight" sqref="A1:XFD1048576"/>
    </sheetView>
  </sheetViews>
  <sheetFormatPr defaultColWidth="16.33203125" defaultRowHeight="20.100000000000001" customHeight="1"/>
  <cols>
    <col min="1" max="3" width="16.33203125" style="29" customWidth="1"/>
    <col min="4" max="4" width="24.109375" style="29" customWidth="1"/>
    <col min="5" max="5" width="16.33203125" style="29" customWidth="1"/>
    <col min="6" max="6" width="15.6640625" style="29" customWidth="1"/>
    <col min="7" max="7" width="18.44140625" style="29" customWidth="1"/>
    <col min="8" max="10" width="12.33203125" style="29" customWidth="1"/>
    <col min="11" max="11" width="10.88671875" style="29" customWidth="1"/>
    <col min="12" max="12" width="15.88671875" style="29" customWidth="1"/>
    <col min="13" max="13" width="16.33203125" style="29" customWidth="1"/>
    <col min="14" max="16384" width="16.33203125" style="29"/>
  </cols>
  <sheetData>
    <row r="1" spans="1:12" ht="64.349999999999994" customHeight="1">
      <c r="A1" s="121" t="s">
        <v>38</v>
      </c>
      <c r="B1" s="121"/>
      <c r="C1" s="121"/>
      <c r="D1" s="121"/>
      <c r="E1" s="121"/>
      <c r="F1" s="121"/>
      <c r="G1" s="121"/>
      <c r="H1" s="121"/>
      <c r="I1" s="121"/>
      <c r="J1" s="121"/>
      <c r="K1" s="121"/>
      <c r="L1" s="121"/>
    </row>
    <row r="2" spans="1:12" ht="20.25" customHeight="1">
      <c r="A2" s="45"/>
      <c r="B2" s="45"/>
      <c r="C2" s="45"/>
      <c r="D2" s="45"/>
      <c r="E2" s="45"/>
      <c r="F2" s="45"/>
      <c r="G2" s="45"/>
      <c r="H2" s="45"/>
      <c r="I2" s="46"/>
      <c r="J2" s="122" t="s">
        <v>39</v>
      </c>
      <c r="K2" s="123"/>
      <c r="L2" s="124"/>
    </row>
    <row r="3" spans="1:12" ht="32.4" customHeight="1">
      <c r="A3" s="47" t="s">
        <v>40</v>
      </c>
      <c r="B3" s="47" t="s">
        <v>12</v>
      </c>
      <c r="C3" s="47" t="s">
        <v>13</v>
      </c>
      <c r="D3" s="47" t="s">
        <v>14</v>
      </c>
      <c r="E3" s="47" t="s">
        <v>41</v>
      </c>
      <c r="F3" s="47" t="s">
        <v>42</v>
      </c>
      <c r="G3" s="47" t="s">
        <v>43</v>
      </c>
      <c r="H3" s="47" t="s">
        <v>44</v>
      </c>
      <c r="I3" s="48" t="s">
        <v>45</v>
      </c>
      <c r="J3" s="49" t="s">
        <v>46</v>
      </c>
      <c r="K3" s="50" t="s">
        <v>17</v>
      </c>
      <c r="L3" s="51" t="s">
        <v>47</v>
      </c>
    </row>
    <row r="4" spans="1:12" ht="20.25" customHeight="1">
      <c r="A4" s="32">
        <v>43709</v>
      </c>
      <c r="B4" s="33" t="s">
        <v>22</v>
      </c>
      <c r="C4" s="34" t="s">
        <v>36</v>
      </c>
      <c r="D4" s="34" t="s">
        <v>24</v>
      </c>
      <c r="E4" s="34" t="s">
        <v>26</v>
      </c>
      <c r="F4" s="35">
        <v>3.45</v>
      </c>
      <c r="G4" s="35">
        <v>50</v>
      </c>
      <c r="H4" s="35">
        <v>0.7</v>
      </c>
      <c r="I4" s="52">
        <v>1.56</v>
      </c>
      <c r="J4" s="53">
        <f>F4+H4</f>
        <v>4.1500000000000004</v>
      </c>
      <c r="K4" s="54">
        <f>F4/G4</f>
        <v>6.9000000000000006E-2</v>
      </c>
      <c r="L4" s="55">
        <f>K4+(H4/G4)</f>
        <v>8.3000000000000004E-2</v>
      </c>
    </row>
    <row r="5" spans="1:12" ht="20.399999999999999" customHeight="1">
      <c r="A5" s="37">
        <v>43713</v>
      </c>
      <c r="B5" s="38" t="s">
        <v>28</v>
      </c>
      <c r="C5" s="39" t="s">
        <v>37</v>
      </c>
      <c r="D5" s="39" t="s">
        <v>30</v>
      </c>
      <c r="E5" s="39" t="s">
        <v>32</v>
      </c>
      <c r="F5" s="40">
        <v>9</v>
      </c>
      <c r="G5" s="40">
        <v>200</v>
      </c>
      <c r="H5" s="40">
        <v>0.3</v>
      </c>
      <c r="I5" s="56">
        <v>3.4</v>
      </c>
      <c r="J5" s="57">
        <f>F5+H5</f>
        <v>9.3000000000000007</v>
      </c>
      <c r="K5" s="58">
        <f>F5/G5</f>
        <v>4.4999999999999998E-2</v>
      </c>
      <c r="L5" s="59">
        <f>K5+(H5/G5)</f>
        <v>4.65E-2</v>
      </c>
    </row>
    <row r="6" spans="1:12" ht="20.25" customHeight="1">
      <c r="A6" s="42"/>
      <c r="B6" s="27"/>
      <c r="C6" s="27"/>
      <c r="D6" s="27"/>
      <c r="E6" s="27"/>
      <c r="F6" s="43">
        <f t="shared" ref="F6:L6" si="0">SUM(F4:F5)</f>
        <v>12.45</v>
      </c>
      <c r="G6" s="43">
        <f t="shared" si="0"/>
        <v>250</v>
      </c>
      <c r="H6" s="43">
        <f t="shared" si="0"/>
        <v>1</v>
      </c>
      <c r="I6" s="60">
        <f t="shared" si="0"/>
        <v>4.96</v>
      </c>
      <c r="J6" s="61">
        <f t="shared" si="0"/>
        <v>13.450000000000001</v>
      </c>
      <c r="K6" s="62">
        <f t="shared" si="0"/>
        <v>0.114</v>
      </c>
      <c r="L6" s="63">
        <f t="shared" si="0"/>
        <v>0.1295</v>
      </c>
    </row>
  </sheetData>
  <mergeCells count="2">
    <mergeCell ref="A1:L1"/>
    <mergeCell ref="J2:L2"/>
  </mergeCells>
  <pageMargins left="1" right="1" top="1" bottom="1" header="0.25" footer="0.25"/>
  <pageSetup orientation="portrait"/>
  <headerFooter>
    <oddFooter>&amp;C&amp;"Helvetica Neue,Regular"&amp;10&amp;K000000&amp;P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10"/>
  <sheetViews>
    <sheetView showGridLines="0" workbookViewId="0">
      <pane xSplit="2" ySplit="3" topLeftCell="C4" activePane="bottomRight" state="frozen"/>
      <selection pane="topRight"/>
      <selection pane="bottomLeft"/>
      <selection pane="bottomRight" sqref="A1:XFD1048576"/>
    </sheetView>
  </sheetViews>
  <sheetFormatPr defaultColWidth="16.33203125" defaultRowHeight="20.100000000000001" customHeight="1"/>
  <cols>
    <col min="1" max="1" width="8.33203125" style="29" customWidth="1"/>
    <col min="2" max="2" width="17" style="29" customWidth="1"/>
    <col min="3" max="6" width="16.33203125" style="29" customWidth="1"/>
    <col min="7" max="7" width="11.109375" style="29" customWidth="1"/>
    <col min="8" max="8" width="18.44140625" style="29" customWidth="1"/>
    <col min="9" max="9" width="21.5546875" style="29" customWidth="1"/>
    <col min="10" max="10" width="16.33203125" style="29" customWidth="1"/>
    <col min="11" max="16384" width="16.33203125" style="29"/>
  </cols>
  <sheetData>
    <row r="1" spans="1:9" ht="67.2" customHeight="1">
      <c r="A1" s="121" t="s">
        <v>48</v>
      </c>
      <c r="B1" s="121"/>
      <c r="C1" s="121"/>
      <c r="D1" s="121"/>
      <c r="E1" s="121"/>
      <c r="F1" s="121"/>
      <c r="G1" s="121"/>
      <c r="H1" s="121"/>
      <c r="I1" s="121"/>
    </row>
    <row r="2" spans="1:9" ht="19.95" customHeight="1">
      <c r="A2" s="45"/>
      <c r="B2" s="45"/>
      <c r="C2" s="45"/>
      <c r="D2" s="45"/>
      <c r="E2" s="45"/>
      <c r="F2" s="45"/>
      <c r="G2" s="45"/>
      <c r="H2" s="45"/>
      <c r="I2" s="64" t="s">
        <v>49</v>
      </c>
    </row>
    <row r="3" spans="1:9" ht="20.85" customHeight="1">
      <c r="A3" s="65"/>
      <c r="B3" s="66" t="s">
        <v>50</v>
      </c>
      <c r="C3" s="66" t="s">
        <v>51</v>
      </c>
      <c r="D3" s="66" t="s">
        <v>52</v>
      </c>
      <c r="E3" s="66" t="s">
        <v>53</v>
      </c>
      <c r="F3" s="66" t="s">
        <v>54</v>
      </c>
      <c r="G3" s="66" t="s">
        <v>17</v>
      </c>
      <c r="H3" s="66" t="s">
        <v>35</v>
      </c>
      <c r="I3" s="67" t="s">
        <v>55</v>
      </c>
    </row>
    <row r="4" spans="1:9" ht="20.7" customHeight="1">
      <c r="A4" s="68" t="s">
        <v>56</v>
      </c>
      <c r="B4" s="69"/>
      <c r="C4" s="69"/>
      <c r="D4" s="69"/>
      <c r="E4" s="69"/>
      <c r="F4" s="69"/>
      <c r="G4" s="69"/>
      <c r="H4" s="69"/>
      <c r="I4" s="68" t="s">
        <v>57</v>
      </c>
    </row>
    <row r="5" spans="1:9" ht="20.100000000000001" customHeight="1">
      <c r="A5" s="70">
        <v>43739</v>
      </c>
      <c r="B5" s="71"/>
      <c r="C5" s="71"/>
      <c r="D5" s="71"/>
      <c r="E5" s="71"/>
      <c r="F5" s="71"/>
      <c r="G5" s="71"/>
      <c r="H5" s="71"/>
      <c r="I5" s="72">
        <f>SUM(I6:I7)</f>
        <v>1.2549999999999999</v>
      </c>
    </row>
    <row r="6" spans="1:9" ht="32.25" customHeight="1">
      <c r="A6" s="73"/>
      <c r="B6" s="74">
        <v>43739</v>
      </c>
      <c r="C6" s="75" t="s">
        <v>58</v>
      </c>
      <c r="D6" s="76" t="s">
        <v>59</v>
      </c>
      <c r="E6" s="76" t="s">
        <v>22</v>
      </c>
      <c r="F6" s="76" t="s">
        <v>36</v>
      </c>
      <c r="G6" s="77">
        <v>5.8000000000000003E-2</v>
      </c>
      <c r="H6" s="77">
        <v>10</v>
      </c>
      <c r="I6" s="78">
        <f>PRODUCT(E6:H6)</f>
        <v>0.58000000000000007</v>
      </c>
    </row>
    <row r="7" spans="1:9" ht="33" customHeight="1">
      <c r="A7" s="79"/>
      <c r="B7" s="80">
        <v>43739</v>
      </c>
      <c r="C7" s="81" t="s">
        <v>58</v>
      </c>
      <c r="D7" s="82" t="s">
        <v>59</v>
      </c>
      <c r="E7" s="82" t="s">
        <v>28</v>
      </c>
      <c r="F7" s="82" t="s">
        <v>37</v>
      </c>
      <c r="G7" s="83">
        <v>4.4999999999999998E-2</v>
      </c>
      <c r="H7" s="83">
        <v>15</v>
      </c>
      <c r="I7" s="84">
        <f>PRODUCT(E7:H7)</f>
        <v>0.67499999999999993</v>
      </c>
    </row>
    <row r="8" spans="1:9" ht="21" customHeight="1">
      <c r="A8" s="85">
        <v>43691</v>
      </c>
      <c r="B8" s="13"/>
      <c r="C8" s="13"/>
      <c r="D8" s="13"/>
      <c r="E8" s="13"/>
      <c r="F8" s="13"/>
      <c r="G8" s="13"/>
      <c r="H8" s="13"/>
      <c r="I8" s="14">
        <f>SUM(I9)</f>
        <v>4.4999999999999998E-2</v>
      </c>
    </row>
    <row r="9" spans="1:9" ht="20.7" customHeight="1">
      <c r="A9" s="21"/>
      <c r="B9" s="86">
        <v>43691</v>
      </c>
      <c r="C9" s="23" t="s">
        <v>60</v>
      </c>
      <c r="D9" s="24" t="s">
        <v>61</v>
      </c>
      <c r="E9" s="24" t="s">
        <v>28</v>
      </c>
      <c r="F9" s="24" t="s">
        <v>37</v>
      </c>
      <c r="G9" s="25">
        <v>4.4999999999999998E-2</v>
      </c>
      <c r="H9" s="25">
        <v>1</v>
      </c>
      <c r="I9" s="87">
        <f>PRODUCT(E9:H9)</f>
        <v>4.4999999999999998E-2</v>
      </c>
    </row>
    <row r="10" spans="1:9" ht="20.25" customHeight="1">
      <c r="A10" s="27"/>
      <c r="B10" s="42"/>
      <c r="C10" s="27"/>
      <c r="D10" s="27"/>
      <c r="E10" s="27"/>
      <c r="F10" s="27"/>
      <c r="G10" s="43">
        <f>SUM(G6:G7,G9)</f>
        <v>0.14800000000000002</v>
      </c>
      <c r="H10" s="43">
        <f>SUM(H6:H7,H9)</f>
        <v>26</v>
      </c>
      <c r="I10" s="88">
        <f>SUM(I6:I7,I9)</f>
        <v>1.2999999999999998</v>
      </c>
    </row>
  </sheetData>
  <mergeCells count="1">
    <mergeCell ref="A1:I1"/>
  </mergeCells>
  <pageMargins left="1" right="1" top="1" bottom="1" header="0.25" footer="0.25"/>
  <pageSetup orientation="portrait"/>
  <headerFooter>
    <oddFooter>&amp;C&amp;"Helvetica Neue,Regular"&amp;10&amp;K000000&amp;P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6"/>
  <sheetViews>
    <sheetView showGridLines="0" workbookViewId="0">
      <pane xSplit="1" ySplit="3" topLeftCell="B4" activePane="bottomRight" state="frozen"/>
      <selection pane="topRight"/>
      <selection pane="bottomLeft"/>
      <selection pane="bottomRight" sqref="A1:XFD1048576"/>
    </sheetView>
  </sheetViews>
  <sheetFormatPr defaultColWidth="16.33203125" defaultRowHeight="20.100000000000001" customHeight="1"/>
  <cols>
    <col min="1" max="3" width="16.33203125" style="29" customWidth="1"/>
    <col min="4" max="4" width="24.109375" style="29" customWidth="1"/>
    <col min="5" max="5" width="11.109375" style="29" customWidth="1"/>
    <col min="6" max="6" width="12.109375" style="29" customWidth="1"/>
    <col min="7" max="8" width="16.44140625" style="29" customWidth="1"/>
    <col min="9" max="9" width="16.33203125" style="29" customWidth="1"/>
    <col min="10" max="16384" width="16.33203125" style="29"/>
  </cols>
  <sheetData>
    <row r="1" spans="1:8" ht="74.099999999999994" customHeight="1">
      <c r="A1" s="121" t="s">
        <v>62</v>
      </c>
      <c r="B1" s="121"/>
      <c r="C1" s="121"/>
      <c r="D1" s="121"/>
      <c r="E1" s="121"/>
      <c r="F1" s="121"/>
      <c r="G1" s="121"/>
      <c r="H1" s="121"/>
    </row>
    <row r="2" spans="1:8" ht="19.95" customHeight="1">
      <c r="A2" s="45"/>
      <c r="B2" s="45"/>
      <c r="C2" s="45"/>
      <c r="D2" s="45"/>
      <c r="E2" s="45"/>
      <c r="F2" s="45"/>
      <c r="G2" s="89"/>
      <c r="H2" s="90" t="s">
        <v>49</v>
      </c>
    </row>
    <row r="3" spans="1:8" ht="32.1" customHeight="1">
      <c r="A3" s="47" t="s">
        <v>12</v>
      </c>
      <c r="B3" s="47" t="s">
        <v>13</v>
      </c>
      <c r="C3" s="47" t="s">
        <v>15</v>
      </c>
      <c r="D3" s="47" t="s">
        <v>14</v>
      </c>
      <c r="E3" s="47" t="s">
        <v>63</v>
      </c>
      <c r="F3" s="47" t="s">
        <v>64</v>
      </c>
      <c r="G3" s="91" t="s">
        <v>65</v>
      </c>
      <c r="H3" s="51" t="s">
        <v>66</v>
      </c>
    </row>
    <row r="4" spans="1:8" ht="32.25" customHeight="1">
      <c r="A4" s="92" t="s">
        <v>67</v>
      </c>
      <c r="B4" s="33" t="s">
        <v>68</v>
      </c>
      <c r="C4" s="34" t="s">
        <v>69</v>
      </c>
      <c r="D4" s="34" t="s">
        <v>70</v>
      </c>
      <c r="E4" s="35">
        <v>29.99</v>
      </c>
      <c r="F4" s="35">
        <v>10</v>
      </c>
      <c r="G4" s="93">
        <v>14.78</v>
      </c>
      <c r="H4" s="94">
        <f>PRODUCT(F4,G4)</f>
        <v>147.79999999999998</v>
      </c>
    </row>
    <row r="5" spans="1:8" ht="32.4" customHeight="1">
      <c r="A5" s="95" t="s">
        <v>71</v>
      </c>
      <c r="B5" s="38" t="s">
        <v>72</v>
      </c>
      <c r="C5" s="39" t="s">
        <v>69</v>
      </c>
      <c r="D5" s="39" t="s">
        <v>70</v>
      </c>
      <c r="E5" s="40">
        <v>29.99</v>
      </c>
      <c r="F5" s="40">
        <v>8</v>
      </c>
      <c r="G5" s="96">
        <v>14.78</v>
      </c>
      <c r="H5" s="97">
        <f>PRODUCT(F5,G5)</f>
        <v>118.24</v>
      </c>
    </row>
    <row r="6" spans="1:8" ht="20.25" customHeight="1">
      <c r="A6" s="42"/>
      <c r="B6" s="27"/>
      <c r="C6" s="27"/>
      <c r="D6" s="27"/>
      <c r="E6" s="43">
        <f>SUM(E4:E5)</f>
        <v>59.98</v>
      </c>
      <c r="F6" s="43">
        <f>SUM(F4:F5)</f>
        <v>18</v>
      </c>
      <c r="G6" s="98">
        <f>SUM(G4:G5)</f>
        <v>29.56</v>
      </c>
      <c r="H6" s="99">
        <f>SUM(H4:H5)</f>
        <v>266.03999999999996</v>
      </c>
    </row>
  </sheetData>
  <mergeCells count="1">
    <mergeCell ref="A1:H1"/>
  </mergeCells>
  <pageMargins left="1" right="1" top="1" bottom="1" header="0.25" footer="0.25"/>
  <pageSetup orientation="portrait"/>
  <headerFooter>
    <oddFooter>&amp;C&amp;"Helvetica Neue,Regular"&amp;10&amp;K000000&amp;P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6"/>
  <sheetViews>
    <sheetView showGridLines="0" workbookViewId="0">
      <pane xSplit="2" ySplit="3" topLeftCell="C4" activePane="bottomRight" state="frozen"/>
      <selection pane="topRight"/>
      <selection pane="bottomLeft"/>
      <selection pane="bottomRight" sqref="A1:XFD1048576"/>
    </sheetView>
  </sheetViews>
  <sheetFormatPr defaultColWidth="16.33203125" defaultRowHeight="20.100000000000001" customHeight="1"/>
  <cols>
    <col min="1" max="4" width="16.33203125" style="29" customWidth="1"/>
    <col min="5" max="5" width="11.109375" style="29" customWidth="1"/>
    <col min="6" max="6" width="12.109375" style="29" customWidth="1"/>
    <col min="7" max="12" width="16.44140625" style="29" customWidth="1"/>
    <col min="13" max="13" width="16.33203125" style="29" customWidth="1"/>
    <col min="14" max="16384" width="16.33203125" style="29"/>
  </cols>
  <sheetData>
    <row r="1" spans="1:12" ht="74.099999999999994" customHeight="1">
      <c r="A1" s="121" t="s">
        <v>73</v>
      </c>
      <c r="B1" s="121"/>
      <c r="C1" s="121"/>
      <c r="D1" s="121"/>
      <c r="E1" s="121"/>
      <c r="F1" s="121"/>
      <c r="G1" s="121"/>
      <c r="H1" s="121"/>
      <c r="I1" s="121"/>
      <c r="J1" s="121"/>
      <c r="K1" s="121"/>
      <c r="L1" s="121"/>
    </row>
    <row r="2" spans="1:12" ht="20.25" customHeight="1">
      <c r="A2" s="45"/>
      <c r="B2" s="45"/>
      <c r="C2" s="45"/>
      <c r="D2" s="45"/>
      <c r="E2" s="45"/>
      <c r="F2" s="45"/>
      <c r="G2" s="89"/>
      <c r="H2" s="125" t="s">
        <v>39</v>
      </c>
      <c r="I2" s="126"/>
      <c r="J2" s="100"/>
      <c r="K2" s="45"/>
      <c r="L2" s="45"/>
    </row>
    <row r="3" spans="1:12" ht="32.1" customHeight="1">
      <c r="A3" s="47" t="s">
        <v>74</v>
      </c>
      <c r="B3" s="47" t="s">
        <v>75</v>
      </c>
      <c r="C3" s="47" t="s">
        <v>12</v>
      </c>
      <c r="D3" s="47" t="s">
        <v>13</v>
      </c>
      <c r="E3" s="47" t="s">
        <v>63</v>
      </c>
      <c r="F3" s="47" t="s">
        <v>76</v>
      </c>
      <c r="G3" s="91" t="s">
        <v>77</v>
      </c>
      <c r="H3" s="101" t="s">
        <v>78</v>
      </c>
      <c r="I3" s="101" t="s">
        <v>79</v>
      </c>
      <c r="J3" s="102" t="s">
        <v>80</v>
      </c>
      <c r="K3" s="47" t="s">
        <v>81</v>
      </c>
      <c r="L3" s="47" t="s">
        <v>82</v>
      </c>
    </row>
    <row r="4" spans="1:12" ht="32.25" customHeight="1">
      <c r="A4" s="103">
        <v>43714</v>
      </c>
      <c r="B4" s="104">
        <v>1</v>
      </c>
      <c r="C4" s="33" t="s">
        <v>67</v>
      </c>
      <c r="D4" s="34" t="s">
        <v>68</v>
      </c>
      <c r="E4" s="35">
        <v>29.99</v>
      </c>
      <c r="F4" s="35">
        <v>1</v>
      </c>
      <c r="G4" s="93">
        <v>14.78</v>
      </c>
      <c r="H4" s="105">
        <f>PRODUCT(F4,G4)</f>
        <v>14.78</v>
      </c>
      <c r="I4" s="105">
        <f>PRODUCT(E4,F4)</f>
        <v>29.99</v>
      </c>
      <c r="J4" s="106">
        <v>3.4</v>
      </c>
      <c r="K4" s="35">
        <v>5</v>
      </c>
      <c r="L4" s="35">
        <f>I4+J4+K4</f>
        <v>38.39</v>
      </c>
    </row>
    <row r="5" spans="1:12" ht="20.399999999999999" customHeight="1">
      <c r="A5" s="107">
        <v>43718</v>
      </c>
      <c r="B5" s="108">
        <v>2</v>
      </c>
      <c r="C5" s="38" t="s">
        <v>71</v>
      </c>
      <c r="D5" s="39" t="s">
        <v>72</v>
      </c>
      <c r="E5" s="40">
        <v>29.99</v>
      </c>
      <c r="F5" s="40">
        <v>2</v>
      </c>
      <c r="G5" s="96">
        <v>14.78</v>
      </c>
      <c r="H5" s="109">
        <f>PRODUCT(F5,G5)</f>
        <v>29.56</v>
      </c>
      <c r="I5" s="109">
        <f>PRODUCT(E5,F5)</f>
        <v>59.98</v>
      </c>
      <c r="J5" s="110">
        <v>3.4</v>
      </c>
      <c r="K5" s="40">
        <v>5</v>
      </c>
      <c r="L5" s="40">
        <f>I5+J5+K5</f>
        <v>68.38</v>
      </c>
    </row>
    <row r="6" spans="1:12" ht="20.7" customHeight="1">
      <c r="A6" s="42"/>
      <c r="B6" s="42"/>
      <c r="C6" s="27"/>
      <c r="D6" s="27"/>
      <c r="E6" s="43">
        <f t="shared" ref="E6:L6" si="0">SUM(E4:E5)</f>
        <v>59.98</v>
      </c>
      <c r="F6" s="43">
        <f t="shared" si="0"/>
        <v>3</v>
      </c>
      <c r="G6" s="98">
        <f t="shared" si="0"/>
        <v>29.56</v>
      </c>
      <c r="H6" s="111">
        <f t="shared" si="0"/>
        <v>44.339999999999996</v>
      </c>
      <c r="I6" s="111">
        <f t="shared" si="0"/>
        <v>89.97</v>
      </c>
      <c r="J6" s="112">
        <f t="shared" si="0"/>
        <v>6.8</v>
      </c>
      <c r="K6" s="113">
        <f t="shared" si="0"/>
        <v>10</v>
      </c>
      <c r="L6" s="113">
        <f t="shared" si="0"/>
        <v>106.77</v>
      </c>
    </row>
  </sheetData>
  <mergeCells count="2">
    <mergeCell ref="A1:L1"/>
    <mergeCell ref="H2:I2"/>
  </mergeCells>
  <pageMargins left="1" right="1" top="1" bottom="1" header="0.25" footer="0.25"/>
  <pageSetup orientation="portrait"/>
  <headerFooter>
    <oddFooter>&amp;C&amp;"Helvetica Neue,Regular"&amp;10&amp;K000000&amp;P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17"/>
  <sheetViews>
    <sheetView showGridLines="0" tabSelected="1" zoomScale="74" workbookViewId="0">
      <selection activeCell="F7" sqref="F7"/>
    </sheetView>
  </sheetViews>
  <sheetFormatPr defaultColWidth="36" defaultRowHeight="20.100000000000001" customHeight="1"/>
  <cols>
    <col min="1" max="1" width="30.33203125" style="29" customWidth="1"/>
    <col min="2" max="2" width="11.88671875" style="29" customWidth="1"/>
    <col min="3" max="3" width="30.33203125" style="29" customWidth="1"/>
    <col min="4" max="4" width="11.88671875" style="29" customWidth="1"/>
    <col min="5" max="5" width="50.6640625" style="29" customWidth="1"/>
    <col min="6" max="6" width="11.88671875" style="29" customWidth="1"/>
    <col min="7" max="7" width="36" style="29" customWidth="1"/>
    <col min="8" max="16384" width="36" style="29"/>
  </cols>
  <sheetData>
    <row r="1" spans="1:6" ht="93.9" customHeight="1"/>
    <row r="2" spans="1:6" ht="20.100000000000001" customHeight="1">
      <c r="A2" s="127" t="s">
        <v>83</v>
      </c>
      <c r="B2" s="128"/>
      <c r="C2" s="127" t="s">
        <v>86</v>
      </c>
      <c r="D2" s="128"/>
      <c r="E2" s="127" t="s">
        <v>89</v>
      </c>
      <c r="F2" s="128"/>
    </row>
    <row r="3" spans="1:6" ht="20.100000000000001" customHeight="1">
      <c r="A3" s="114" t="s">
        <v>84</v>
      </c>
      <c r="B3" s="115">
        <f>Orders!L$6-Orders!J$6</f>
        <v>99.97</v>
      </c>
      <c r="C3" s="114" t="s">
        <v>87</v>
      </c>
      <c r="D3" s="115">
        <f>Purchases!J$6</f>
        <v>13.450000000000001</v>
      </c>
      <c r="E3" s="114" t="s">
        <v>90</v>
      </c>
      <c r="F3" s="115">
        <f>Materials!H$7</f>
        <v>104.5</v>
      </c>
    </row>
    <row r="4" spans="1:6" ht="19.95" customHeight="1">
      <c r="A4" s="116" t="s">
        <v>80</v>
      </c>
      <c r="B4" s="117">
        <f>Orders!J$6</f>
        <v>6.8</v>
      </c>
      <c r="C4" s="116" t="s">
        <v>80</v>
      </c>
      <c r="D4" s="117">
        <f>Purchases!I$6</f>
        <v>4.96</v>
      </c>
      <c r="E4" s="116" t="s">
        <v>91</v>
      </c>
      <c r="F4" s="117">
        <f>Purchases!F$6</f>
        <v>12.45</v>
      </c>
    </row>
    <row r="5" spans="1:6" ht="19.95" customHeight="1">
      <c r="A5" s="118" t="s">
        <v>85</v>
      </c>
      <c r="B5" s="119">
        <f>SUM(B3:B4)</f>
        <v>106.77</v>
      </c>
      <c r="C5" s="118" t="s">
        <v>88</v>
      </c>
      <c r="D5" s="119">
        <f>SUM(D3:D4)</f>
        <v>18.41</v>
      </c>
      <c r="E5" s="116" t="s">
        <v>92</v>
      </c>
      <c r="F5" s="120">
        <f>-'Personal Use'!G$5</f>
        <v>-1.2549999999999999</v>
      </c>
    </row>
    <row r="6" spans="1:6" ht="20.100000000000001" customHeight="1">
      <c r="E6" s="116" t="s">
        <v>93</v>
      </c>
      <c r="F6" s="117">
        <f>-Orders!H$6</f>
        <v>-44.339999999999996</v>
      </c>
    </row>
    <row r="7" spans="1:6" ht="20.100000000000001" customHeight="1">
      <c r="C7" s="130"/>
      <c r="D7" s="131"/>
      <c r="E7" s="129" t="s">
        <v>94</v>
      </c>
      <c r="F7" s="119">
        <f>SUM(F3:F6)</f>
        <v>71.355000000000018</v>
      </c>
    </row>
    <row r="8" spans="1:6" ht="20.100000000000001" customHeight="1">
      <c r="C8" s="130"/>
      <c r="D8" s="131"/>
    </row>
    <row r="9" spans="1:6" ht="19.95" customHeight="1">
      <c r="C9" s="132"/>
      <c r="D9" s="133"/>
    </row>
    <row r="10" spans="1:6" ht="19.95" customHeight="1">
      <c r="C10" s="132"/>
      <c r="D10" s="133"/>
    </row>
    <row r="11" spans="1:6" ht="20.100000000000001" customHeight="1">
      <c r="C11" s="134"/>
      <c r="D11" s="135"/>
    </row>
    <row r="14" spans="1:6" ht="19.95" customHeight="1"/>
    <row r="15" spans="1:6" ht="19.95" customHeight="1"/>
    <row r="16" spans="1:6" ht="19.95" customHeight="1"/>
    <row r="17" ht="19.95" customHeight="1"/>
  </sheetData>
  <mergeCells count="3">
    <mergeCell ref="A2:B2"/>
    <mergeCell ref="E2:F2"/>
    <mergeCell ref="C2:D2"/>
  </mergeCells>
  <pageMargins left="1" right="1" top="1" bottom="1" header="0.25" footer="0.25"/>
  <pageSetup orientation="portrait"/>
  <headerFooter>
    <oddFooter>&amp;C&amp;"Helvetica Neue,Regular"&amp;10&amp;K000000&amp;P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Materials</vt:lpstr>
      <vt:lpstr>Personal Use</vt:lpstr>
      <vt:lpstr>Purchases</vt:lpstr>
      <vt:lpstr>Manufactures</vt:lpstr>
      <vt:lpstr>Products</vt:lpstr>
      <vt:lpstr>Orders</vt:lpstr>
      <vt:lpstr>Reports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Rohan Pol</dc:creator>
  <cp:keywords/>
  <dc:description/>
  <cp:lastModifiedBy>Rohan Pol</cp:lastModifiedBy>
  <cp:revision/>
  <dcterms:created xsi:type="dcterms:W3CDTF">2023-11-28T23:24:23Z</dcterms:created>
  <dcterms:modified xsi:type="dcterms:W3CDTF">2024-06-28T14:14:37Z</dcterms:modified>
  <cp:category/>
  <cp:contentStatus/>
</cp:coreProperties>
</file>