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dhaneshsarpale/Desktop/Financial Analytics/"/>
    </mc:Choice>
  </mc:AlternateContent>
  <xr:revisionPtr revIDLastSave="0" documentId="8_{6FA4A4DB-F4ED-7C4A-833D-C99BDA6AF9F4}" xr6:coauthVersionLast="47" xr6:coauthVersionMax="47" xr10:uidLastSave="{00000000-0000-0000-0000-000000000000}"/>
  <bookViews>
    <workbookView showHorizontalScroll="0" showVerticalScroll="0" showSheetTabs="0" xWindow="0" yWindow="0" windowWidth="28800" windowHeight="18000" xr2:uid="{00000000-000D-0000-FFFF-FFFF00000000}"/>
  </bookViews>
  <sheets>
    <sheet name="Ratios" sheetId="1" r:id="rId1"/>
    <sheet name="Liquidity and Solvency" sheetId="5" r:id="rId2"/>
    <sheet name="Profitability" sheetId="3" r:id="rId3"/>
    <sheet name="Efficency" sheetId="4" r:id="rId4"/>
    <sheet name="Investment" sheetId="2" r:id="rId5"/>
  </sheets>
  <definedNames>
    <definedName name="_xlnm._FilterDatabase" localSheetId="3" hidden="1">Efficency!$A$1:$H$10</definedName>
    <definedName name="_xlnm._FilterDatabase" localSheetId="4" hidden="1">Investment!$A$1:$H$13</definedName>
    <definedName name="_xlnm._FilterDatabase" localSheetId="1" hidden="1">'Liquidity and Solvency'!$A$1:$H$12</definedName>
    <definedName name="_xlnm._FilterDatabase" localSheetId="2" hidden="1">Profitability!$A$1:$H$9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4"/>
    </ext>
  </extLst>
</workbook>
</file>

<file path=xl/calcChain.xml><?xml version="1.0" encoding="utf-8"?>
<calcChain xmlns="http://schemas.openxmlformats.org/spreadsheetml/2006/main">
  <c r="D71" i="1" l="1"/>
  <c r="T14" i="1"/>
  <c r="E1" i="5"/>
  <c r="D1" i="5"/>
  <c r="C1" i="5"/>
  <c r="B1" i="5"/>
  <c r="E1" i="4"/>
  <c r="D1" i="4"/>
  <c r="C1" i="4"/>
  <c r="B1" i="4"/>
  <c r="E1" i="3"/>
  <c r="D1" i="3"/>
  <c r="C1" i="3"/>
  <c r="B1" i="3"/>
  <c r="L6" i="1"/>
  <c r="D10" i="1" l="1"/>
  <c r="L10" i="1"/>
  <c r="T10" i="1"/>
  <c r="AB10" i="1"/>
  <c r="D11" i="1"/>
  <c r="L11" i="1"/>
  <c r="T11" i="1"/>
  <c r="AB11" i="1"/>
  <c r="AC10" i="1" l="1"/>
  <c r="B7" i="5" s="1"/>
  <c r="U10" i="1"/>
  <c r="C7" i="5" s="1"/>
  <c r="E11" i="5"/>
  <c r="E10" i="1"/>
  <c r="E7" i="5" s="1"/>
  <c r="D11" i="5"/>
  <c r="E12" i="5" s="1"/>
  <c r="C11" i="5"/>
  <c r="M10" i="1"/>
  <c r="D7" i="5" s="1"/>
  <c r="D8" i="5" s="1"/>
  <c r="B11" i="5"/>
  <c r="T71" i="1"/>
  <c r="W70" i="1"/>
  <c r="T70" i="1" s="1"/>
  <c r="T65" i="1"/>
  <c r="T62" i="1"/>
  <c r="W58" i="1"/>
  <c r="T58" i="1" s="1"/>
  <c r="W57" i="1"/>
  <c r="T57" i="1" s="1"/>
  <c r="T54" i="1"/>
  <c r="T53" i="1"/>
  <c r="T42" i="1"/>
  <c r="T41" i="1"/>
  <c r="W35" i="1"/>
  <c r="T35" i="1" s="1"/>
  <c r="W34" i="1"/>
  <c r="T34" i="1" s="1"/>
  <c r="W30" i="1"/>
  <c r="T30" i="1" s="1"/>
  <c r="W27" i="1"/>
  <c r="T27" i="1" s="1"/>
  <c r="W26" i="1"/>
  <c r="T26" i="1" s="1"/>
  <c r="T23" i="1"/>
  <c r="T22" i="1"/>
  <c r="T15" i="1"/>
  <c r="T7" i="1"/>
  <c r="T6" i="1"/>
  <c r="AB71" i="1"/>
  <c r="AE70" i="1"/>
  <c r="AB70" i="1" s="1"/>
  <c r="AB65" i="1"/>
  <c r="AB62" i="1"/>
  <c r="AE58" i="1"/>
  <c r="AB58" i="1" s="1"/>
  <c r="AE57" i="1"/>
  <c r="AB57" i="1" s="1"/>
  <c r="AB54" i="1"/>
  <c r="AB53" i="1"/>
  <c r="AB42" i="1"/>
  <c r="AB41" i="1"/>
  <c r="AE35" i="1"/>
  <c r="AB35" i="1" s="1"/>
  <c r="AE34" i="1"/>
  <c r="AB34" i="1" s="1"/>
  <c r="AB31" i="1"/>
  <c r="AE30" i="1"/>
  <c r="AB30" i="1" s="1"/>
  <c r="AE27" i="1"/>
  <c r="AB27" i="1" s="1"/>
  <c r="AE26" i="1"/>
  <c r="AB26" i="1" s="1"/>
  <c r="AB23" i="1"/>
  <c r="AB22" i="1"/>
  <c r="AB15" i="1"/>
  <c r="AB14" i="1"/>
  <c r="AB7" i="1"/>
  <c r="AB6" i="1"/>
  <c r="B1" i="2"/>
  <c r="C1" i="2"/>
  <c r="C8" i="5" l="1"/>
  <c r="F11" i="5"/>
  <c r="F7" i="5"/>
  <c r="E8" i="5"/>
  <c r="C12" i="5"/>
  <c r="D12" i="5"/>
  <c r="C7" i="4"/>
  <c r="B7" i="4"/>
  <c r="U57" i="1"/>
  <c r="AC57" i="1"/>
  <c r="B5" i="2" s="1"/>
  <c r="U14" i="1"/>
  <c r="C9" i="5" s="1"/>
  <c r="AC53" i="1"/>
  <c r="U53" i="1"/>
  <c r="B9" i="4"/>
  <c r="U41" i="1"/>
  <c r="C9" i="4"/>
  <c r="B11" i="2"/>
  <c r="C11" i="2"/>
  <c r="AC22" i="1"/>
  <c r="B3" i="3" s="1"/>
  <c r="B5" i="5"/>
  <c r="U26" i="1"/>
  <c r="C5" i="3" s="1"/>
  <c r="AC14" i="1"/>
  <c r="B9" i="5" s="1"/>
  <c r="AC70" i="1"/>
  <c r="B13" i="2" s="1"/>
  <c r="U70" i="1"/>
  <c r="C13" i="2" s="1"/>
  <c r="AC41" i="1"/>
  <c r="B3" i="4" s="1"/>
  <c r="AC30" i="1"/>
  <c r="B7" i="3" s="1"/>
  <c r="U34" i="1"/>
  <c r="C9" i="3" s="1"/>
  <c r="U30" i="1"/>
  <c r="C7" i="3" s="1"/>
  <c r="AC26" i="1"/>
  <c r="B5" i="3" s="1"/>
  <c r="U22" i="1"/>
  <c r="C3" i="3" s="1"/>
  <c r="AC34" i="1"/>
  <c r="B9" i="3" s="1"/>
  <c r="AC6" i="1"/>
  <c r="B3" i="5" s="1"/>
  <c r="U6" i="1"/>
  <c r="C3" i="5" s="1"/>
  <c r="C5" i="5"/>
  <c r="O70" i="1"/>
  <c r="O58" i="1"/>
  <c r="O57" i="1"/>
  <c r="O35" i="1"/>
  <c r="O34" i="1"/>
  <c r="O30" i="1"/>
  <c r="O27" i="1"/>
  <c r="O26" i="1"/>
  <c r="G70" i="1"/>
  <c r="G58" i="1"/>
  <c r="G57" i="1"/>
  <c r="G35" i="1"/>
  <c r="G34" i="1"/>
  <c r="G30" i="1"/>
  <c r="G27" i="1"/>
  <c r="G26" i="1"/>
  <c r="C14" i="2" l="1"/>
  <c r="C10" i="4"/>
  <c r="C6" i="3"/>
  <c r="C4" i="5"/>
  <c r="C3" i="2"/>
  <c r="W66" i="1"/>
  <c r="T66" i="1" s="1"/>
  <c r="U65" i="1" s="1"/>
  <c r="C9" i="2" s="1"/>
  <c r="AE66" i="1"/>
  <c r="AB66" i="1" s="1"/>
  <c r="AC65" i="1" s="1"/>
  <c r="B9" i="2" s="1"/>
  <c r="C6" i="5"/>
  <c r="C12" i="2"/>
  <c r="C10" i="3"/>
  <c r="C10" i="5"/>
  <c r="C8" i="4"/>
  <c r="W45" i="1"/>
  <c r="T46" i="1" s="1"/>
  <c r="U45" i="1" s="1"/>
  <c r="C5" i="4" s="1"/>
  <c r="C3" i="4"/>
  <c r="C4" i="4" s="1"/>
  <c r="C8" i="3"/>
  <c r="C4" i="3"/>
  <c r="AB61" i="1"/>
  <c r="AC61" i="1" s="1"/>
  <c r="B7" i="2" s="1"/>
  <c r="B3" i="2"/>
  <c r="T61" i="1"/>
  <c r="U61" i="1" s="1"/>
  <c r="C7" i="2" s="1"/>
  <c r="C5" i="2"/>
  <c r="C6" i="2" s="1"/>
  <c r="AE45" i="1"/>
  <c r="AB46" i="1" s="1"/>
  <c r="AC45" i="1" s="1"/>
  <c r="B5" i="4" s="1"/>
  <c r="D1" i="2"/>
  <c r="E1" i="2"/>
  <c r="D58" i="1"/>
  <c r="D57" i="1"/>
  <c r="L57" i="1"/>
  <c r="L58" i="1"/>
  <c r="D62" i="1"/>
  <c r="L62" i="1"/>
  <c r="D65" i="1"/>
  <c r="D54" i="1"/>
  <c r="L65" i="1"/>
  <c r="L54" i="1"/>
  <c r="D70" i="1"/>
  <c r="L70" i="1"/>
  <c r="L42" i="1"/>
  <c r="L41" i="1"/>
  <c r="D42" i="1"/>
  <c r="D41" i="1"/>
  <c r="D31" i="1"/>
  <c r="D30" i="1"/>
  <c r="L30" i="1"/>
  <c r="D27" i="1"/>
  <c r="L27" i="1"/>
  <c r="L7" i="1"/>
  <c r="D22" i="1"/>
  <c r="D23" i="1"/>
  <c r="L22" i="1"/>
  <c r="L23" i="1"/>
  <c r="D14" i="1"/>
  <c r="D15" i="1"/>
  <c r="L14" i="1"/>
  <c r="L15" i="1"/>
  <c r="L34" i="1"/>
  <c r="L26" i="1"/>
  <c r="D34" i="1"/>
  <c r="D35" i="1"/>
  <c r="D26" i="1"/>
  <c r="D5" i="5"/>
  <c r="D6" i="5" s="1"/>
  <c r="D53" i="1"/>
  <c r="L53" i="1"/>
  <c r="L71" i="1"/>
  <c r="L35" i="1"/>
  <c r="L31" i="1"/>
  <c r="C10" i="2" l="1"/>
  <c r="C8" i="2"/>
  <c r="C4" i="2"/>
  <c r="C6" i="4"/>
  <c r="M53" i="1"/>
  <c r="E26" i="1"/>
  <c r="E5" i="3" s="1"/>
  <c r="F5" i="3" s="1"/>
  <c r="M57" i="1"/>
  <c r="L61" i="1" s="1"/>
  <c r="M61" i="1" s="1"/>
  <c r="D7" i="2" s="1"/>
  <c r="D8" i="2" s="1"/>
  <c r="M41" i="1"/>
  <c r="M30" i="1"/>
  <c r="D7" i="3" s="1"/>
  <c r="E53" i="1"/>
  <c r="G66" i="1" s="1"/>
  <c r="E34" i="1"/>
  <c r="E9" i="3" s="1"/>
  <c r="F9" i="3" s="1"/>
  <c r="E22" i="1"/>
  <c r="E3" i="3" s="1"/>
  <c r="F3" i="3" s="1"/>
  <c r="E6" i="1"/>
  <c r="E3" i="5" s="1"/>
  <c r="D9" i="4"/>
  <c r="M26" i="1"/>
  <c r="D5" i="3" s="1"/>
  <c r="M6" i="1"/>
  <c r="D3" i="5" s="1"/>
  <c r="D4" i="5" s="1"/>
  <c r="M70" i="1"/>
  <c r="D13" i="2" s="1"/>
  <c r="E41" i="1"/>
  <c r="E3" i="4" s="1"/>
  <c r="F3" i="4" s="1"/>
  <c r="E5" i="5"/>
  <c r="M14" i="1"/>
  <c r="D9" i="5" s="1"/>
  <c r="E30" i="1"/>
  <c r="E7" i="3" s="1"/>
  <c r="F7" i="3" s="1"/>
  <c r="E14" i="1"/>
  <c r="E9" i="5" s="1"/>
  <c r="F9" i="5" s="1"/>
  <c r="M22" i="1"/>
  <c r="D3" i="3" s="1"/>
  <c r="E9" i="4"/>
  <c r="F9" i="4" s="1"/>
  <c r="D7" i="4"/>
  <c r="D11" i="2"/>
  <c r="E57" i="1"/>
  <c r="E5" i="2" s="1"/>
  <c r="M34" i="1"/>
  <c r="D9" i="3" s="1"/>
  <c r="E70" i="1"/>
  <c r="E13" i="2" s="1"/>
  <c r="F13" i="2" s="1"/>
  <c r="E7" i="4"/>
  <c r="F7" i="4" s="1"/>
  <c r="E11" i="2"/>
  <c r="F11" i="2" s="1"/>
  <c r="D3" i="2" l="1"/>
  <c r="D4" i="2" s="1"/>
  <c r="O66" i="1"/>
  <c r="D66" i="1"/>
  <c r="E65" i="1" s="1"/>
  <c r="E9" i="2" s="1"/>
  <c r="F9" i="2" s="1"/>
  <c r="F5" i="5"/>
  <c r="E6" i="5"/>
  <c r="E4" i="5"/>
  <c r="F3" i="5"/>
  <c r="F5" i="2"/>
  <c r="E8" i="4"/>
  <c r="D8" i="4"/>
  <c r="E10" i="4"/>
  <c r="D10" i="4"/>
  <c r="O45" i="1"/>
  <c r="L46" i="1" s="1"/>
  <c r="M45" i="1" s="1"/>
  <c r="D5" i="4" s="1"/>
  <c r="D3" i="4"/>
  <c r="E8" i="3"/>
  <c r="D8" i="3"/>
  <c r="D4" i="3"/>
  <c r="E4" i="3"/>
  <c r="E6" i="3"/>
  <c r="D6" i="3"/>
  <c r="E10" i="3"/>
  <c r="D10" i="3"/>
  <c r="E12" i="2"/>
  <c r="D12" i="2"/>
  <c r="D10" i="5"/>
  <c r="E10" i="5"/>
  <c r="E14" i="2"/>
  <c r="D14" i="2"/>
  <c r="L66" i="1"/>
  <c r="M65" i="1" s="1"/>
  <c r="D9" i="2" s="1"/>
  <c r="D10" i="2" s="1"/>
  <c r="G45" i="1"/>
  <c r="D46" i="1" s="1"/>
  <c r="E45" i="1" s="1"/>
  <c r="E5" i="4" s="1"/>
  <c r="F5" i="4" s="1"/>
  <c r="D5" i="2"/>
  <c r="D6" i="2" s="1"/>
  <c r="E3" i="2"/>
  <c r="D61" i="1"/>
  <c r="E61" i="1" s="1"/>
  <c r="E7" i="2" s="1"/>
  <c r="F3" i="2" l="1"/>
  <c r="E4" i="2"/>
  <c r="F7" i="2"/>
  <c r="E8" i="2"/>
  <c r="E6" i="2"/>
  <c r="E10" i="2"/>
  <c r="E6" i="4"/>
  <c r="D6" i="4"/>
  <c r="E4"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Divya</author>
  </authors>
  <commentList>
    <comment ref="B11" authorId="0" shapeId="0" xr:uid="{4999A8FF-26A2-4076-84FD-DD57D589C8D9}">
      <text>
        <r>
          <rPr>
            <b/>
            <sz val="9"/>
            <color indexed="81"/>
            <rFont val="Tahoma"/>
            <family val="2"/>
          </rPr>
          <t>Divya:</t>
        </r>
        <r>
          <rPr>
            <sz val="9"/>
            <color indexed="81"/>
            <rFont val="Tahoma"/>
            <family val="2"/>
          </rPr>
          <t xml:space="preserve">
</t>
        </r>
      </text>
    </comment>
  </commentList>
</comments>
</file>

<file path=xl/sharedStrings.xml><?xml version="1.0" encoding="utf-8"?>
<sst xmlns="http://schemas.openxmlformats.org/spreadsheetml/2006/main" count="367" uniqueCount="95">
  <si>
    <t>RATIO ANALYSIS SPREADSHEET</t>
  </si>
  <si>
    <t>LIQUIDITY AND SOLVENCY RATIOS</t>
  </si>
  <si>
    <t>Current</t>
  </si>
  <si>
    <t>Current Assets</t>
  </si>
  <si>
    <t>Current Assets:</t>
  </si>
  <si>
    <t>Current Liabilities</t>
  </si>
  <si>
    <t>Current Liabilities:</t>
  </si>
  <si>
    <t>Quick</t>
  </si>
  <si>
    <t>Inventory:</t>
  </si>
  <si>
    <t>Gearing</t>
  </si>
  <si>
    <t>Debt</t>
  </si>
  <si>
    <t>Debt:</t>
  </si>
  <si>
    <t>Debt + Equity</t>
  </si>
  <si>
    <t>Total Equity:</t>
  </si>
  <si>
    <t>Interest Cover</t>
  </si>
  <si>
    <t>Profit before Tax</t>
  </si>
  <si>
    <t>Profit before Tax:</t>
  </si>
  <si>
    <t>Interest Payable</t>
  </si>
  <si>
    <t>Interest Payable:</t>
  </si>
  <si>
    <t>Dividend Cover</t>
  </si>
  <si>
    <t>Profit After Tax</t>
  </si>
  <si>
    <t>Profit after Tax:</t>
  </si>
  <si>
    <t>Dividend:</t>
  </si>
  <si>
    <t>PROFITABILITY RATIOS</t>
  </si>
  <si>
    <t>Gross Margin</t>
  </si>
  <si>
    <t>Gross Profit</t>
  </si>
  <si>
    <t>Sales</t>
  </si>
  <si>
    <t>Net Margin</t>
  </si>
  <si>
    <t>Net Profit Before Tax</t>
  </si>
  <si>
    <t>Sales-to-Assets</t>
  </si>
  <si>
    <t>Total Assets</t>
  </si>
  <si>
    <t>Return on Assets</t>
  </si>
  <si>
    <t>EFFICIENCY RATIOS</t>
  </si>
  <si>
    <t>Inventory Turnover</t>
  </si>
  <si>
    <t>Cost of Goods Sold</t>
  </si>
  <si>
    <t>Cost of  Goods Sold:</t>
  </si>
  <si>
    <t>Inventory</t>
  </si>
  <si>
    <t>Inventory Days</t>
  </si>
  <si>
    <t>Accounts Receivable Days</t>
  </si>
  <si>
    <t>Accounts Payable Days</t>
  </si>
  <si>
    <t>INVESTMENT RATIOS</t>
  </si>
  <si>
    <t>Earnings Per Share</t>
  </si>
  <si>
    <t>Number Shares in Issue</t>
  </si>
  <si>
    <t>Number of Shares:</t>
  </si>
  <si>
    <t>Dividend Per Share</t>
  </si>
  <si>
    <t>Total Dividend</t>
  </si>
  <si>
    <t>Number of Shares in Issue</t>
  </si>
  <si>
    <t>Dividend Yield</t>
  </si>
  <si>
    <t>Share Price:</t>
  </si>
  <si>
    <t>Share Price</t>
  </si>
  <si>
    <t>Price / Earnings Ratio</t>
  </si>
  <si>
    <t>Earnings Per Share:</t>
  </si>
  <si>
    <t>Return on Equity</t>
  </si>
  <si>
    <t>Return on Capital Employed</t>
  </si>
  <si>
    <t>Profit before Interest and Tax</t>
  </si>
  <si>
    <t>Profit before Int and Tax:</t>
  </si>
  <si>
    <t>Capital Employed</t>
  </si>
  <si>
    <t>Total Assets less Current Liab</t>
  </si>
  <si>
    <t>Ratio Name</t>
  </si>
  <si>
    <t>Interpretation</t>
  </si>
  <si>
    <t>Inventory Turnover:</t>
  </si>
  <si>
    <t>Cost of Goods Sold:</t>
  </si>
  <si>
    <t>Profit before Int &amp; Tax:</t>
  </si>
  <si>
    <t>Guide to Interpretation</t>
  </si>
  <si>
    <t>An increase in the ratio is considered an improvement in the liquidity of the company, a reduction is considered a reduction. A rule-of-thumb may be applied, that being a value greater than 2 is always considered very good.</t>
  </si>
  <si>
    <t>An increase in the ratio is considered an improvement in the liquidity of the company, a reduction is considered a reduction. A rule-of-thumb may be applied, that being a value greater than 1 is always considered very good.</t>
  </si>
  <si>
    <t>High gearing is considered to be high risk, with amounts above 50% being considered very worrying. Low gearing is generally considered preferable.</t>
  </si>
  <si>
    <t>Decreases in the number of times profit covers interest payments is considered a deterioration. An increase in the number of times profit covers interest payments is an improvement.</t>
  </si>
  <si>
    <t>Decreases in the number of times profit covers dividend payments is considered a deterioration. An increase in the number of times profit covers dividend payments is an improvement.</t>
  </si>
  <si>
    <t>The higher the better. Decreases are worring, as the company will be finding it more difficult to obtain a good return on what it is selling before operational expenses are even considered</t>
  </si>
  <si>
    <t>The higher the better. Decreases are worring, as the company will be finding it more difficult to obtain a good return on what it is selling after operational expenses are even considered.</t>
  </si>
  <si>
    <t>The higher the better. The more the investment in assets is returning the better for the company.</t>
  </si>
  <si>
    <t>The higher the better. The more profit generated pre € invested in assets the better.</t>
  </si>
  <si>
    <t>The higher the number of times that the average inventory (stock) on hands turns over the better for the company. Slow moving stock is a worrying sign for a company, may be an indication of deteriorating economic conditions or obsolete stock.</t>
  </si>
  <si>
    <t>An increase The average nuber of days it takes to sell on stock/inventory improving is good, deteriorating is bad. The indications may be the same as for Inventory Turnover.</t>
  </si>
  <si>
    <t>The lower the better (up to a point). An improvement in the Receivable Days means that we are getting paid faster. Getting the figure so low that it is different to industry norms may drive customers away to competitors offering better credit terms.</t>
  </si>
  <si>
    <t>The higher the better (up to a point). The longer you obtain credit from your suppliers, the less you will need to finance your working capital. Taking too long could lead to a loss of credit and/or reputation.</t>
  </si>
  <si>
    <t>A key measure of the attractiveness of a share, the higher the amount of profit earned for each share in issue the better, and an improvement year-on-year is also very important.</t>
  </si>
  <si>
    <t>The return from the payment of the dividend if an investor was to purchase a share at current market value. A high dividend yield can be attractive to new shareholders, but a low one can be an indication that the shares are accurately priced.</t>
  </si>
  <si>
    <t>Dividends are very attractive to a particular type of shareholder and such a shareholder likes to see sustainable growth in the dividend cover. Cutting a dividend is considered very negative. An increased dividend represents managements confidence in the future performance of the company.</t>
  </si>
  <si>
    <t>ENTER DATA IN YELLOW CELLS</t>
  </si>
  <si>
    <t>Interest Paid and Payable:</t>
  </si>
  <si>
    <t>Interest Paid and Payable</t>
  </si>
  <si>
    <t>Profit before Interest andTax:</t>
  </si>
  <si>
    <t>Long-Term Debt:</t>
  </si>
  <si>
    <t>LT Debt + Equity</t>
  </si>
  <si>
    <t>Long Term Debt:</t>
  </si>
  <si>
    <t>Long-Term Debt</t>
  </si>
  <si>
    <t>Long Term Debt</t>
  </si>
  <si>
    <t>Year on Year Change</t>
  </si>
  <si>
    <t>Overall Change</t>
  </si>
  <si>
    <r>
      <t xml:space="preserve">Return on </t>
    </r>
    <r>
      <rPr>
        <i/>
        <u/>
        <sz val="8"/>
        <color theme="4" tint="-0.249977111117893"/>
        <rFont val="Arial"/>
        <family val="2"/>
      </rPr>
      <t>share capital + retained reserves</t>
    </r>
    <r>
      <rPr>
        <i/>
        <sz val="8"/>
        <rFont val="Arial"/>
        <family val="2"/>
      </rPr>
      <t>. The profit generated by the amounts contributed by the shareholders. Higher is better.</t>
    </r>
  </si>
  <si>
    <r>
      <t xml:space="preserve">Return on </t>
    </r>
    <r>
      <rPr>
        <i/>
        <u/>
        <sz val="8"/>
        <color theme="4" tint="-0.249977111117893"/>
        <rFont val="Arial"/>
        <family val="2"/>
      </rPr>
      <t>share capital + retained reserves + Long-Term Liabilities</t>
    </r>
    <r>
      <rPr>
        <i/>
        <sz val="8"/>
        <rFont val="Arial"/>
        <family val="2"/>
      </rPr>
      <t>. The profit generated by the amounts contributed by the shareholders and loan capital. Higher is better.</t>
    </r>
  </si>
  <si>
    <t>The return from the profit earned if an investor was to purchase a share at current market value. High P/E ratio can be attractive, low can be an indication that the investors are not confident in the future of the company.</t>
  </si>
  <si>
    <t>Note : All values are in million and currency is 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</si>
</sst>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quot;$&quot;* #,##0.00_);_(&quot;$&quot;* \(#,##0.00\);_(&quot;$&quot;* &quot;-&quot;??_);_(@_)"/>
    <numFmt numFmtId="165" formatCode="&quot;€&quot;#,##0.00"/>
    <numFmt numFmtId="166" formatCode="0.000"/>
    <numFmt numFmtId="167" formatCode="0.0\ &quot;days&quot;"/>
    <numFmt numFmtId="168" formatCode="0.00&quot; : 1&quot;"/>
    <numFmt numFmtId="169" formatCode="0.00&quot; days&quot;"/>
    <numFmt numFmtId="170" formatCode="0.00&quot; times&quot;"/>
    <numFmt numFmtId="171" formatCode="&quot;€&quot;#,##0.000"/>
    <numFmt numFmtId="172" formatCode="&quot;€&quot;#,##0.0000"/>
    <numFmt numFmtId="173" formatCode="0.000%"/>
    <numFmt numFmtId="174" formatCode="_-[$£-809]* #,##0.00_-;\-[$£-809]* #,##0.00_-;_-[$£-809]* &quot;-&quot;??_-;_-@_-"/>
  </numFmts>
  <fonts count="18" x14ac:knownFonts="1">
    <font>
      <sz val="10"/>
      <name val="Arial"/>
    </font>
    <font>
      <sz val="10"/>
      <name val="Arial"/>
      <family val="2"/>
    </font>
    <font>
      <b/>
      <sz val="10"/>
      <name val="Arial"/>
      <family val="2"/>
    </font>
    <font>
      <sz val="8"/>
      <name val="Arial"/>
      <family val="2"/>
    </font>
    <font>
      <i/>
      <sz val="10"/>
      <name val="Arial"/>
      <family val="2"/>
    </font>
    <font>
      <b/>
      <sz val="10"/>
      <color theme="4" tint="-0.499984740745262"/>
      <name val="Arial"/>
      <family val="2"/>
    </font>
    <font>
      <sz val="9"/>
      <color indexed="81"/>
      <name val="Tahoma"/>
      <family val="2"/>
    </font>
    <font>
      <b/>
      <sz val="9"/>
      <color indexed="81"/>
      <name val="Tahoma"/>
      <family val="2"/>
    </font>
    <font>
      <i/>
      <sz val="8"/>
      <name val="Arial"/>
      <family val="2"/>
    </font>
    <font>
      <i/>
      <u/>
      <sz val="8"/>
      <color theme="4" tint="-0.249977111117893"/>
      <name val="Arial"/>
      <family val="2"/>
    </font>
    <font>
      <sz val="48"/>
      <name val="Times New Roman"/>
      <family val="1"/>
    </font>
    <font>
      <sz val="10"/>
      <name val="Times New Roman"/>
      <family val="1"/>
    </font>
    <font>
      <b/>
      <sz val="18"/>
      <name val="Times New Roman"/>
      <family val="1"/>
    </font>
    <font>
      <b/>
      <sz val="11"/>
      <name val="Times New Roman"/>
      <family val="1"/>
    </font>
    <font>
      <b/>
      <sz val="10"/>
      <name val="Times New Roman"/>
      <family val="1"/>
    </font>
    <font>
      <i/>
      <sz val="10"/>
      <name val="Times New Roman"/>
      <family val="1"/>
    </font>
    <font>
      <u/>
      <sz val="10"/>
      <name val="Times New Roman"/>
      <family val="1"/>
    </font>
    <font>
      <sz val="14"/>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s>
  <borders count="41">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style="thin">
        <color auto="1"/>
      </right>
      <top/>
      <bottom/>
      <diagonal/>
    </border>
    <border>
      <left style="thick">
        <color indexed="64"/>
      </left>
      <right/>
      <top/>
      <bottom/>
      <diagonal/>
    </border>
    <border>
      <left style="thick">
        <color indexed="64"/>
      </left>
      <right/>
      <top/>
      <bottom style="thin">
        <color indexed="64"/>
      </bottom>
      <diagonal/>
    </border>
    <border>
      <left/>
      <right/>
      <top/>
      <bottom style="thick">
        <color auto="1"/>
      </bottom>
      <diagonal/>
    </border>
    <border>
      <left style="thick">
        <color indexed="64"/>
      </left>
      <right/>
      <top/>
      <bottom style="thick">
        <color auto="1"/>
      </bottom>
      <diagonal/>
    </border>
    <border>
      <left/>
      <right style="thick">
        <color indexed="64"/>
      </right>
      <top/>
      <bottom/>
      <diagonal/>
    </border>
    <border>
      <left/>
      <right style="thick">
        <color indexed="64"/>
      </right>
      <top/>
      <bottom style="thin">
        <color auto="1"/>
      </bottom>
      <diagonal/>
    </border>
    <border>
      <left/>
      <right style="thick">
        <color indexed="64"/>
      </right>
      <top/>
      <bottom style="thick">
        <color auto="1"/>
      </bottom>
      <diagonal/>
    </border>
    <border>
      <left style="thick">
        <color auto="1"/>
      </left>
      <right/>
      <top style="thick">
        <color auto="1"/>
      </top>
      <bottom/>
      <diagonal/>
    </border>
    <border>
      <left/>
      <right style="thick">
        <color auto="1"/>
      </right>
      <top style="thick">
        <color auto="1"/>
      </top>
      <bottom/>
      <diagonal/>
    </border>
    <border>
      <left/>
      <right/>
      <top/>
      <bottom style="thin">
        <color theme="0" tint="-0.24994659260841701"/>
      </bottom>
      <diagonal/>
    </border>
    <border>
      <left/>
      <right style="thin">
        <color auto="1"/>
      </right>
      <top/>
      <bottom style="thin">
        <color theme="0" tint="-0.24994659260841701"/>
      </bottom>
      <diagonal/>
    </border>
    <border>
      <left style="thin">
        <color auto="1"/>
      </left>
      <right style="thin">
        <color auto="1"/>
      </right>
      <top/>
      <bottom style="thin">
        <color theme="0" tint="-0.24994659260841701"/>
      </bottom>
      <diagonal/>
    </border>
    <border>
      <left/>
      <right style="thin">
        <color auto="1"/>
      </right>
      <top/>
      <bottom style="medium">
        <color indexed="64"/>
      </bottom>
      <diagonal/>
    </border>
    <border>
      <left/>
      <right/>
      <top style="thin">
        <color theme="0" tint="-0.24994659260841701"/>
      </top>
      <bottom style="medium">
        <color indexed="64"/>
      </bottom>
      <diagonal/>
    </border>
    <border>
      <left/>
      <right style="thin">
        <color auto="1"/>
      </right>
      <top style="thin">
        <color theme="0" tint="-0.24994659260841701"/>
      </top>
      <bottom style="medium">
        <color indexed="64"/>
      </bottom>
      <diagonal/>
    </border>
    <border>
      <left style="thin">
        <color auto="1"/>
      </left>
      <right style="thin">
        <color auto="1"/>
      </right>
      <top style="thin">
        <color theme="0" tint="-0.24994659260841701"/>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theme="0" tint="-0.24994659260841701"/>
      </top>
      <bottom/>
      <diagonal/>
    </border>
    <border>
      <left style="thin">
        <color auto="1"/>
      </left>
      <right style="thin">
        <color auto="1"/>
      </right>
      <top style="medium">
        <color indexed="64"/>
      </top>
      <bottom/>
      <diagonal/>
    </border>
    <border>
      <left/>
      <right/>
      <top style="medium">
        <color indexed="64"/>
      </top>
      <bottom style="thin">
        <color theme="0" tint="-0.24994659260841701"/>
      </bottom>
      <diagonal/>
    </border>
    <border>
      <left/>
      <right style="thin">
        <color auto="1"/>
      </right>
      <top style="medium">
        <color indexed="64"/>
      </top>
      <bottom style="thin">
        <color theme="0" tint="-0.24994659260841701"/>
      </bottom>
      <diagonal/>
    </border>
    <border>
      <left style="thin">
        <color auto="1"/>
      </left>
      <right style="thin">
        <color auto="1"/>
      </right>
      <top style="medium">
        <color indexed="64"/>
      </top>
      <bottom style="thin">
        <color theme="0" tint="-0.24994659260841701"/>
      </bottom>
      <diagonal/>
    </border>
    <border>
      <left style="thin">
        <color auto="1"/>
      </left>
      <right/>
      <top style="medium">
        <color indexed="64"/>
      </top>
      <bottom/>
      <diagonal/>
    </border>
    <border>
      <left/>
      <right/>
      <top style="medium">
        <color indexed="64"/>
      </top>
      <bottom/>
      <diagonal/>
    </border>
    <border>
      <left style="thin">
        <color auto="1"/>
      </left>
      <right/>
      <top/>
      <bottom style="medium">
        <color indexed="64"/>
      </bottom>
      <diagonal/>
    </border>
    <border>
      <left/>
      <right/>
      <top/>
      <bottom style="medium">
        <color indexed="64"/>
      </bottom>
      <diagonal/>
    </border>
    <border>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05">
    <xf numFmtId="0" fontId="0" fillId="0" borderId="0" xfId="0"/>
    <xf numFmtId="0" fontId="2" fillId="2" borderId="1" xfId="0" applyFont="1" applyFill="1" applyBorder="1" applyAlignment="1">
      <alignment vertical="top"/>
    </xf>
    <xf numFmtId="0" fontId="0" fillId="0" borderId="0" xfId="0" applyAlignment="1">
      <alignment vertical="top"/>
    </xf>
    <xf numFmtId="0" fontId="2" fillId="0" borderId="1" xfId="0" applyFont="1" applyBorder="1" applyAlignment="1">
      <alignment vertical="top"/>
    </xf>
    <xf numFmtId="0" fontId="2" fillId="0" borderId="2" xfId="0" applyFont="1" applyBorder="1" applyAlignment="1">
      <alignment vertical="top"/>
    </xf>
    <xf numFmtId="0" fontId="2" fillId="0" borderId="3" xfId="0" applyFont="1" applyBorder="1" applyAlignment="1">
      <alignment vertical="top" wrapText="1"/>
    </xf>
    <xf numFmtId="0" fontId="0" fillId="0" borderId="0" xfId="0" applyAlignment="1">
      <alignment vertical="top" wrapText="1"/>
    </xf>
    <xf numFmtId="0" fontId="5" fillId="2" borderId="4" xfId="0" applyFont="1" applyFill="1" applyBorder="1" applyAlignment="1">
      <alignment vertical="top"/>
    </xf>
    <xf numFmtId="168" fontId="0" fillId="0" borderId="4" xfId="0" applyNumberFormat="1" applyBorder="1" applyAlignment="1">
      <alignment vertical="top"/>
    </xf>
    <xf numFmtId="0" fontId="0" fillId="0" borderId="5" xfId="0" applyBorder="1" applyAlignment="1">
      <alignment vertical="top"/>
    </xf>
    <xf numFmtId="0" fontId="0" fillId="0" borderId="6" xfId="0" applyBorder="1" applyAlignment="1">
      <alignment vertical="top" wrapText="1"/>
    </xf>
    <xf numFmtId="168" fontId="0" fillId="0" borderId="7" xfId="0" applyNumberFormat="1" applyBorder="1" applyAlignment="1">
      <alignment vertical="top"/>
    </xf>
    <xf numFmtId="0" fontId="0" fillId="0" borderId="9" xfId="0" applyBorder="1" applyAlignment="1">
      <alignment vertical="top" wrapText="1"/>
    </xf>
    <xf numFmtId="170" fontId="0" fillId="0" borderId="7" xfId="0" applyNumberFormat="1" applyBorder="1" applyAlignment="1">
      <alignment vertical="top"/>
    </xf>
    <xf numFmtId="0" fontId="0" fillId="0" borderId="7" xfId="0" applyBorder="1" applyAlignment="1">
      <alignment vertical="top"/>
    </xf>
    <xf numFmtId="0" fontId="5" fillId="2" borderId="7" xfId="0" applyFont="1" applyFill="1" applyBorder="1" applyAlignment="1">
      <alignment vertical="top"/>
    </xf>
    <xf numFmtId="10" fontId="0" fillId="0" borderId="7" xfId="0" applyNumberFormat="1" applyBorder="1" applyAlignment="1">
      <alignment vertical="top"/>
    </xf>
    <xf numFmtId="10" fontId="1" fillId="0" borderId="8" xfId="3" applyNumberFormat="1" applyBorder="1" applyAlignment="1">
      <alignment vertical="top"/>
    </xf>
    <xf numFmtId="0" fontId="2" fillId="0" borderId="3" xfId="0" applyFont="1" applyBorder="1" applyAlignment="1">
      <alignment vertical="top"/>
    </xf>
    <xf numFmtId="0" fontId="0" fillId="0" borderId="6" xfId="0" applyBorder="1" applyAlignment="1">
      <alignment vertical="top"/>
    </xf>
    <xf numFmtId="168" fontId="0" fillId="0" borderId="9" xfId="0" applyNumberFormat="1" applyBorder="1" applyAlignment="1">
      <alignment vertical="top"/>
    </xf>
    <xf numFmtId="170" fontId="0" fillId="0" borderId="9" xfId="0" applyNumberFormat="1" applyBorder="1" applyAlignment="1">
      <alignment vertical="top"/>
    </xf>
    <xf numFmtId="0" fontId="0" fillId="0" borderId="9" xfId="0" applyBorder="1" applyAlignment="1">
      <alignment vertical="top"/>
    </xf>
    <xf numFmtId="10" fontId="0" fillId="0" borderId="9" xfId="0" applyNumberFormat="1" applyBorder="1" applyAlignment="1">
      <alignment vertical="top"/>
    </xf>
    <xf numFmtId="168" fontId="0" fillId="0" borderId="20" xfId="0" applyNumberFormat="1" applyBorder="1" applyAlignment="1">
      <alignment vertical="top"/>
    </xf>
    <xf numFmtId="168" fontId="0" fillId="0" borderId="21" xfId="0" applyNumberFormat="1" applyBorder="1" applyAlignment="1">
      <alignment vertical="top"/>
    </xf>
    <xf numFmtId="10" fontId="1" fillId="0" borderId="22" xfId="3" applyNumberFormat="1" applyBorder="1" applyAlignment="1">
      <alignment vertical="top"/>
    </xf>
    <xf numFmtId="0" fontId="2" fillId="0" borderId="2" xfId="0" applyFont="1" applyBorder="1" applyAlignment="1">
      <alignment vertical="top" wrapText="1"/>
    </xf>
    <xf numFmtId="0" fontId="3" fillId="0" borderId="10" xfId="0" applyFont="1" applyBorder="1" applyAlignment="1">
      <alignment vertical="top"/>
    </xf>
    <xf numFmtId="0" fontId="8" fillId="0" borderId="10" xfId="0" applyFont="1" applyBorder="1" applyAlignment="1">
      <alignment vertical="top"/>
    </xf>
    <xf numFmtId="9" fontId="0" fillId="0" borderId="20" xfId="0" applyNumberFormat="1" applyBorder="1" applyAlignment="1">
      <alignment vertical="top"/>
    </xf>
    <xf numFmtId="9" fontId="0" fillId="0" borderId="21" xfId="0" applyNumberFormat="1" applyBorder="1" applyAlignment="1">
      <alignment vertical="top"/>
    </xf>
    <xf numFmtId="170" fontId="0" fillId="0" borderId="20" xfId="0" applyNumberFormat="1" applyBorder="1" applyAlignment="1">
      <alignment vertical="top"/>
    </xf>
    <xf numFmtId="170" fontId="0" fillId="0" borderId="21" xfId="0" applyNumberFormat="1" applyBorder="1" applyAlignment="1">
      <alignment vertical="top"/>
    </xf>
    <xf numFmtId="10" fontId="0" fillId="0" borderId="20" xfId="0" applyNumberFormat="1" applyBorder="1" applyAlignment="1">
      <alignment vertical="top"/>
    </xf>
    <xf numFmtId="10" fontId="0" fillId="0" borderId="21" xfId="0" applyNumberFormat="1" applyBorder="1" applyAlignment="1">
      <alignment vertical="top"/>
    </xf>
    <xf numFmtId="10" fontId="1" fillId="8" borderId="26" xfId="3" applyNumberFormat="1" applyFill="1" applyBorder="1" applyAlignment="1">
      <alignment vertical="top"/>
    </xf>
    <xf numFmtId="0" fontId="2" fillId="2" borderId="7" xfId="0" applyFont="1" applyFill="1" applyBorder="1" applyAlignment="1">
      <alignment vertical="top"/>
    </xf>
    <xf numFmtId="0" fontId="2" fillId="2" borderId="20" xfId="0" applyFont="1" applyFill="1" applyBorder="1" applyAlignment="1">
      <alignment vertical="top"/>
    </xf>
    <xf numFmtId="0" fontId="4" fillId="0" borderId="24" xfId="0" applyFont="1" applyFill="1" applyBorder="1" applyAlignment="1">
      <alignment vertical="top"/>
    </xf>
    <xf numFmtId="168" fontId="4" fillId="8" borderId="24" xfId="0" applyNumberFormat="1" applyFont="1" applyFill="1" applyBorder="1" applyAlignment="1">
      <alignment vertical="top"/>
    </xf>
    <xf numFmtId="10" fontId="4" fillId="0" borderId="24" xfId="3" applyNumberFormat="1" applyFont="1" applyBorder="1" applyAlignment="1">
      <alignment vertical="top"/>
    </xf>
    <xf numFmtId="9" fontId="4" fillId="0" borderId="25" xfId="3" applyFont="1" applyBorder="1" applyAlignment="1">
      <alignment vertical="top"/>
    </xf>
    <xf numFmtId="10" fontId="4" fillId="0" borderId="25" xfId="3" applyNumberFormat="1" applyFont="1" applyBorder="1" applyAlignment="1">
      <alignment vertical="top"/>
    </xf>
    <xf numFmtId="9" fontId="4" fillId="8" borderId="24" xfId="0" applyNumberFormat="1" applyFont="1" applyFill="1" applyBorder="1" applyAlignment="1">
      <alignment vertical="top"/>
    </xf>
    <xf numFmtId="170" fontId="4" fillId="8" borderId="24" xfId="0" applyNumberFormat="1" applyFont="1" applyFill="1" applyBorder="1" applyAlignment="1">
      <alignment vertical="top"/>
    </xf>
    <xf numFmtId="10" fontId="2" fillId="0" borderId="8" xfId="3" applyNumberFormat="1" applyFont="1" applyBorder="1" applyAlignment="1">
      <alignment vertical="top"/>
    </xf>
    <xf numFmtId="10" fontId="2" fillId="8" borderId="26" xfId="3" applyNumberFormat="1" applyFont="1" applyFill="1" applyBorder="1" applyAlignment="1">
      <alignment vertical="top"/>
    </xf>
    <xf numFmtId="10" fontId="2" fillId="0" borderId="22" xfId="3" applyNumberFormat="1" applyFont="1" applyBorder="1" applyAlignment="1">
      <alignment vertical="top"/>
    </xf>
    <xf numFmtId="10" fontId="4" fillId="8" borderId="24" xfId="0" applyNumberFormat="1" applyFont="1" applyFill="1" applyBorder="1" applyAlignment="1">
      <alignment vertical="top"/>
    </xf>
    <xf numFmtId="10" fontId="4" fillId="8" borderId="26" xfId="3" applyNumberFormat="1" applyFont="1" applyFill="1" applyBorder="1" applyAlignment="1">
      <alignment vertical="top"/>
    </xf>
    <xf numFmtId="0" fontId="2" fillId="2" borderId="30" xfId="0" applyFont="1" applyFill="1" applyBorder="1" applyAlignment="1">
      <alignment vertical="top"/>
    </xf>
    <xf numFmtId="10" fontId="0" fillId="0" borderId="30" xfId="0" applyNumberFormat="1" applyBorder="1" applyAlignment="1">
      <alignment vertical="top"/>
    </xf>
    <xf numFmtId="10" fontId="0" fillId="0" borderId="31" xfId="0" applyNumberFormat="1" applyBorder="1" applyAlignment="1">
      <alignment vertical="top"/>
    </xf>
    <xf numFmtId="10" fontId="1" fillId="0" borderId="32" xfId="3" applyNumberFormat="1" applyBorder="1" applyAlignment="1">
      <alignment vertical="top"/>
    </xf>
    <xf numFmtId="9" fontId="0" fillId="0" borderId="30" xfId="0" applyNumberFormat="1" applyBorder="1" applyAlignment="1">
      <alignment vertical="top"/>
    </xf>
    <xf numFmtId="9" fontId="0" fillId="0" borderId="31" xfId="0" applyNumberFormat="1" applyBorder="1" applyAlignment="1">
      <alignment vertical="top"/>
    </xf>
    <xf numFmtId="169" fontId="0" fillId="0" borderId="20" xfId="0" applyNumberFormat="1" applyBorder="1" applyAlignment="1">
      <alignment vertical="top"/>
    </xf>
    <xf numFmtId="169" fontId="0" fillId="0" borderId="21" xfId="0" applyNumberFormat="1" applyBorder="1" applyAlignment="1">
      <alignment vertical="top"/>
    </xf>
    <xf numFmtId="169" fontId="0" fillId="0" borderId="30" xfId="0" applyNumberFormat="1" applyBorder="1" applyAlignment="1">
      <alignment vertical="top"/>
    </xf>
    <xf numFmtId="169" fontId="0" fillId="0" borderId="31" xfId="0" applyNumberFormat="1" applyBorder="1" applyAlignment="1">
      <alignment vertical="top"/>
    </xf>
    <xf numFmtId="0" fontId="4" fillId="0" borderId="36" xfId="0" applyFont="1" applyFill="1" applyBorder="1" applyAlignment="1">
      <alignment vertical="top"/>
    </xf>
    <xf numFmtId="10" fontId="4" fillId="8" borderId="36" xfId="0" applyNumberFormat="1" applyFont="1" applyFill="1" applyBorder="1" applyAlignment="1">
      <alignment vertical="top"/>
    </xf>
    <xf numFmtId="10" fontId="4" fillId="0" borderId="36" xfId="3" applyNumberFormat="1" applyFont="1" applyBorder="1" applyAlignment="1">
      <alignment vertical="top"/>
    </xf>
    <xf numFmtId="10" fontId="4" fillId="0" borderId="23" xfId="3" applyNumberFormat="1" applyFont="1" applyBorder="1" applyAlignment="1">
      <alignment vertical="top"/>
    </xf>
    <xf numFmtId="10" fontId="1" fillId="8" borderId="27" xfId="3" applyNumberFormat="1" applyFill="1" applyBorder="1" applyAlignment="1">
      <alignment vertical="top"/>
    </xf>
    <xf numFmtId="10" fontId="1" fillId="0" borderId="29" xfId="3" applyNumberFormat="1" applyBorder="1" applyAlignment="1">
      <alignment vertical="top"/>
    </xf>
    <xf numFmtId="0" fontId="2" fillId="2" borderId="34" xfId="0" applyFont="1" applyFill="1" applyBorder="1" applyAlignment="1">
      <alignment vertical="top"/>
    </xf>
    <xf numFmtId="172" fontId="1" fillId="0" borderId="7" xfId="2" applyNumberFormat="1" applyBorder="1" applyAlignment="1">
      <alignment vertical="top"/>
    </xf>
    <xf numFmtId="172" fontId="1" fillId="0" borderId="9" xfId="2" applyNumberFormat="1" applyBorder="1" applyAlignment="1">
      <alignment vertical="top"/>
    </xf>
    <xf numFmtId="10" fontId="0" fillId="0" borderId="34" xfId="0" applyNumberFormat="1" applyBorder="1" applyAlignment="1">
      <alignment vertical="top"/>
    </xf>
    <xf numFmtId="10" fontId="0" fillId="0" borderId="37" xfId="0" applyNumberFormat="1" applyBorder="1" applyAlignment="1">
      <alignment vertical="top"/>
    </xf>
    <xf numFmtId="173" fontId="0" fillId="0" borderId="20" xfId="0" applyNumberFormat="1" applyBorder="1" applyAlignment="1">
      <alignment vertical="top"/>
    </xf>
    <xf numFmtId="173" fontId="0" fillId="0" borderId="21" xfId="0" applyNumberFormat="1" applyBorder="1" applyAlignment="1">
      <alignment vertical="top"/>
    </xf>
    <xf numFmtId="172" fontId="1" fillId="0" borderId="30" xfId="2" applyNumberFormat="1" applyBorder="1" applyAlignment="1">
      <alignment vertical="top"/>
    </xf>
    <xf numFmtId="172" fontId="1" fillId="0" borderId="31" xfId="2" applyNumberFormat="1" applyBorder="1" applyAlignment="1">
      <alignment vertical="top"/>
    </xf>
    <xf numFmtId="0" fontId="11" fillId="0" borderId="0" xfId="0" applyFont="1"/>
    <xf numFmtId="0" fontId="13" fillId="3" borderId="0" xfId="0" applyFont="1" applyFill="1"/>
    <xf numFmtId="0" fontId="11" fillId="3" borderId="0" xfId="0" applyFont="1" applyFill="1"/>
    <xf numFmtId="0" fontId="11" fillId="3" borderId="0" xfId="0" applyFont="1" applyFill="1" applyBorder="1"/>
    <xf numFmtId="174" fontId="11" fillId="3" borderId="0" xfId="0" applyNumberFormat="1" applyFont="1" applyFill="1"/>
    <xf numFmtId="0" fontId="13" fillId="4" borderId="0" xfId="0" applyFont="1" applyFill="1"/>
    <xf numFmtId="0" fontId="11" fillId="4" borderId="0" xfId="0" applyFont="1" applyFill="1"/>
    <xf numFmtId="0" fontId="11" fillId="4" borderId="0" xfId="0" applyFont="1" applyFill="1" applyBorder="1"/>
    <xf numFmtId="174" fontId="11" fillId="4" borderId="0" xfId="0" applyNumberFormat="1" applyFont="1" applyFill="1"/>
    <xf numFmtId="0" fontId="14" fillId="4" borderId="0" xfId="0" applyFont="1" applyFill="1"/>
    <xf numFmtId="174" fontId="11" fillId="4" borderId="0" xfId="2" applyNumberFormat="1" applyFont="1" applyFill="1"/>
    <xf numFmtId="0" fontId="15" fillId="3" borderId="0" xfId="0" applyFont="1" applyFill="1"/>
    <xf numFmtId="0" fontId="14" fillId="6" borderId="11" xfId="0" applyFont="1" applyFill="1" applyBorder="1"/>
    <xf numFmtId="174" fontId="11" fillId="6" borderId="15" xfId="0" applyNumberFormat="1" applyFont="1" applyFill="1" applyBorder="1"/>
    <xf numFmtId="0" fontId="15" fillId="4" borderId="0" xfId="0" applyFont="1" applyFill="1"/>
    <xf numFmtId="0" fontId="11" fillId="3" borderId="1" xfId="0" applyFont="1" applyFill="1" applyBorder="1" applyAlignment="1">
      <alignment horizontal="center"/>
    </xf>
    <xf numFmtId="0" fontId="11" fillId="3" borderId="0" xfId="0" applyFont="1" applyFill="1" applyBorder="1" applyAlignment="1">
      <alignment horizontal="center"/>
    </xf>
    <xf numFmtId="174" fontId="11" fillId="3" borderId="1" xfId="2" applyNumberFormat="1" applyFont="1" applyFill="1" applyBorder="1" applyAlignment="1">
      <alignment horizontal="center"/>
    </xf>
    <xf numFmtId="0" fontId="14" fillId="6" borderId="11" xfId="0" applyFont="1" applyFill="1" applyBorder="1" applyAlignment="1">
      <alignment horizontal="right"/>
    </xf>
    <xf numFmtId="174" fontId="11" fillId="5" borderId="15" xfId="0" applyNumberFormat="1" applyFont="1" applyFill="1" applyBorder="1"/>
    <xf numFmtId="0" fontId="11" fillId="4" borderId="1" xfId="0" applyFont="1" applyFill="1" applyBorder="1" applyAlignment="1">
      <alignment horizontal="center"/>
    </xf>
    <xf numFmtId="0" fontId="11" fillId="4" borderId="0" xfId="0" applyFont="1" applyFill="1" applyBorder="1" applyAlignment="1">
      <alignment horizontal="center"/>
    </xf>
    <xf numFmtId="174" fontId="11" fillId="4" borderId="1" xfId="2" applyNumberFormat="1" applyFont="1" applyFill="1" applyBorder="1" applyAlignment="1">
      <alignment horizontal="center"/>
    </xf>
    <xf numFmtId="0" fontId="14" fillId="7" borderId="11" xfId="0" applyFont="1" applyFill="1" applyBorder="1" applyAlignment="1">
      <alignment horizontal="right"/>
    </xf>
    <xf numFmtId="174" fontId="11" fillId="5" borderId="15" xfId="2" applyNumberFormat="1" applyFont="1" applyFill="1" applyBorder="1"/>
    <xf numFmtId="0" fontId="11" fillId="3" borderId="0" xfId="0" applyFont="1" applyFill="1" applyAlignment="1">
      <alignment horizontal="center"/>
    </xf>
    <xf numFmtId="174" fontId="11" fillId="3" borderId="0" xfId="2" applyNumberFormat="1" applyFont="1" applyFill="1" applyAlignment="1">
      <alignment horizontal="center"/>
    </xf>
    <xf numFmtId="0" fontId="11" fillId="4" borderId="0" xfId="0" applyFont="1" applyFill="1" applyAlignment="1">
      <alignment horizontal="center"/>
    </xf>
    <xf numFmtId="174" fontId="11" fillId="4" borderId="0" xfId="2" applyNumberFormat="1" applyFont="1" applyFill="1" applyAlignment="1">
      <alignment horizontal="center"/>
    </xf>
    <xf numFmtId="2" fontId="14" fillId="3" borderId="0" xfId="0" applyNumberFormat="1" applyFont="1" applyFill="1" applyAlignment="1">
      <alignment horizontal="center" vertical="center"/>
    </xf>
    <xf numFmtId="2" fontId="14" fillId="4" borderId="0" xfId="0" applyNumberFormat="1" applyFont="1" applyFill="1" applyAlignment="1">
      <alignment horizontal="center" vertical="center"/>
    </xf>
    <xf numFmtId="174" fontId="11" fillId="7" borderId="15" xfId="2" applyNumberFormat="1" applyFont="1" applyFill="1" applyBorder="1"/>
    <xf numFmtId="174" fontId="11" fillId="7" borderId="15" xfId="0" applyNumberFormat="1" applyFont="1" applyFill="1" applyBorder="1"/>
    <xf numFmtId="174" fontId="11" fillId="3" borderId="0" xfId="0" applyNumberFormat="1" applyFont="1" applyFill="1" applyAlignment="1">
      <alignment horizontal="center"/>
    </xf>
    <xf numFmtId="174" fontId="11" fillId="4" borderId="0" xfId="0" applyNumberFormat="1" applyFont="1" applyFill="1" applyAlignment="1">
      <alignment horizontal="center"/>
    </xf>
    <xf numFmtId="174" fontId="16" fillId="3" borderId="0" xfId="0" applyNumberFormat="1" applyFont="1" applyFill="1"/>
    <xf numFmtId="174" fontId="16" fillId="4" borderId="0" xfId="0" applyNumberFormat="1" applyFont="1" applyFill="1"/>
    <xf numFmtId="174" fontId="16" fillId="4" borderId="0" xfId="2" applyNumberFormat="1" applyFont="1" applyFill="1"/>
    <xf numFmtId="0" fontId="11" fillId="3" borderId="1" xfId="0" applyFont="1" applyFill="1" applyBorder="1" applyAlignment="1">
      <alignment horizontal="center" vertical="top"/>
    </xf>
    <xf numFmtId="0" fontId="11" fillId="3" borderId="0" xfId="0" applyFont="1" applyFill="1" applyBorder="1" applyAlignment="1">
      <alignment horizontal="center" vertical="top"/>
    </xf>
    <xf numFmtId="174" fontId="11" fillId="3" borderId="1" xfId="0" applyNumberFormat="1" applyFont="1" applyFill="1" applyBorder="1" applyAlignment="1">
      <alignment horizontal="center" vertical="top"/>
    </xf>
    <xf numFmtId="0" fontId="11" fillId="4" borderId="1" xfId="0" applyFont="1" applyFill="1" applyBorder="1" applyAlignment="1">
      <alignment horizontal="center" vertical="top"/>
    </xf>
    <xf numFmtId="0" fontId="11" fillId="4" borderId="0" xfId="0" applyFont="1" applyFill="1" applyBorder="1" applyAlignment="1">
      <alignment horizontal="center" vertical="top"/>
    </xf>
    <xf numFmtId="174" fontId="11" fillId="4" borderId="1" xfId="0" applyNumberFormat="1" applyFont="1" applyFill="1" applyBorder="1" applyAlignment="1">
      <alignment horizontal="center" vertical="top"/>
    </xf>
    <xf numFmtId="174" fontId="11" fillId="4" borderId="1" xfId="2" applyNumberFormat="1" applyFont="1" applyFill="1" applyBorder="1" applyAlignment="1">
      <alignment horizontal="center" vertical="top"/>
    </xf>
    <xf numFmtId="0" fontId="11" fillId="3" borderId="0" xfId="0" applyFont="1" applyFill="1" applyAlignment="1">
      <alignment horizontal="center" vertical="top"/>
    </xf>
    <xf numFmtId="174" fontId="11" fillId="3" borderId="0" xfId="0" applyNumberFormat="1" applyFont="1" applyFill="1" applyAlignment="1">
      <alignment horizontal="center" vertical="top"/>
    </xf>
    <xf numFmtId="0" fontId="11" fillId="4" borderId="0" xfId="0" applyFont="1" applyFill="1" applyAlignment="1">
      <alignment horizontal="center" vertical="top"/>
    </xf>
    <xf numFmtId="174" fontId="11" fillId="4" borderId="0" xfId="0" applyNumberFormat="1" applyFont="1" applyFill="1" applyAlignment="1">
      <alignment horizontal="center" vertical="top"/>
    </xf>
    <xf numFmtId="174" fontId="11" fillId="4" borderId="0" xfId="2" applyNumberFormat="1" applyFont="1" applyFill="1" applyAlignment="1">
      <alignment horizontal="center" vertical="top"/>
    </xf>
    <xf numFmtId="0" fontId="11" fillId="3" borderId="1" xfId="0" applyFont="1" applyFill="1" applyBorder="1"/>
    <xf numFmtId="0" fontId="14" fillId="6" borderId="12" xfId="0" applyFont="1" applyFill="1" applyBorder="1" applyAlignment="1">
      <alignment horizontal="right"/>
    </xf>
    <xf numFmtId="174" fontId="11" fillId="6" borderId="16" xfId="0" applyNumberFormat="1" applyFont="1" applyFill="1" applyBorder="1"/>
    <xf numFmtId="0" fontId="11" fillId="0" borderId="1" xfId="0" applyFont="1" applyBorder="1"/>
    <xf numFmtId="0" fontId="11" fillId="4" borderId="1" xfId="0" applyFont="1" applyFill="1" applyBorder="1"/>
    <xf numFmtId="0" fontId="14" fillId="7" borderId="12" xfId="0" applyFont="1" applyFill="1" applyBorder="1" applyAlignment="1">
      <alignment horizontal="right"/>
    </xf>
    <xf numFmtId="174" fontId="11" fillId="7" borderId="16" xfId="2" applyNumberFormat="1" applyFont="1" applyFill="1" applyBorder="1"/>
    <xf numFmtId="174" fontId="11" fillId="7" borderId="16" xfId="0" applyNumberFormat="1" applyFont="1" applyFill="1" applyBorder="1"/>
    <xf numFmtId="174" fontId="11" fillId="3" borderId="0" xfId="2" applyNumberFormat="1" applyFont="1" applyFill="1"/>
    <xf numFmtId="166" fontId="14" fillId="3" borderId="0" xfId="0" applyNumberFormat="1" applyFont="1" applyFill="1" applyAlignment="1">
      <alignment horizontal="center" vertical="center"/>
    </xf>
    <xf numFmtId="166" fontId="14" fillId="4" borderId="0" xfId="0" applyNumberFormat="1" applyFont="1" applyFill="1" applyAlignment="1">
      <alignment horizontal="center" vertical="center"/>
    </xf>
    <xf numFmtId="174" fontId="11" fillId="3" borderId="1" xfId="2" applyNumberFormat="1" applyFont="1" applyFill="1" applyBorder="1" applyAlignment="1">
      <alignment horizontal="center" vertical="top"/>
    </xf>
    <xf numFmtId="174" fontId="11" fillId="3" borderId="0" xfId="2" applyNumberFormat="1" applyFont="1" applyFill="1" applyAlignment="1">
      <alignment horizontal="center" vertical="top"/>
    </xf>
    <xf numFmtId="0" fontId="14" fillId="3" borderId="0" xfId="0" applyFont="1" applyFill="1" applyAlignment="1">
      <alignment horizontal="center" vertical="center"/>
    </xf>
    <xf numFmtId="0" fontId="14" fillId="4" borderId="0" xfId="0" applyFont="1" applyFill="1" applyAlignment="1">
      <alignment horizontal="center" vertical="center"/>
    </xf>
    <xf numFmtId="0" fontId="14" fillId="3" borderId="1" xfId="0" applyFont="1" applyFill="1" applyBorder="1" applyAlignment="1">
      <alignment horizontal="center" vertical="center"/>
    </xf>
    <xf numFmtId="0" fontId="14" fillId="4" borderId="1" xfId="0" applyFont="1" applyFill="1" applyBorder="1" applyAlignment="1">
      <alignment horizontal="center" vertical="center"/>
    </xf>
    <xf numFmtId="174" fontId="11" fillId="3" borderId="1" xfId="1" applyNumberFormat="1" applyFont="1" applyFill="1" applyBorder="1" applyAlignment="1">
      <alignment horizontal="center" vertical="top"/>
    </xf>
    <xf numFmtId="174" fontId="11" fillId="4" borderId="1" xfId="1" applyNumberFormat="1" applyFont="1" applyFill="1" applyBorder="1" applyAlignment="1">
      <alignment horizontal="center" vertical="top"/>
    </xf>
    <xf numFmtId="0" fontId="11" fillId="0" borderId="0" xfId="0" applyFont="1" applyBorder="1"/>
    <xf numFmtId="0" fontId="11" fillId="3" borderId="13" xfId="0" applyFont="1" applyFill="1" applyBorder="1"/>
    <xf numFmtId="0" fontId="11" fillId="3" borderId="13" xfId="0" applyFont="1" applyFill="1" applyBorder="1" applyAlignment="1">
      <alignment horizontal="center" vertical="top"/>
    </xf>
    <xf numFmtId="174" fontId="11" fillId="3" borderId="13" xfId="0" applyNumberFormat="1" applyFont="1" applyFill="1" applyBorder="1" applyAlignment="1">
      <alignment horizontal="center" vertical="top"/>
    </xf>
    <xf numFmtId="0" fontId="14" fillId="6" borderId="14" xfId="0" applyFont="1" applyFill="1" applyBorder="1" applyAlignment="1">
      <alignment horizontal="right"/>
    </xf>
    <xf numFmtId="174" fontId="11" fillId="5" borderId="17" xfId="0" applyNumberFormat="1" applyFont="1" applyFill="1" applyBorder="1"/>
    <xf numFmtId="0" fontId="11" fillId="0" borderId="13" xfId="0" applyFont="1" applyBorder="1"/>
    <xf numFmtId="0" fontId="11" fillId="4" borderId="13" xfId="0" applyFont="1" applyFill="1" applyBorder="1"/>
    <xf numFmtId="0" fontId="11" fillId="4" borderId="13" xfId="0" applyFont="1" applyFill="1" applyBorder="1" applyAlignment="1">
      <alignment horizontal="center" vertical="top"/>
    </xf>
    <xf numFmtId="174" fontId="11" fillId="4" borderId="13" xfId="0" applyNumberFormat="1" applyFont="1" applyFill="1" applyBorder="1" applyAlignment="1">
      <alignment horizontal="center" vertical="top"/>
    </xf>
    <xf numFmtId="0" fontId="14" fillId="7" borderId="14" xfId="0" applyFont="1" applyFill="1" applyBorder="1" applyAlignment="1">
      <alignment horizontal="right"/>
    </xf>
    <xf numFmtId="174" fontId="11" fillId="5" borderId="17" xfId="2" applyNumberFormat="1" applyFont="1" applyFill="1" applyBorder="1"/>
    <xf numFmtId="174" fontId="11" fillId="4" borderId="13" xfId="2" applyNumberFormat="1" applyFont="1" applyFill="1" applyBorder="1" applyAlignment="1">
      <alignment horizontal="center" vertical="top"/>
    </xf>
    <xf numFmtId="174" fontId="11" fillId="0" borderId="0" xfId="0" applyNumberFormat="1" applyFont="1"/>
    <xf numFmtId="0" fontId="14" fillId="0" borderId="0" xfId="0" applyFont="1"/>
    <xf numFmtId="174" fontId="11" fillId="0" borderId="0" xfId="2" applyNumberFormat="1" applyFont="1"/>
    <xf numFmtId="174" fontId="14" fillId="3" borderId="0" xfId="0" applyNumberFormat="1" applyFont="1" applyFill="1" applyAlignment="1">
      <alignment horizontal="center" vertical="center"/>
    </xf>
    <xf numFmtId="174" fontId="14" fillId="4" borderId="0" xfId="0" applyNumberFormat="1" applyFont="1" applyFill="1" applyAlignment="1">
      <alignment horizontal="center" vertical="center"/>
    </xf>
    <xf numFmtId="0" fontId="10" fillId="0" borderId="0" xfId="0" applyFont="1" applyAlignment="1">
      <alignment horizontal="center"/>
    </xf>
    <xf numFmtId="10" fontId="14" fillId="3" borderId="0" xfId="3" applyNumberFormat="1" applyFont="1" applyFill="1" applyBorder="1" applyAlignment="1">
      <alignment horizontal="center" vertical="center"/>
    </xf>
    <xf numFmtId="10" fontId="14" fillId="3" borderId="13" xfId="3" applyNumberFormat="1" applyFont="1" applyFill="1" applyBorder="1" applyAlignment="1">
      <alignment horizontal="center" vertical="center"/>
    </xf>
    <xf numFmtId="170" fontId="14" fillId="3" borderId="0" xfId="0" applyNumberFormat="1" applyFont="1" applyFill="1" applyAlignment="1">
      <alignment horizontal="center" vertical="center"/>
    </xf>
    <xf numFmtId="171" fontId="14" fillId="3" borderId="0" xfId="0" applyNumberFormat="1" applyFont="1" applyFill="1" applyAlignment="1">
      <alignment horizontal="center" vertical="center"/>
    </xf>
    <xf numFmtId="10" fontId="14" fillId="3" borderId="0" xfId="3" applyNumberFormat="1" applyFont="1" applyFill="1" applyAlignment="1">
      <alignment horizontal="center" vertical="center"/>
    </xf>
    <xf numFmtId="168" fontId="14" fillId="3" borderId="0" xfId="0" applyNumberFormat="1" applyFont="1" applyFill="1" applyAlignment="1">
      <alignment horizontal="center" vertical="center"/>
    </xf>
    <xf numFmtId="9" fontId="14" fillId="3" borderId="0" xfId="3" applyFont="1" applyFill="1" applyAlignment="1">
      <alignment horizontal="center" vertical="center"/>
    </xf>
    <xf numFmtId="0" fontId="12" fillId="3" borderId="38" xfId="0" applyFont="1" applyFill="1" applyBorder="1" applyAlignment="1">
      <alignment horizontal="center"/>
    </xf>
    <xf numFmtId="0" fontId="12" fillId="3" borderId="39" xfId="0" applyFont="1" applyFill="1" applyBorder="1" applyAlignment="1">
      <alignment horizontal="center"/>
    </xf>
    <xf numFmtId="0" fontId="12" fillId="3" borderId="40" xfId="0" applyFont="1" applyFill="1" applyBorder="1" applyAlignment="1">
      <alignment horizontal="center"/>
    </xf>
    <xf numFmtId="0" fontId="12" fillId="4" borderId="38" xfId="0" applyFont="1" applyFill="1" applyBorder="1" applyAlignment="1">
      <alignment horizontal="center"/>
    </xf>
    <xf numFmtId="0" fontId="12" fillId="4" borderId="39" xfId="0" applyFont="1" applyFill="1" applyBorder="1" applyAlignment="1">
      <alignment horizontal="center"/>
    </xf>
    <xf numFmtId="0" fontId="12" fillId="4" borderId="40" xfId="0" applyFont="1" applyFill="1" applyBorder="1" applyAlignment="1">
      <alignment horizontal="center"/>
    </xf>
    <xf numFmtId="170" fontId="14" fillId="4" borderId="0" xfId="0" applyNumberFormat="1" applyFont="1" applyFill="1" applyAlignment="1">
      <alignment horizontal="center" vertical="center"/>
    </xf>
    <xf numFmtId="167" fontId="14" fillId="3" borderId="0" xfId="0" applyNumberFormat="1" applyFont="1" applyFill="1" applyAlignment="1">
      <alignment horizontal="center" vertical="center"/>
    </xf>
    <xf numFmtId="168" fontId="14" fillId="4" borderId="0" xfId="0" applyNumberFormat="1" applyFont="1" applyFill="1" applyAlignment="1">
      <alignment horizontal="center" vertical="center"/>
    </xf>
    <xf numFmtId="9" fontId="14" fillId="3" borderId="15" xfId="3" applyFont="1" applyFill="1" applyBorder="1" applyAlignment="1">
      <alignment horizontal="center" vertical="center"/>
    </xf>
    <xf numFmtId="9" fontId="14" fillId="4" borderId="15" xfId="3" applyFont="1" applyFill="1" applyBorder="1" applyAlignment="1">
      <alignment horizontal="center" vertical="center"/>
    </xf>
    <xf numFmtId="10" fontId="14" fillId="4" borderId="0" xfId="3" applyNumberFormat="1" applyFont="1" applyFill="1" applyAlignment="1">
      <alignment horizontal="center" vertical="center"/>
    </xf>
    <xf numFmtId="0" fontId="14" fillId="6" borderId="11" xfId="0" applyFont="1" applyFill="1" applyBorder="1" applyAlignment="1">
      <alignment horizontal="center"/>
    </xf>
    <xf numFmtId="0" fontId="14" fillId="6" borderId="15" xfId="0" applyFont="1" applyFill="1" applyBorder="1" applyAlignment="1">
      <alignment horizontal="center"/>
    </xf>
    <xf numFmtId="0" fontId="14" fillId="7" borderId="18" xfId="0" applyFont="1" applyFill="1" applyBorder="1" applyAlignment="1">
      <alignment horizontal="center"/>
    </xf>
    <xf numFmtId="0" fontId="14" fillId="7" borderId="19" xfId="0" applyFont="1" applyFill="1" applyBorder="1" applyAlignment="1">
      <alignment horizontal="center"/>
    </xf>
    <xf numFmtId="10" fontId="14" fillId="4" borderId="0" xfId="3" applyNumberFormat="1" applyFont="1" applyFill="1" applyBorder="1" applyAlignment="1">
      <alignment horizontal="center" vertical="center"/>
    </xf>
    <xf numFmtId="10" fontId="14" fillId="4" borderId="13" xfId="3" applyNumberFormat="1" applyFont="1" applyFill="1" applyBorder="1" applyAlignment="1">
      <alignment horizontal="center" vertical="center"/>
    </xf>
    <xf numFmtId="165" fontId="14" fillId="4" borderId="0" xfId="0" applyNumberFormat="1" applyFont="1" applyFill="1" applyAlignment="1">
      <alignment horizontal="center" vertical="center"/>
    </xf>
    <xf numFmtId="0" fontId="14" fillId="4" borderId="0" xfId="0" applyFont="1" applyFill="1" applyAlignment="1">
      <alignment horizontal="center" vertical="center"/>
    </xf>
    <xf numFmtId="167" fontId="14" fillId="4" borderId="0" xfId="0" applyNumberFormat="1" applyFont="1" applyFill="1" applyAlignment="1">
      <alignment horizontal="center" vertical="center"/>
    </xf>
    <xf numFmtId="9" fontId="14" fillId="4" borderId="0" xfId="3" applyFont="1" applyFill="1" applyAlignment="1">
      <alignment horizontal="center" vertical="center"/>
    </xf>
    <xf numFmtId="0" fontId="0" fillId="0" borderId="29" xfId="0" applyBorder="1" applyAlignment="1">
      <alignment vertical="top" wrapText="1"/>
    </xf>
    <xf numFmtId="0" fontId="0" fillId="0" borderId="27" xfId="0" applyBorder="1" applyAlignment="1">
      <alignment vertical="top" wrapText="1"/>
    </xf>
    <xf numFmtId="0" fontId="8" fillId="0" borderId="29" xfId="0" applyFont="1" applyBorder="1" applyAlignment="1">
      <alignment vertical="top" wrapText="1"/>
    </xf>
    <xf numFmtId="0" fontId="8" fillId="0" borderId="27" xfId="0" applyFont="1" applyBorder="1" applyAlignment="1">
      <alignment vertical="top" wrapText="1"/>
    </xf>
    <xf numFmtId="0" fontId="0" fillId="0" borderId="28" xfId="0" applyBorder="1" applyAlignment="1">
      <alignment vertical="top" wrapText="1"/>
    </xf>
    <xf numFmtId="0" fontId="8" fillId="0" borderId="10" xfId="0" applyFont="1" applyBorder="1" applyAlignment="1">
      <alignment vertical="top" wrapText="1"/>
    </xf>
    <xf numFmtId="0" fontId="0" fillId="0" borderId="33" xfId="0" applyBorder="1" applyAlignment="1">
      <alignment vertical="top" wrapText="1"/>
    </xf>
    <xf numFmtId="0" fontId="0" fillId="0" borderId="35" xfId="0" applyBorder="1" applyAlignment="1">
      <alignment vertical="top" wrapText="1"/>
    </xf>
    <xf numFmtId="0" fontId="8" fillId="0" borderId="34" xfId="0" applyFont="1" applyBorder="1" applyAlignment="1">
      <alignment vertical="top" wrapText="1"/>
    </xf>
    <xf numFmtId="0" fontId="8" fillId="0" borderId="36" xfId="0" applyFont="1" applyBorder="1" applyAlignment="1">
      <alignment vertical="top" wrapText="1"/>
    </xf>
    <xf numFmtId="0" fontId="17" fillId="0" borderId="0" xfId="0" applyFont="1" applyAlignment="1">
      <alignment horizontal="center"/>
    </xf>
    <xf numFmtId="0" fontId="17" fillId="0" borderId="0" xfId="0" applyFont="1"/>
  </cellXfs>
  <cellStyles count="4">
    <cellStyle name="Comma" xfId="1" builtinId="3"/>
    <cellStyle name="Currency" xfId="2" builtinId="4"/>
    <cellStyle name="Normal" xfId="0" builtinId="0"/>
    <cellStyle name="Per cent" xfId="3" builtinId="5"/>
  </cellStyles>
  <dxfs count="72">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FFC7CE"/>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72"/>
  <sheetViews>
    <sheetView tabSelected="1" zoomScale="120" zoomScaleNormal="120" zoomScalePageLayoutView="120" workbookViewId="0">
      <selection activeCell="A2" sqref="A2:AE2"/>
    </sheetView>
  </sheetViews>
  <sheetFormatPr baseColWidth="10" defaultColWidth="9.1640625" defaultRowHeight="13" x14ac:dyDescent="0.15"/>
  <cols>
    <col min="1" max="1" width="8" style="76" customWidth="1"/>
    <col min="2" max="2" width="28" style="76" customWidth="1"/>
    <col min="3" max="3" width="1" style="76" customWidth="1"/>
    <col min="4" max="4" width="16.5" style="158" bestFit="1" customWidth="1"/>
    <col min="5" max="5" width="11.5" style="76" customWidth="1"/>
    <col min="6" max="6" width="25.83203125" style="76" customWidth="1"/>
    <col min="7" max="7" width="14" style="158" bestFit="1" customWidth="1"/>
    <col min="8" max="8" width="2.5" style="76" customWidth="1"/>
    <col min="9" max="9" width="8.33203125" style="76" customWidth="1"/>
    <col min="10" max="10" width="26.83203125" style="76" bestFit="1" customWidth="1"/>
    <col min="11" max="11" width="1.1640625" style="145" customWidth="1"/>
    <col min="12" max="12" width="16.5" style="158" bestFit="1" customWidth="1"/>
    <col min="13" max="13" width="12.1640625" style="76" customWidth="1"/>
    <col min="14" max="14" width="27.5" style="159" customWidth="1"/>
    <col min="15" max="15" width="14" style="160" bestFit="1" customWidth="1"/>
    <col min="16" max="16" width="2.33203125" style="76" customWidth="1"/>
    <col min="17" max="17" width="9.1640625" style="76" customWidth="1"/>
    <col min="18" max="18" width="30.33203125" style="76" bestFit="1" customWidth="1"/>
    <col min="19" max="19" width="9.1640625" style="76" customWidth="1"/>
    <col min="20" max="20" width="15" style="158" bestFit="1" customWidth="1"/>
    <col min="21" max="21" width="11.33203125" style="76" bestFit="1" customWidth="1"/>
    <col min="22" max="22" width="28.5" style="76" bestFit="1" customWidth="1"/>
    <col min="23" max="23" width="14" style="158" bestFit="1" customWidth="1"/>
    <col min="24" max="24" width="2.6640625" style="76" customWidth="1"/>
    <col min="25" max="27" width="9.1640625" style="76" customWidth="1"/>
    <col min="28" max="28" width="15" style="160" bestFit="1" customWidth="1"/>
    <col min="29" max="29" width="11.33203125" style="76" bestFit="1" customWidth="1"/>
    <col min="30" max="30" width="20" style="76" customWidth="1"/>
    <col min="31" max="31" width="14.33203125" style="158" customWidth="1"/>
    <col min="32" max="33" width="9.1640625" style="76" customWidth="1"/>
    <col min="34" max="16384" width="9.1640625" style="76"/>
  </cols>
  <sheetData>
    <row r="1" spans="1:31" ht="59" x14ac:dyDescent="0.55000000000000004">
      <c r="A1" s="163" t="s">
        <v>0</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row>
    <row r="2" spans="1:31" s="204" customFormat="1" ht="19" thickBot="1" x14ac:dyDescent="0.25">
      <c r="A2" s="203" t="s">
        <v>94</v>
      </c>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row>
    <row r="3" spans="1:31" ht="24" thickBot="1" x14ac:dyDescent="0.3">
      <c r="A3" s="171">
        <v>2020</v>
      </c>
      <c r="B3" s="172"/>
      <c r="C3" s="172"/>
      <c r="D3" s="172"/>
      <c r="E3" s="172"/>
      <c r="F3" s="172"/>
      <c r="G3" s="173"/>
      <c r="I3" s="174">
        <v>2019</v>
      </c>
      <c r="J3" s="175"/>
      <c r="K3" s="175"/>
      <c r="L3" s="175"/>
      <c r="M3" s="175"/>
      <c r="N3" s="175"/>
      <c r="O3" s="176"/>
      <c r="Q3" s="171">
        <v>2018</v>
      </c>
      <c r="R3" s="172"/>
      <c r="S3" s="172"/>
      <c r="T3" s="172"/>
      <c r="U3" s="172"/>
      <c r="V3" s="172"/>
      <c r="W3" s="173"/>
      <c r="Y3" s="174">
        <v>2017</v>
      </c>
      <c r="Z3" s="175"/>
      <c r="AA3" s="175"/>
      <c r="AB3" s="175"/>
      <c r="AC3" s="175"/>
      <c r="AD3" s="175"/>
      <c r="AE3" s="176"/>
    </row>
    <row r="4" spans="1:31" ht="15" thickBot="1" x14ac:dyDescent="0.2">
      <c r="A4" s="77" t="s">
        <v>1</v>
      </c>
      <c r="B4" s="78"/>
      <c r="C4" s="79"/>
      <c r="D4" s="80"/>
      <c r="E4" s="78"/>
      <c r="F4" s="183" t="s">
        <v>80</v>
      </c>
      <c r="G4" s="184"/>
      <c r="I4" s="81" t="s">
        <v>1</v>
      </c>
      <c r="J4" s="82"/>
      <c r="K4" s="83"/>
      <c r="L4" s="84"/>
      <c r="M4" s="82"/>
      <c r="N4" s="85"/>
      <c r="O4" s="86"/>
      <c r="Q4" s="77" t="s">
        <v>1</v>
      </c>
      <c r="R4" s="78"/>
      <c r="S4" s="79"/>
      <c r="T4" s="80"/>
      <c r="U4" s="78"/>
      <c r="V4" s="183" t="s">
        <v>80</v>
      </c>
      <c r="W4" s="184"/>
      <c r="Y4" s="81" t="s">
        <v>1</v>
      </c>
      <c r="Z4" s="82"/>
      <c r="AA4" s="83"/>
      <c r="AB4" s="86"/>
      <c r="AC4" s="82"/>
      <c r="AD4" s="85"/>
      <c r="AE4" s="84"/>
    </row>
    <row r="5" spans="1:31" ht="14" thickTop="1" x14ac:dyDescent="0.15">
      <c r="A5" s="87" t="s">
        <v>2</v>
      </c>
      <c r="B5" s="78"/>
      <c r="C5" s="79"/>
      <c r="D5" s="80"/>
      <c r="E5" s="78"/>
      <c r="F5" s="88"/>
      <c r="G5" s="89"/>
      <c r="I5" s="90" t="s">
        <v>2</v>
      </c>
      <c r="J5" s="82"/>
      <c r="K5" s="83"/>
      <c r="L5" s="84"/>
      <c r="M5" s="82"/>
      <c r="N5" s="185" t="s">
        <v>80</v>
      </c>
      <c r="O5" s="186"/>
      <c r="Q5" s="87" t="s">
        <v>2</v>
      </c>
      <c r="R5" s="78"/>
      <c r="S5" s="79"/>
      <c r="T5" s="80"/>
      <c r="U5" s="78"/>
      <c r="V5" s="88"/>
      <c r="W5" s="89"/>
      <c r="Y5" s="90" t="s">
        <v>2</v>
      </c>
      <c r="Z5" s="82"/>
      <c r="AA5" s="83"/>
      <c r="AB5" s="86"/>
      <c r="AC5" s="82"/>
      <c r="AD5" s="185" t="s">
        <v>80</v>
      </c>
      <c r="AE5" s="186"/>
    </row>
    <row r="6" spans="1:31" x14ac:dyDescent="0.15">
      <c r="A6" s="87"/>
      <c r="B6" s="91" t="s">
        <v>3</v>
      </c>
      <c r="C6" s="92"/>
      <c r="D6" s="93">
        <v>20247</v>
      </c>
      <c r="E6" s="169">
        <f>D6/D7</f>
        <v>0.91416832219613509</v>
      </c>
      <c r="F6" s="94" t="s">
        <v>4</v>
      </c>
      <c r="G6" s="95">
        <v>20247</v>
      </c>
      <c r="I6" s="90"/>
      <c r="J6" s="96" t="s">
        <v>3</v>
      </c>
      <c r="K6" s="97"/>
      <c r="L6" s="98">
        <f>O6</f>
        <v>19491</v>
      </c>
      <c r="M6" s="179">
        <f>L6/L7</f>
        <v>0.81043659043659044</v>
      </c>
      <c r="N6" s="99" t="s">
        <v>4</v>
      </c>
      <c r="O6" s="100">
        <v>19491</v>
      </c>
      <c r="Q6" s="87"/>
      <c r="R6" s="91" t="s">
        <v>3</v>
      </c>
      <c r="S6" s="92"/>
      <c r="T6" s="93">
        <f>W6</f>
        <v>16927</v>
      </c>
      <c r="U6" s="169">
        <f>T6/T7</f>
        <v>0.75261215597350051</v>
      </c>
      <c r="V6" s="94" t="s">
        <v>4</v>
      </c>
      <c r="W6" s="95">
        <v>16927</v>
      </c>
      <c r="Y6" s="90"/>
      <c r="Z6" s="96" t="s">
        <v>3</v>
      </c>
      <c r="AA6" s="97"/>
      <c r="AB6" s="98">
        <f>AE6</f>
        <v>15907</v>
      </c>
      <c r="AC6" s="179">
        <f>AB6/AB7</f>
        <v>0.59870525800745233</v>
      </c>
      <c r="AD6" s="99" t="s">
        <v>4</v>
      </c>
      <c r="AE6" s="95">
        <v>15907</v>
      </c>
    </row>
    <row r="7" spans="1:31" x14ac:dyDescent="0.15">
      <c r="A7" s="87"/>
      <c r="B7" s="101" t="s">
        <v>5</v>
      </c>
      <c r="C7" s="92"/>
      <c r="D7" s="102">
        <v>22148</v>
      </c>
      <c r="E7" s="169"/>
      <c r="F7" s="94" t="s">
        <v>6</v>
      </c>
      <c r="G7" s="95">
        <v>22148</v>
      </c>
      <c r="I7" s="90"/>
      <c r="J7" s="103" t="s">
        <v>5</v>
      </c>
      <c r="K7" s="97"/>
      <c r="L7" s="104">
        <f>O7</f>
        <v>24050</v>
      </c>
      <c r="M7" s="179"/>
      <c r="N7" s="99" t="s">
        <v>6</v>
      </c>
      <c r="O7" s="100">
        <v>24050</v>
      </c>
      <c r="Q7" s="87"/>
      <c r="R7" s="101" t="s">
        <v>5</v>
      </c>
      <c r="S7" s="92"/>
      <c r="T7" s="102">
        <f>W7</f>
        <v>22491</v>
      </c>
      <c r="U7" s="169"/>
      <c r="V7" s="94" t="s">
        <v>6</v>
      </c>
      <c r="W7" s="95">
        <v>22491</v>
      </c>
      <c r="Y7" s="90"/>
      <c r="Z7" s="103" t="s">
        <v>5</v>
      </c>
      <c r="AA7" s="97"/>
      <c r="AB7" s="104">
        <f>AE7</f>
        <v>26569</v>
      </c>
      <c r="AC7" s="179"/>
      <c r="AD7" s="99" t="s">
        <v>6</v>
      </c>
      <c r="AE7" s="95">
        <v>26569</v>
      </c>
    </row>
    <row r="8" spans="1:31" x14ac:dyDescent="0.15">
      <c r="A8" s="87"/>
      <c r="B8" s="101"/>
      <c r="C8" s="92"/>
      <c r="D8" s="102"/>
      <c r="E8" s="105"/>
      <c r="F8" s="94"/>
      <c r="G8" s="89"/>
      <c r="I8" s="90"/>
      <c r="J8" s="103"/>
      <c r="K8" s="97"/>
      <c r="L8" s="104"/>
      <c r="M8" s="106"/>
      <c r="N8" s="99"/>
      <c r="O8" s="107"/>
      <c r="Q8" s="87"/>
      <c r="R8" s="101"/>
      <c r="S8" s="92"/>
      <c r="T8" s="102"/>
      <c r="U8" s="105"/>
      <c r="V8" s="94"/>
      <c r="W8" s="89"/>
      <c r="Y8" s="90"/>
      <c r="Z8" s="103"/>
      <c r="AA8" s="97"/>
      <c r="AB8" s="104"/>
      <c r="AC8" s="106"/>
      <c r="AD8" s="99"/>
      <c r="AE8" s="108"/>
    </row>
    <row r="9" spans="1:31" x14ac:dyDescent="0.15">
      <c r="A9" s="87" t="s">
        <v>9</v>
      </c>
      <c r="B9" s="78"/>
      <c r="C9" s="79"/>
      <c r="D9" s="109"/>
      <c r="E9" s="78"/>
      <c r="F9" s="94"/>
      <c r="G9" s="89"/>
      <c r="I9" s="90" t="s">
        <v>9</v>
      </c>
      <c r="J9" s="82"/>
      <c r="K9" s="83"/>
      <c r="L9" s="110"/>
      <c r="M9" s="82"/>
      <c r="N9" s="99"/>
      <c r="O9" s="107"/>
      <c r="Q9" s="87" t="s">
        <v>9</v>
      </c>
      <c r="R9" s="78"/>
      <c r="S9" s="79"/>
      <c r="T9" s="109"/>
      <c r="U9" s="78"/>
      <c r="V9" s="94"/>
      <c r="W9" s="89"/>
      <c r="Y9" s="90" t="s">
        <v>9</v>
      </c>
      <c r="Z9" s="82"/>
      <c r="AA9" s="83"/>
      <c r="AB9" s="104"/>
      <c r="AC9" s="82"/>
      <c r="AD9" s="99"/>
      <c r="AE9" s="108"/>
    </row>
    <row r="10" spans="1:31" x14ac:dyDescent="0.15">
      <c r="A10" s="78"/>
      <c r="B10" s="91" t="s">
        <v>87</v>
      </c>
      <c r="C10" s="92"/>
      <c r="D10" s="93">
        <f>G10</f>
        <v>23425</v>
      </c>
      <c r="E10" s="180">
        <f>D10/D11</f>
        <v>0.52958198629982145</v>
      </c>
      <c r="F10" s="94" t="s">
        <v>86</v>
      </c>
      <c r="G10" s="95">
        <v>23425</v>
      </c>
      <c r="I10" s="82"/>
      <c r="J10" s="96" t="s">
        <v>88</v>
      </c>
      <c r="K10" s="97"/>
      <c r="L10" s="98">
        <f>O10</f>
        <v>23590</v>
      </c>
      <c r="M10" s="181">
        <f>L10/L11</f>
        <v>0.56237633203804804</v>
      </c>
      <c r="N10" s="99" t="s">
        <v>84</v>
      </c>
      <c r="O10" s="100">
        <v>23590</v>
      </c>
      <c r="Q10" s="78"/>
      <c r="R10" s="91" t="s">
        <v>10</v>
      </c>
      <c r="S10" s="92"/>
      <c r="T10" s="93">
        <f>W10</f>
        <v>20271</v>
      </c>
      <c r="U10" s="180">
        <f>T10/T11</f>
        <v>0.84663575992983331</v>
      </c>
      <c r="V10" s="94" t="s">
        <v>11</v>
      </c>
      <c r="W10" s="95">
        <v>20271</v>
      </c>
      <c r="Y10" s="82"/>
      <c r="Z10" s="96" t="s">
        <v>10</v>
      </c>
      <c r="AA10" s="97"/>
      <c r="AB10" s="98">
        <f>AE10</f>
        <v>14264</v>
      </c>
      <c r="AC10" s="181">
        <f>AB10/AB11</f>
        <v>0.8034698360840421</v>
      </c>
      <c r="AD10" s="99" t="s">
        <v>11</v>
      </c>
      <c r="AE10" s="95">
        <v>14264</v>
      </c>
    </row>
    <row r="11" spans="1:31" x14ac:dyDescent="0.15">
      <c r="A11" s="78"/>
      <c r="B11" s="101" t="s">
        <v>85</v>
      </c>
      <c r="C11" s="92"/>
      <c r="D11" s="102">
        <f>G10+G11</f>
        <v>44233</v>
      </c>
      <c r="E11" s="180"/>
      <c r="F11" s="94" t="s">
        <v>13</v>
      </c>
      <c r="G11" s="95">
        <v>20808</v>
      </c>
      <c r="I11" s="82"/>
      <c r="J11" s="103" t="s">
        <v>85</v>
      </c>
      <c r="K11" s="97"/>
      <c r="L11" s="104">
        <f>O10+O11</f>
        <v>41947</v>
      </c>
      <c r="M11" s="181"/>
      <c r="N11" s="99" t="s">
        <v>13</v>
      </c>
      <c r="O11" s="100">
        <v>18357</v>
      </c>
      <c r="Q11" s="78"/>
      <c r="R11" s="101" t="s">
        <v>12</v>
      </c>
      <c r="S11" s="92"/>
      <c r="T11" s="102">
        <f>W10+W11</f>
        <v>23943</v>
      </c>
      <c r="U11" s="180"/>
      <c r="V11" s="94" t="s">
        <v>13</v>
      </c>
      <c r="W11" s="95">
        <v>3672</v>
      </c>
      <c r="Y11" s="82"/>
      <c r="Z11" s="103" t="s">
        <v>12</v>
      </c>
      <c r="AA11" s="97"/>
      <c r="AB11" s="104">
        <f>AE10+AE11</f>
        <v>17753</v>
      </c>
      <c r="AC11" s="181"/>
      <c r="AD11" s="99" t="s">
        <v>13</v>
      </c>
      <c r="AE11" s="95">
        <v>3489</v>
      </c>
    </row>
    <row r="12" spans="1:31" x14ac:dyDescent="0.15">
      <c r="A12" s="78"/>
      <c r="B12" s="78"/>
      <c r="C12" s="79"/>
      <c r="D12" s="111"/>
      <c r="E12" s="78"/>
      <c r="F12" s="94"/>
      <c r="G12" s="89"/>
      <c r="I12" s="82"/>
      <c r="J12" s="82"/>
      <c r="K12" s="83"/>
      <c r="L12" s="112"/>
      <c r="M12" s="82"/>
      <c r="N12" s="99"/>
      <c r="O12" s="107"/>
      <c r="Q12" s="78"/>
      <c r="R12" s="78"/>
      <c r="S12" s="79"/>
      <c r="T12" s="111"/>
      <c r="U12" s="78"/>
      <c r="V12" s="94"/>
      <c r="W12" s="89"/>
      <c r="Y12" s="82"/>
      <c r="Z12" s="82"/>
      <c r="AA12" s="83"/>
      <c r="AB12" s="113"/>
      <c r="AC12" s="82"/>
      <c r="AD12" s="99"/>
      <c r="AE12" s="108"/>
    </row>
    <row r="13" spans="1:31" x14ac:dyDescent="0.15">
      <c r="A13" s="87" t="s">
        <v>14</v>
      </c>
      <c r="B13" s="78"/>
      <c r="C13" s="79"/>
      <c r="D13" s="80"/>
      <c r="E13" s="78"/>
      <c r="F13" s="94"/>
      <c r="G13" s="89"/>
      <c r="I13" s="90" t="s">
        <v>14</v>
      </c>
      <c r="J13" s="82"/>
      <c r="K13" s="83"/>
      <c r="L13" s="84"/>
      <c r="M13" s="82"/>
      <c r="N13" s="99"/>
      <c r="O13" s="107"/>
      <c r="Q13" s="87" t="s">
        <v>14</v>
      </c>
      <c r="R13" s="78"/>
      <c r="S13" s="79"/>
      <c r="T13" s="80"/>
      <c r="U13" s="78"/>
      <c r="V13" s="94"/>
      <c r="W13" s="89"/>
      <c r="Y13" s="90" t="s">
        <v>14</v>
      </c>
      <c r="Z13" s="82"/>
      <c r="AA13" s="83"/>
      <c r="AB13" s="86"/>
      <c r="AC13" s="82"/>
      <c r="AD13" s="99"/>
      <c r="AE13" s="108"/>
    </row>
    <row r="14" spans="1:31" x14ac:dyDescent="0.15">
      <c r="A14" s="78"/>
      <c r="B14" s="114" t="s">
        <v>54</v>
      </c>
      <c r="C14" s="115"/>
      <c r="D14" s="116">
        <f>G14</f>
        <v>6968</v>
      </c>
      <c r="E14" s="166">
        <f>D14/D15</f>
        <v>8.0648148148148149</v>
      </c>
      <c r="F14" s="94" t="s">
        <v>62</v>
      </c>
      <c r="G14" s="95">
        <v>6968</v>
      </c>
      <c r="I14" s="82"/>
      <c r="J14" s="117" t="s">
        <v>54</v>
      </c>
      <c r="K14" s="118"/>
      <c r="L14" s="119">
        <f>O14</f>
        <v>6221</v>
      </c>
      <c r="M14" s="177">
        <f>L14/L15</f>
        <v>6.9508379888268159</v>
      </c>
      <c r="N14" s="99" t="s">
        <v>83</v>
      </c>
      <c r="O14" s="100">
        <v>6221</v>
      </c>
      <c r="Q14" s="78"/>
      <c r="R14" s="114" t="s">
        <v>54</v>
      </c>
      <c r="S14" s="115"/>
      <c r="T14" s="116">
        <f>W14</f>
        <v>4800</v>
      </c>
      <c r="U14" s="166">
        <f>T14/T15</f>
        <v>6.2663185378590081</v>
      </c>
      <c r="V14" s="94" t="s">
        <v>62</v>
      </c>
      <c r="W14" s="95">
        <v>4800</v>
      </c>
      <c r="Y14" s="82"/>
      <c r="Z14" s="117" t="s">
        <v>15</v>
      </c>
      <c r="AA14" s="118"/>
      <c r="AB14" s="120">
        <f>AE14</f>
        <v>3525</v>
      </c>
      <c r="AC14" s="177">
        <f>AB14/AB15</f>
        <v>4.5134443021766968</v>
      </c>
      <c r="AD14" s="99" t="s">
        <v>16</v>
      </c>
      <c r="AE14" s="95">
        <v>3525</v>
      </c>
    </row>
    <row r="15" spans="1:31" x14ac:dyDescent="0.15">
      <c r="A15" s="78"/>
      <c r="B15" s="121" t="s">
        <v>17</v>
      </c>
      <c r="C15" s="115"/>
      <c r="D15" s="122">
        <f>G15</f>
        <v>864</v>
      </c>
      <c r="E15" s="166"/>
      <c r="F15" s="94" t="s">
        <v>81</v>
      </c>
      <c r="G15" s="95">
        <v>864</v>
      </c>
      <c r="I15" s="82"/>
      <c r="J15" s="123" t="s">
        <v>82</v>
      </c>
      <c r="K15" s="118"/>
      <c r="L15" s="124">
        <f>O15</f>
        <v>895</v>
      </c>
      <c r="M15" s="177"/>
      <c r="N15" s="99" t="s">
        <v>18</v>
      </c>
      <c r="O15" s="100">
        <v>895</v>
      </c>
      <c r="Q15" s="78"/>
      <c r="R15" s="121" t="s">
        <v>17</v>
      </c>
      <c r="S15" s="115"/>
      <c r="T15" s="122">
        <f>W15</f>
        <v>766</v>
      </c>
      <c r="U15" s="166"/>
      <c r="V15" s="94" t="s">
        <v>18</v>
      </c>
      <c r="W15" s="95">
        <v>766</v>
      </c>
      <c r="Y15" s="82"/>
      <c r="Z15" s="123" t="s">
        <v>17</v>
      </c>
      <c r="AA15" s="118"/>
      <c r="AB15" s="125">
        <f>AE15</f>
        <v>781</v>
      </c>
      <c r="AC15" s="177"/>
      <c r="AD15" s="99" t="s">
        <v>18</v>
      </c>
      <c r="AE15" s="95">
        <v>781</v>
      </c>
    </row>
    <row r="16" spans="1:31" x14ac:dyDescent="0.15">
      <c r="A16" s="78"/>
      <c r="B16" s="121"/>
      <c r="C16" s="115"/>
      <c r="D16" s="122"/>
      <c r="E16" s="78"/>
      <c r="F16" s="94"/>
      <c r="G16" s="89"/>
      <c r="I16" s="82"/>
      <c r="J16" s="123"/>
      <c r="K16" s="118"/>
      <c r="L16" s="124"/>
      <c r="M16" s="82"/>
      <c r="N16" s="99"/>
      <c r="O16" s="107"/>
      <c r="Q16" s="78"/>
      <c r="R16" s="121"/>
      <c r="S16" s="115"/>
      <c r="T16" s="122"/>
      <c r="U16" s="78"/>
      <c r="V16" s="94"/>
      <c r="W16" s="89"/>
      <c r="Y16" s="82"/>
      <c r="Z16" s="123"/>
      <c r="AA16" s="118"/>
      <c r="AB16" s="125"/>
      <c r="AC16" s="82"/>
      <c r="AD16" s="99"/>
      <c r="AE16" s="108"/>
    </row>
    <row r="17" spans="1:31" x14ac:dyDescent="0.15">
      <c r="A17" s="126"/>
      <c r="B17" s="114"/>
      <c r="C17" s="114"/>
      <c r="D17" s="116"/>
      <c r="E17" s="126"/>
      <c r="F17" s="127"/>
      <c r="G17" s="128"/>
      <c r="H17" s="129"/>
      <c r="I17" s="130"/>
      <c r="J17" s="117"/>
      <c r="K17" s="117"/>
      <c r="L17" s="119"/>
      <c r="M17" s="130"/>
      <c r="N17" s="131"/>
      <c r="O17" s="132"/>
      <c r="Q17" s="126"/>
      <c r="R17" s="114"/>
      <c r="S17" s="114"/>
      <c r="T17" s="116"/>
      <c r="U17" s="126"/>
      <c r="V17" s="127"/>
      <c r="W17" s="128"/>
      <c r="X17" s="129"/>
      <c r="Y17" s="130"/>
      <c r="Z17" s="117"/>
      <c r="AA17" s="117"/>
      <c r="AB17" s="120"/>
      <c r="AC17" s="130"/>
      <c r="AD17" s="131"/>
      <c r="AE17" s="133"/>
    </row>
    <row r="18" spans="1:31" x14ac:dyDescent="0.15">
      <c r="A18" s="78"/>
      <c r="B18" s="121"/>
      <c r="C18" s="115"/>
      <c r="D18" s="122"/>
      <c r="E18" s="78"/>
      <c r="F18" s="94"/>
      <c r="G18" s="89"/>
      <c r="I18" s="82"/>
      <c r="J18" s="123"/>
      <c r="K18" s="118"/>
      <c r="L18" s="124"/>
      <c r="M18" s="82"/>
      <c r="N18" s="99"/>
      <c r="O18" s="107"/>
      <c r="Q18" s="78"/>
      <c r="R18" s="121"/>
      <c r="S18" s="115"/>
      <c r="T18" s="122"/>
      <c r="U18" s="78"/>
      <c r="V18" s="94"/>
      <c r="W18" s="89"/>
      <c r="Y18" s="82"/>
      <c r="Z18" s="123"/>
      <c r="AA18" s="118"/>
      <c r="AB18" s="125"/>
      <c r="AC18" s="82"/>
      <c r="AD18" s="99"/>
      <c r="AE18" s="108"/>
    </row>
    <row r="19" spans="1:31" ht="14" x14ac:dyDescent="0.15">
      <c r="A19" s="77" t="s">
        <v>23</v>
      </c>
      <c r="B19" s="78"/>
      <c r="C19" s="79"/>
      <c r="D19" s="80"/>
      <c r="E19" s="78"/>
      <c r="F19" s="94"/>
      <c r="G19" s="89"/>
      <c r="I19" s="81" t="s">
        <v>23</v>
      </c>
      <c r="J19" s="82"/>
      <c r="K19" s="83"/>
      <c r="L19" s="84"/>
      <c r="M19" s="82"/>
      <c r="N19" s="99"/>
      <c r="O19" s="107"/>
      <c r="Q19" s="77" t="s">
        <v>23</v>
      </c>
      <c r="R19" s="78"/>
      <c r="S19" s="79"/>
      <c r="T19" s="80"/>
      <c r="U19" s="78"/>
      <c r="V19" s="94"/>
      <c r="W19" s="89"/>
      <c r="Y19" s="81" t="s">
        <v>23</v>
      </c>
      <c r="Z19" s="82"/>
      <c r="AA19" s="83"/>
      <c r="AB19" s="86"/>
      <c r="AC19" s="82"/>
      <c r="AD19" s="99"/>
      <c r="AE19" s="108"/>
    </row>
    <row r="20" spans="1:31" ht="14" x14ac:dyDescent="0.15">
      <c r="A20" s="77"/>
      <c r="B20" s="78"/>
      <c r="C20" s="79"/>
      <c r="D20" s="80"/>
      <c r="E20" s="78"/>
      <c r="F20" s="94"/>
      <c r="G20" s="89"/>
      <c r="I20" s="81"/>
      <c r="J20" s="82"/>
      <c r="K20" s="83"/>
      <c r="L20" s="84"/>
      <c r="M20" s="82"/>
      <c r="N20" s="99"/>
      <c r="O20" s="107"/>
      <c r="Q20" s="77"/>
      <c r="R20" s="78"/>
      <c r="S20" s="79"/>
      <c r="T20" s="80"/>
      <c r="U20" s="78"/>
      <c r="V20" s="94"/>
      <c r="W20" s="89"/>
      <c r="Y20" s="81"/>
      <c r="Z20" s="82"/>
      <c r="AA20" s="83"/>
      <c r="AB20" s="86"/>
      <c r="AC20" s="82"/>
      <c r="AD20" s="99"/>
      <c r="AE20" s="108"/>
    </row>
    <row r="21" spans="1:31" x14ac:dyDescent="0.15">
      <c r="A21" s="87" t="s">
        <v>24</v>
      </c>
      <c r="B21" s="78"/>
      <c r="C21" s="79"/>
      <c r="D21" s="80"/>
      <c r="E21" s="78"/>
      <c r="F21" s="94"/>
      <c r="G21" s="89"/>
      <c r="I21" s="90" t="s">
        <v>24</v>
      </c>
      <c r="J21" s="82"/>
      <c r="K21" s="83"/>
      <c r="L21" s="84"/>
      <c r="M21" s="82"/>
      <c r="N21" s="99"/>
      <c r="O21" s="107"/>
      <c r="Q21" s="87" t="s">
        <v>24</v>
      </c>
      <c r="R21" s="78"/>
      <c r="S21" s="79"/>
      <c r="T21" s="80"/>
      <c r="U21" s="78"/>
      <c r="V21" s="94"/>
      <c r="W21" s="89"/>
      <c r="Y21" s="90" t="s">
        <v>24</v>
      </c>
      <c r="Z21" s="82"/>
      <c r="AA21" s="83"/>
      <c r="AB21" s="86"/>
      <c r="AC21" s="82"/>
      <c r="AD21" s="99"/>
      <c r="AE21" s="108"/>
    </row>
    <row r="22" spans="1:31" x14ac:dyDescent="0.15">
      <c r="A22" s="87"/>
      <c r="B22" s="91" t="s">
        <v>25</v>
      </c>
      <c r="C22" s="92"/>
      <c r="D22" s="93">
        <f>G22</f>
        <v>22395</v>
      </c>
      <c r="E22" s="168">
        <f>D22/D23</f>
        <v>0.65676412798029271</v>
      </c>
      <c r="F22" s="94" t="s">
        <v>25</v>
      </c>
      <c r="G22" s="95">
        <v>22395</v>
      </c>
      <c r="I22" s="90"/>
      <c r="J22" s="96" t="s">
        <v>25</v>
      </c>
      <c r="K22" s="97"/>
      <c r="L22" s="98">
        <f>O22</f>
        <v>21891</v>
      </c>
      <c r="M22" s="182">
        <f>L22/L23</f>
        <v>0.64871832864128021</v>
      </c>
      <c r="N22" s="99" t="s">
        <v>25</v>
      </c>
      <c r="O22" s="100">
        <v>21891</v>
      </c>
      <c r="Q22" s="87"/>
      <c r="R22" s="91" t="s">
        <v>25</v>
      </c>
      <c r="S22" s="92"/>
      <c r="T22" s="93">
        <f>W22</f>
        <v>20580</v>
      </c>
      <c r="U22" s="168">
        <f>T22/T23</f>
        <v>0.66772655007949122</v>
      </c>
      <c r="V22" s="94" t="s">
        <v>25</v>
      </c>
      <c r="W22" s="95">
        <v>20580</v>
      </c>
      <c r="Y22" s="90"/>
      <c r="Z22" s="96" t="s">
        <v>25</v>
      </c>
      <c r="AA22" s="97"/>
      <c r="AB22" s="98">
        <f>AE22</f>
        <v>19844</v>
      </c>
      <c r="AC22" s="182">
        <f>AB22/AB23</f>
        <v>0.6573908434373551</v>
      </c>
      <c r="AD22" s="99" t="s">
        <v>25</v>
      </c>
      <c r="AE22" s="95">
        <v>19844</v>
      </c>
    </row>
    <row r="23" spans="1:31" x14ac:dyDescent="0.15">
      <c r="A23" s="87"/>
      <c r="B23" s="101" t="s">
        <v>26</v>
      </c>
      <c r="C23" s="92"/>
      <c r="D23" s="102">
        <f>G23</f>
        <v>34099</v>
      </c>
      <c r="E23" s="168"/>
      <c r="F23" s="94" t="s">
        <v>26</v>
      </c>
      <c r="G23" s="95">
        <v>34099</v>
      </c>
      <c r="I23" s="90"/>
      <c r="J23" s="103" t="s">
        <v>26</v>
      </c>
      <c r="K23" s="97"/>
      <c r="L23" s="104">
        <f>O23</f>
        <v>33745</v>
      </c>
      <c r="M23" s="182"/>
      <c r="N23" s="99" t="s">
        <v>26</v>
      </c>
      <c r="O23" s="100">
        <v>33745</v>
      </c>
      <c r="Q23" s="87"/>
      <c r="R23" s="101" t="s">
        <v>26</v>
      </c>
      <c r="S23" s="92"/>
      <c r="T23" s="102">
        <f>W23</f>
        <v>30821</v>
      </c>
      <c r="U23" s="168"/>
      <c r="V23" s="94" t="s">
        <v>26</v>
      </c>
      <c r="W23" s="95">
        <v>30821</v>
      </c>
      <c r="Y23" s="90"/>
      <c r="Z23" s="103" t="s">
        <v>26</v>
      </c>
      <c r="AA23" s="97"/>
      <c r="AB23" s="104">
        <f>AE23</f>
        <v>30186</v>
      </c>
      <c r="AC23" s="182"/>
      <c r="AD23" s="99" t="s">
        <v>26</v>
      </c>
      <c r="AE23" s="95">
        <v>30186</v>
      </c>
    </row>
    <row r="24" spans="1:31" x14ac:dyDescent="0.15">
      <c r="A24" s="87"/>
      <c r="B24" s="101"/>
      <c r="C24" s="92"/>
      <c r="D24" s="134"/>
      <c r="E24" s="135"/>
      <c r="F24" s="94"/>
      <c r="G24" s="89"/>
      <c r="I24" s="90"/>
      <c r="J24" s="103"/>
      <c r="K24" s="97"/>
      <c r="L24" s="86"/>
      <c r="M24" s="136"/>
      <c r="N24" s="99"/>
      <c r="O24" s="107"/>
      <c r="Q24" s="87"/>
      <c r="R24" s="101"/>
      <c r="S24" s="92"/>
      <c r="T24" s="134"/>
      <c r="U24" s="135"/>
      <c r="V24" s="94"/>
      <c r="W24" s="89"/>
      <c r="Y24" s="90"/>
      <c r="Z24" s="103"/>
      <c r="AA24" s="97"/>
      <c r="AB24" s="86"/>
      <c r="AC24" s="136"/>
      <c r="AD24" s="99"/>
      <c r="AE24" s="108"/>
    </row>
    <row r="25" spans="1:31" x14ac:dyDescent="0.15">
      <c r="A25" s="87" t="s">
        <v>27</v>
      </c>
      <c r="B25" s="78"/>
      <c r="C25" s="79"/>
      <c r="D25" s="80"/>
      <c r="E25" s="78"/>
      <c r="F25" s="94"/>
      <c r="G25" s="89"/>
      <c r="I25" s="90" t="s">
        <v>27</v>
      </c>
      <c r="J25" s="82"/>
      <c r="K25" s="83"/>
      <c r="L25" s="84"/>
      <c r="M25" s="82"/>
      <c r="N25" s="99"/>
      <c r="O25" s="107"/>
      <c r="Q25" s="87" t="s">
        <v>27</v>
      </c>
      <c r="R25" s="78"/>
      <c r="S25" s="79"/>
      <c r="T25" s="80"/>
      <c r="U25" s="78"/>
      <c r="V25" s="94"/>
      <c r="W25" s="89"/>
      <c r="Y25" s="90" t="s">
        <v>27</v>
      </c>
      <c r="Z25" s="82"/>
      <c r="AA25" s="83"/>
      <c r="AB25" s="86"/>
      <c r="AC25" s="82"/>
      <c r="AD25" s="99"/>
      <c r="AE25" s="108"/>
    </row>
    <row r="26" spans="1:31" x14ac:dyDescent="0.15">
      <c r="A26" s="78"/>
      <c r="B26" s="91" t="s">
        <v>28</v>
      </c>
      <c r="C26" s="92"/>
      <c r="D26" s="93">
        <f>G26</f>
        <v>6968</v>
      </c>
      <c r="E26" s="168">
        <f>D26/D27</f>
        <v>0.20434616850934045</v>
      </c>
      <c r="F26" s="94" t="s">
        <v>16</v>
      </c>
      <c r="G26" s="95">
        <f>G14</f>
        <v>6968</v>
      </c>
      <c r="I26" s="82"/>
      <c r="J26" s="96" t="s">
        <v>28</v>
      </c>
      <c r="K26" s="97"/>
      <c r="L26" s="98">
        <f>O26</f>
        <v>6221</v>
      </c>
      <c r="M26" s="182">
        <f>L26/L27</f>
        <v>0.18435323751666913</v>
      </c>
      <c r="N26" s="99" t="s">
        <v>16</v>
      </c>
      <c r="O26" s="100">
        <f>O14</f>
        <v>6221</v>
      </c>
      <c r="Q26" s="78"/>
      <c r="R26" s="91" t="s">
        <v>28</v>
      </c>
      <c r="S26" s="92"/>
      <c r="T26" s="93">
        <f>W26</f>
        <v>4800</v>
      </c>
      <c r="U26" s="168">
        <f>T26/T27</f>
        <v>0.15573797086402127</v>
      </c>
      <c r="V26" s="94" t="s">
        <v>16</v>
      </c>
      <c r="W26" s="95">
        <f>W14</f>
        <v>4800</v>
      </c>
      <c r="Y26" s="82"/>
      <c r="Z26" s="96" t="s">
        <v>28</v>
      </c>
      <c r="AA26" s="97"/>
      <c r="AB26" s="98">
        <f>AE26</f>
        <v>3525</v>
      </c>
      <c r="AC26" s="182">
        <f>AB26/AB27</f>
        <v>0.11677598886901212</v>
      </c>
      <c r="AD26" s="99" t="s">
        <v>16</v>
      </c>
      <c r="AE26" s="95">
        <f>AE14</f>
        <v>3525</v>
      </c>
    </row>
    <row r="27" spans="1:31" x14ac:dyDescent="0.15">
      <c r="A27" s="78"/>
      <c r="B27" s="101" t="s">
        <v>26</v>
      </c>
      <c r="C27" s="92"/>
      <c r="D27" s="102">
        <f>G27</f>
        <v>34099</v>
      </c>
      <c r="E27" s="168"/>
      <c r="F27" s="94" t="s">
        <v>26</v>
      </c>
      <c r="G27" s="95">
        <f>G23</f>
        <v>34099</v>
      </c>
      <c r="I27" s="82"/>
      <c r="J27" s="103" t="s">
        <v>26</v>
      </c>
      <c r="K27" s="97"/>
      <c r="L27" s="104">
        <f>O27</f>
        <v>33745</v>
      </c>
      <c r="M27" s="182"/>
      <c r="N27" s="99" t="s">
        <v>26</v>
      </c>
      <c r="O27" s="100">
        <f>O23</f>
        <v>33745</v>
      </c>
      <c r="Q27" s="78"/>
      <c r="R27" s="101" t="s">
        <v>26</v>
      </c>
      <c r="S27" s="92"/>
      <c r="T27" s="102">
        <f>W27</f>
        <v>30821</v>
      </c>
      <c r="U27" s="168"/>
      <c r="V27" s="94" t="s">
        <v>26</v>
      </c>
      <c r="W27" s="95">
        <f>W23</f>
        <v>30821</v>
      </c>
      <c r="Y27" s="82"/>
      <c r="Z27" s="103" t="s">
        <v>26</v>
      </c>
      <c r="AA27" s="97"/>
      <c r="AB27" s="104">
        <f>AE27</f>
        <v>30186</v>
      </c>
      <c r="AC27" s="182"/>
      <c r="AD27" s="99" t="s">
        <v>26</v>
      </c>
      <c r="AE27" s="95">
        <f>AE23</f>
        <v>30186</v>
      </c>
    </row>
    <row r="28" spans="1:31" x14ac:dyDescent="0.15">
      <c r="A28" s="78"/>
      <c r="B28" s="101"/>
      <c r="C28" s="101"/>
      <c r="D28" s="134"/>
      <c r="E28" s="135"/>
      <c r="F28" s="94"/>
      <c r="G28" s="89"/>
      <c r="I28" s="82"/>
      <c r="J28" s="103"/>
      <c r="K28" s="97"/>
      <c r="L28" s="86"/>
      <c r="M28" s="136"/>
      <c r="N28" s="99"/>
      <c r="O28" s="107"/>
      <c r="Q28" s="78"/>
      <c r="R28" s="101"/>
      <c r="S28" s="101"/>
      <c r="T28" s="134"/>
      <c r="U28" s="135"/>
      <c r="V28" s="94"/>
      <c r="W28" s="89"/>
      <c r="Y28" s="82"/>
      <c r="Z28" s="103"/>
      <c r="AA28" s="97"/>
      <c r="AB28" s="86"/>
      <c r="AC28" s="136"/>
      <c r="AD28" s="99"/>
      <c r="AE28" s="108"/>
    </row>
    <row r="29" spans="1:31" x14ac:dyDescent="0.15">
      <c r="A29" s="87" t="s">
        <v>29</v>
      </c>
      <c r="B29" s="78"/>
      <c r="C29" s="78"/>
      <c r="D29" s="80"/>
      <c r="E29" s="78"/>
      <c r="F29" s="94"/>
      <c r="G29" s="89"/>
      <c r="I29" s="90" t="s">
        <v>29</v>
      </c>
      <c r="J29" s="82"/>
      <c r="K29" s="83"/>
      <c r="L29" s="84"/>
      <c r="M29" s="82"/>
      <c r="N29" s="99"/>
      <c r="O29" s="107"/>
      <c r="Q29" s="87" t="s">
        <v>29</v>
      </c>
      <c r="R29" s="78"/>
      <c r="S29" s="78"/>
      <c r="T29" s="80"/>
      <c r="U29" s="78"/>
      <c r="V29" s="94"/>
      <c r="W29" s="89"/>
      <c r="Y29" s="90" t="s">
        <v>29</v>
      </c>
      <c r="Z29" s="82"/>
      <c r="AA29" s="83"/>
      <c r="AB29" s="86"/>
      <c r="AC29" s="82"/>
      <c r="AD29" s="99"/>
      <c r="AE29" s="108"/>
    </row>
    <row r="30" spans="1:31" x14ac:dyDescent="0.15">
      <c r="A30" s="78"/>
      <c r="B30" s="91" t="s">
        <v>26</v>
      </c>
      <c r="C30" s="92"/>
      <c r="D30" s="137">
        <f>G30</f>
        <v>34099</v>
      </c>
      <c r="E30" s="170">
        <f>D30/D31</f>
        <v>0.42395345078390173</v>
      </c>
      <c r="F30" s="94" t="s">
        <v>26</v>
      </c>
      <c r="G30" s="95">
        <f>G23</f>
        <v>34099</v>
      </c>
      <c r="I30" s="82"/>
      <c r="J30" s="96" t="s">
        <v>26</v>
      </c>
      <c r="K30" s="97"/>
      <c r="L30" s="120">
        <f>O30</f>
        <v>33745</v>
      </c>
      <c r="M30" s="192">
        <f>L30/L31</f>
        <v>0.42344275460523012</v>
      </c>
      <c r="N30" s="99" t="s">
        <v>26</v>
      </c>
      <c r="O30" s="100">
        <f>O23</f>
        <v>33745</v>
      </c>
      <c r="Q30" s="78"/>
      <c r="R30" s="91" t="s">
        <v>26</v>
      </c>
      <c r="S30" s="92"/>
      <c r="T30" s="137">
        <f>W30</f>
        <v>30821</v>
      </c>
      <c r="U30" s="170">
        <f>T30/T31</f>
        <v>0.53079254641270279</v>
      </c>
      <c r="V30" s="94" t="s">
        <v>26</v>
      </c>
      <c r="W30" s="95">
        <f>W23</f>
        <v>30821</v>
      </c>
      <c r="Y30" s="82"/>
      <c r="Z30" s="96" t="s">
        <v>26</v>
      </c>
      <c r="AA30" s="97"/>
      <c r="AB30" s="120">
        <f>AE30</f>
        <v>30186</v>
      </c>
      <c r="AC30" s="192">
        <f>AB30/AB31</f>
        <v>0.53539312889093849</v>
      </c>
      <c r="AD30" s="99" t="s">
        <v>26</v>
      </c>
      <c r="AE30" s="95">
        <f>AE23</f>
        <v>30186</v>
      </c>
    </row>
    <row r="31" spans="1:31" x14ac:dyDescent="0.15">
      <c r="A31" s="78"/>
      <c r="B31" s="101" t="s">
        <v>30</v>
      </c>
      <c r="C31" s="92"/>
      <c r="D31" s="138">
        <f>G31</f>
        <v>80431</v>
      </c>
      <c r="E31" s="170"/>
      <c r="F31" s="94" t="s">
        <v>30</v>
      </c>
      <c r="G31" s="95">
        <v>80431</v>
      </c>
      <c r="I31" s="82"/>
      <c r="J31" s="103" t="s">
        <v>30</v>
      </c>
      <c r="K31" s="97"/>
      <c r="L31" s="125">
        <f>O31</f>
        <v>79692</v>
      </c>
      <c r="M31" s="192"/>
      <c r="N31" s="99" t="s">
        <v>30</v>
      </c>
      <c r="O31" s="100">
        <v>79692</v>
      </c>
      <c r="Q31" s="78"/>
      <c r="R31" s="101" t="s">
        <v>30</v>
      </c>
      <c r="S31" s="92"/>
      <c r="T31" s="138">
        <v>58066</v>
      </c>
      <c r="U31" s="170"/>
      <c r="V31" s="94" t="s">
        <v>30</v>
      </c>
      <c r="W31" s="95">
        <v>58066</v>
      </c>
      <c r="Y31" s="82"/>
      <c r="Z31" s="103" t="s">
        <v>30</v>
      </c>
      <c r="AA31" s="97"/>
      <c r="AB31" s="125">
        <f>AE31</f>
        <v>56381</v>
      </c>
      <c r="AC31" s="192"/>
      <c r="AD31" s="99" t="s">
        <v>30</v>
      </c>
      <c r="AE31" s="95">
        <v>56381</v>
      </c>
    </row>
    <row r="32" spans="1:31" x14ac:dyDescent="0.15">
      <c r="A32" s="78"/>
      <c r="B32" s="101"/>
      <c r="C32" s="92"/>
      <c r="D32" s="138"/>
      <c r="E32" s="139"/>
      <c r="F32" s="94"/>
      <c r="G32" s="89"/>
      <c r="I32" s="82"/>
      <c r="J32" s="103"/>
      <c r="K32" s="97"/>
      <c r="L32" s="125"/>
      <c r="M32" s="140"/>
      <c r="N32" s="99"/>
      <c r="O32" s="107"/>
      <c r="Q32" s="78"/>
      <c r="R32" s="101"/>
      <c r="S32" s="92"/>
      <c r="T32" s="138"/>
      <c r="U32" s="139"/>
      <c r="V32" s="94"/>
      <c r="W32" s="89"/>
      <c r="Y32" s="82"/>
      <c r="Z32" s="103"/>
      <c r="AA32" s="97"/>
      <c r="AB32" s="125"/>
      <c r="AC32" s="140"/>
      <c r="AD32" s="99"/>
      <c r="AE32" s="108"/>
    </row>
    <row r="33" spans="1:31" x14ac:dyDescent="0.15">
      <c r="A33" s="87" t="s">
        <v>31</v>
      </c>
      <c r="B33" s="78"/>
      <c r="C33" s="79"/>
      <c r="D33" s="122"/>
      <c r="E33" s="78"/>
      <c r="F33" s="94"/>
      <c r="G33" s="89"/>
      <c r="I33" s="90" t="s">
        <v>31</v>
      </c>
      <c r="J33" s="82"/>
      <c r="K33" s="83"/>
      <c r="L33" s="124"/>
      <c r="M33" s="82"/>
      <c r="N33" s="99"/>
      <c r="O33" s="107"/>
      <c r="Q33" s="87" t="s">
        <v>31</v>
      </c>
      <c r="R33" s="78"/>
      <c r="S33" s="79"/>
      <c r="T33" s="122"/>
      <c r="U33" s="78"/>
      <c r="V33" s="94"/>
      <c r="W33" s="89"/>
      <c r="Y33" s="90" t="s">
        <v>31</v>
      </c>
      <c r="Z33" s="82"/>
      <c r="AA33" s="83"/>
      <c r="AB33" s="125"/>
      <c r="AC33" s="82"/>
      <c r="AD33" s="99"/>
      <c r="AE33" s="108"/>
    </row>
    <row r="34" spans="1:31" x14ac:dyDescent="0.15">
      <c r="A34" s="78"/>
      <c r="B34" s="91" t="s">
        <v>28</v>
      </c>
      <c r="C34" s="92"/>
      <c r="D34" s="137">
        <f>G34</f>
        <v>6968</v>
      </c>
      <c r="E34" s="168">
        <f>D34/D35</f>
        <v>8.663326329400356E-2</v>
      </c>
      <c r="F34" s="94" t="s">
        <v>16</v>
      </c>
      <c r="G34" s="95">
        <f>G14</f>
        <v>6968</v>
      </c>
      <c r="I34" s="82"/>
      <c r="J34" s="96" t="s">
        <v>28</v>
      </c>
      <c r="K34" s="97"/>
      <c r="L34" s="120">
        <f>O34</f>
        <v>6221</v>
      </c>
      <c r="M34" s="182">
        <f>L34/L35</f>
        <v>7.8063042714450637E-2</v>
      </c>
      <c r="N34" s="99" t="s">
        <v>16</v>
      </c>
      <c r="O34" s="100">
        <f>O14</f>
        <v>6221</v>
      </c>
      <c r="Q34" s="78"/>
      <c r="R34" s="91" t="s">
        <v>28</v>
      </c>
      <c r="S34" s="92"/>
      <c r="T34" s="137">
        <f>W34</f>
        <v>4800</v>
      </c>
      <c r="U34" s="168">
        <f>T34/T35</f>
        <v>8.2664554128061174E-2</v>
      </c>
      <c r="V34" s="94" t="s">
        <v>16</v>
      </c>
      <c r="W34" s="95">
        <f>W14</f>
        <v>4800</v>
      </c>
      <c r="Y34" s="82"/>
      <c r="Z34" s="96" t="s">
        <v>28</v>
      </c>
      <c r="AA34" s="97"/>
      <c r="AB34" s="120">
        <f>AE34</f>
        <v>3525</v>
      </c>
      <c r="AC34" s="182">
        <f>AB34/AB35</f>
        <v>6.2521062059913798E-2</v>
      </c>
      <c r="AD34" s="99" t="s">
        <v>16</v>
      </c>
      <c r="AE34" s="95">
        <f>AE14</f>
        <v>3525</v>
      </c>
    </row>
    <row r="35" spans="1:31" x14ac:dyDescent="0.15">
      <c r="A35" s="78"/>
      <c r="B35" s="101" t="s">
        <v>30</v>
      </c>
      <c r="C35" s="92"/>
      <c r="D35" s="138">
        <f>G35</f>
        <v>80431</v>
      </c>
      <c r="E35" s="168"/>
      <c r="F35" s="94" t="s">
        <v>30</v>
      </c>
      <c r="G35" s="95">
        <f>G31</f>
        <v>80431</v>
      </c>
      <c r="I35" s="82"/>
      <c r="J35" s="103" t="s">
        <v>30</v>
      </c>
      <c r="K35" s="97"/>
      <c r="L35" s="125">
        <f>O35</f>
        <v>79692</v>
      </c>
      <c r="M35" s="182"/>
      <c r="N35" s="99" t="s">
        <v>30</v>
      </c>
      <c r="O35" s="100">
        <f>O31</f>
        <v>79692</v>
      </c>
      <c r="Q35" s="78"/>
      <c r="R35" s="101" t="s">
        <v>30</v>
      </c>
      <c r="S35" s="92"/>
      <c r="T35" s="138">
        <f>W35</f>
        <v>58066</v>
      </c>
      <c r="U35" s="168"/>
      <c r="V35" s="94" t="s">
        <v>30</v>
      </c>
      <c r="W35" s="95">
        <f>W31</f>
        <v>58066</v>
      </c>
      <c r="Y35" s="82"/>
      <c r="Z35" s="103" t="s">
        <v>30</v>
      </c>
      <c r="AA35" s="97"/>
      <c r="AB35" s="125">
        <f>AE35</f>
        <v>56381</v>
      </c>
      <c r="AC35" s="182"/>
      <c r="AD35" s="99" t="s">
        <v>30</v>
      </c>
      <c r="AE35" s="95">
        <f>AE31</f>
        <v>56381</v>
      </c>
    </row>
    <row r="36" spans="1:31" x14ac:dyDescent="0.15">
      <c r="A36" s="126"/>
      <c r="B36" s="91"/>
      <c r="C36" s="91"/>
      <c r="D36" s="137"/>
      <c r="E36" s="141"/>
      <c r="F36" s="127"/>
      <c r="G36" s="128"/>
      <c r="H36" s="129"/>
      <c r="I36" s="130"/>
      <c r="J36" s="96"/>
      <c r="K36" s="96"/>
      <c r="L36" s="120"/>
      <c r="M36" s="142"/>
      <c r="N36" s="131"/>
      <c r="O36" s="132"/>
      <c r="Q36" s="126"/>
      <c r="R36" s="91"/>
      <c r="S36" s="91"/>
      <c r="T36" s="137"/>
      <c r="U36" s="141"/>
      <c r="V36" s="127"/>
      <c r="W36" s="128"/>
      <c r="X36" s="129"/>
      <c r="Y36" s="130"/>
      <c r="Z36" s="96"/>
      <c r="AA36" s="96"/>
      <c r="AB36" s="120"/>
      <c r="AC36" s="142"/>
      <c r="AD36" s="131"/>
      <c r="AE36" s="133"/>
    </row>
    <row r="37" spans="1:31" x14ac:dyDescent="0.15">
      <c r="A37" s="78"/>
      <c r="B37" s="78"/>
      <c r="C37" s="79"/>
      <c r="D37" s="122"/>
      <c r="E37" s="78"/>
      <c r="F37" s="94"/>
      <c r="G37" s="89"/>
      <c r="I37" s="82"/>
      <c r="J37" s="82"/>
      <c r="K37" s="83"/>
      <c r="L37" s="124"/>
      <c r="M37" s="82"/>
      <c r="N37" s="99"/>
      <c r="O37" s="107"/>
      <c r="Q37" s="78"/>
      <c r="R37" s="78"/>
      <c r="S37" s="79"/>
      <c r="T37" s="122"/>
      <c r="U37" s="78"/>
      <c r="V37" s="94"/>
      <c r="W37" s="89"/>
      <c r="Y37" s="82"/>
      <c r="Z37" s="82"/>
      <c r="AA37" s="83"/>
      <c r="AB37" s="125"/>
      <c r="AC37" s="82"/>
      <c r="AD37" s="99"/>
      <c r="AE37" s="108"/>
    </row>
    <row r="38" spans="1:31" ht="14" x14ac:dyDescent="0.15">
      <c r="A38" s="77" t="s">
        <v>32</v>
      </c>
      <c r="B38" s="78"/>
      <c r="C38" s="79"/>
      <c r="D38" s="122"/>
      <c r="E38" s="78"/>
      <c r="F38" s="94"/>
      <c r="G38" s="89"/>
      <c r="I38" s="81" t="s">
        <v>32</v>
      </c>
      <c r="J38" s="82"/>
      <c r="K38" s="83"/>
      <c r="L38" s="124"/>
      <c r="M38" s="82"/>
      <c r="N38" s="99"/>
      <c r="O38" s="107"/>
      <c r="Q38" s="77" t="s">
        <v>32</v>
      </c>
      <c r="R38" s="78"/>
      <c r="S38" s="79"/>
      <c r="T38" s="122"/>
      <c r="U38" s="78"/>
      <c r="V38" s="94"/>
      <c r="W38" s="89"/>
      <c r="Y38" s="81" t="s">
        <v>32</v>
      </c>
      <c r="Z38" s="82"/>
      <c r="AA38" s="83"/>
      <c r="AB38" s="125"/>
      <c r="AC38" s="82"/>
      <c r="AD38" s="99"/>
      <c r="AE38" s="108"/>
    </row>
    <row r="39" spans="1:31" ht="14" x14ac:dyDescent="0.15">
      <c r="A39" s="77"/>
      <c r="B39" s="78"/>
      <c r="C39" s="79"/>
      <c r="D39" s="122"/>
      <c r="E39" s="78"/>
      <c r="F39" s="94"/>
      <c r="G39" s="89"/>
      <c r="I39" s="81"/>
      <c r="J39" s="82"/>
      <c r="K39" s="83"/>
      <c r="L39" s="124"/>
      <c r="M39" s="82"/>
      <c r="N39" s="99"/>
      <c r="O39" s="107"/>
      <c r="Q39" s="77"/>
      <c r="R39" s="78"/>
      <c r="S39" s="79"/>
      <c r="T39" s="122"/>
      <c r="U39" s="78"/>
      <c r="V39" s="94"/>
      <c r="W39" s="89"/>
      <c r="Y39" s="81"/>
      <c r="Z39" s="82"/>
      <c r="AA39" s="83"/>
      <c r="AB39" s="125"/>
      <c r="AC39" s="82"/>
      <c r="AD39" s="99"/>
      <c r="AE39" s="108"/>
    </row>
    <row r="40" spans="1:31" x14ac:dyDescent="0.15">
      <c r="A40" s="87" t="s">
        <v>33</v>
      </c>
      <c r="B40" s="78"/>
      <c r="C40" s="79"/>
      <c r="D40" s="122"/>
      <c r="E40" s="78"/>
      <c r="F40" s="94"/>
      <c r="G40" s="89"/>
      <c r="I40" s="90" t="s">
        <v>33</v>
      </c>
      <c r="J40" s="82"/>
      <c r="K40" s="83"/>
      <c r="L40" s="124"/>
      <c r="M40" s="82"/>
      <c r="N40" s="99"/>
      <c r="O40" s="107"/>
      <c r="Q40" s="87" t="s">
        <v>33</v>
      </c>
      <c r="R40" s="78"/>
      <c r="S40" s="79"/>
      <c r="T40" s="122"/>
      <c r="U40" s="78"/>
      <c r="V40" s="94"/>
      <c r="W40" s="89"/>
      <c r="Y40" s="90" t="s">
        <v>33</v>
      </c>
      <c r="Z40" s="82"/>
      <c r="AA40" s="83"/>
      <c r="AB40" s="125"/>
      <c r="AC40" s="82"/>
      <c r="AD40" s="99"/>
      <c r="AE40" s="108"/>
    </row>
    <row r="41" spans="1:31" x14ac:dyDescent="0.15">
      <c r="A41" s="78"/>
      <c r="B41" s="91" t="s">
        <v>34</v>
      </c>
      <c r="C41" s="92"/>
      <c r="D41" s="137">
        <f>G41</f>
        <v>10976</v>
      </c>
      <c r="E41" s="166">
        <f>D41/D42</f>
        <v>1.8305537024683123</v>
      </c>
      <c r="F41" s="94" t="s">
        <v>61</v>
      </c>
      <c r="G41" s="95">
        <v>10976</v>
      </c>
      <c r="I41" s="82"/>
      <c r="J41" s="96" t="s">
        <v>34</v>
      </c>
      <c r="K41" s="97"/>
      <c r="L41" s="120">
        <f>O41</f>
        <v>10869</v>
      </c>
      <c r="M41" s="177">
        <f>L41/L42</f>
        <v>1.8276441903480747</v>
      </c>
      <c r="N41" s="99" t="s">
        <v>35</v>
      </c>
      <c r="O41" s="100">
        <v>10869</v>
      </c>
      <c r="Q41" s="78"/>
      <c r="R41" s="91" t="s">
        <v>34</v>
      </c>
      <c r="S41" s="92"/>
      <c r="T41" s="137">
        <f>W41</f>
        <v>9896</v>
      </c>
      <c r="U41" s="166">
        <f>T41/T42</f>
        <v>1.8071585098612126</v>
      </c>
      <c r="V41" s="94" t="s">
        <v>35</v>
      </c>
      <c r="W41" s="95">
        <v>9896</v>
      </c>
      <c r="Y41" s="82"/>
      <c r="Z41" s="96" t="s">
        <v>34</v>
      </c>
      <c r="AA41" s="97"/>
      <c r="AB41" s="120">
        <f>AE41</f>
        <v>10100</v>
      </c>
      <c r="AC41" s="177">
        <f>AB41/AB42</f>
        <v>1.8175274428648551</v>
      </c>
      <c r="AD41" s="99" t="s">
        <v>35</v>
      </c>
      <c r="AE41" s="95">
        <v>10100</v>
      </c>
    </row>
    <row r="42" spans="1:31" x14ac:dyDescent="0.15">
      <c r="A42" s="78"/>
      <c r="B42" s="101" t="s">
        <v>36</v>
      </c>
      <c r="C42" s="92"/>
      <c r="D42" s="138">
        <f>G42</f>
        <v>5996</v>
      </c>
      <c r="E42" s="166"/>
      <c r="F42" s="94" t="s">
        <v>8</v>
      </c>
      <c r="G42" s="95">
        <v>5996</v>
      </c>
      <c r="I42" s="82"/>
      <c r="J42" s="103" t="s">
        <v>36</v>
      </c>
      <c r="K42" s="97"/>
      <c r="L42" s="125">
        <f>O42</f>
        <v>5947</v>
      </c>
      <c r="M42" s="177"/>
      <c r="N42" s="99" t="s">
        <v>8</v>
      </c>
      <c r="O42" s="100">
        <v>5947</v>
      </c>
      <c r="Q42" s="78"/>
      <c r="R42" s="101" t="s">
        <v>36</v>
      </c>
      <c r="S42" s="92"/>
      <c r="T42" s="138">
        <f>W42</f>
        <v>5476</v>
      </c>
      <c r="U42" s="166"/>
      <c r="V42" s="94" t="s">
        <v>8</v>
      </c>
      <c r="W42" s="95">
        <v>5476</v>
      </c>
      <c r="Y42" s="82"/>
      <c r="Z42" s="103" t="s">
        <v>36</v>
      </c>
      <c r="AA42" s="97"/>
      <c r="AB42" s="125">
        <f>AE42</f>
        <v>5557</v>
      </c>
      <c r="AC42" s="177"/>
      <c r="AD42" s="99" t="s">
        <v>8</v>
      </c>
      <c r="AE42" s="95">
        <v>5557</v>
      </c>
    </row>
    <row r="43" spans="1:31" x14ac:dyDescent="0.15">
      <c r="A43" s="78"/>
      <c r="B43" s="101"/>
      <c r="C43" s="92"/>
      <c r="D43" s="138"/>
      <c r="E43" s="139"/>
      <c r="F43" s="94"/>
      <c r="G43" s="89"/>
      <c r="I43" s="82"/>
      <c r="J43" s="103"/>
      <c r="K43" s="97"/>
      <c r="L43" s="125"/>
      <c r="M43" s="140"/>
      <c r="N43" s="99"/>
      <c r="O43" s="107"/>
      <c r="Q43" s="78"/>
      <c r="R43" s="101"/>
      <c r="S43" s="92"/>
      <c r="T43" s="138"/>
      <c r="U43" s="139"/>
      <c r="V43" s="94"/>
      <c r="W43" s="89"/>
      <c r="Y43" s="82"/>
      <c r="Z43" s="103"/>
      <c r="AA43" s="97"/>
      <c r="AB43" s="125"/>
      <c r="AC43" s="140"/>
      <c r="AD43" s="99"/>
      <c r="AE43" s="108"/>
    </row>
    <row r="44" spans="1:31" x14ac:dyDescent="0.15">
      <c r="A44" s="87" t="s">
        <v>37</v>
      </c>
      <c r="B44" s="78"/>
      <c r="C44" s="79"/>
      <c r="D44" s="122"/>
      <c r="E44" s="78"/>
      <c r="F44" s="94"/>
      <c r="G44" s="89"/>
      <c r="I44" s="90" t="s">
        <v>37</v>
      </c>
      <c r="J44" s="82"/>
      <c r="K44" s="83"/>
      <c r="L44" s="124"/>
      <c r="M44" s="82"/>
      <c r="N44" s="99"/>
      <c r="O44" s="107"/>
      <c r="Q44" s="87" t="s">
        <v>37</v>
      </c>
      <c r="R44" s="78"/>
      <c r="S44" s="79"/>
      <c r="T44" s="122"/>
      <c r="U44" s="78"/>
      <c r="V44" s="94"/>
      <c r="W44" s="89"/>
      <c r="Y44" s="90" t="s">
        <v>37</v>
      </c>
      <c r="Z44" s="82"/>
      <c r="AA44" s="83"/>
      <c r="AB44" s="125"/>
      <c r="AC44" s="82"/>
      <c r="AD44" s="99"/>
      <c r="AE44" s="108"/>
    </row>
    <row r="45" spans="1:31" x14ac:dyDescent="0.15">
      <c r="A45" s="78"/>
      <c r="B45" s="91">
        <v>365</v>
      </c>
      <c r="C45" s="92"/>
      <c r="D45" s="143">
        <v>365</v>
      </c>
      <c r="E45" s="178">
        <f>D45/D46</f>
        <v>199.39322157434401</v>
      </c>
      <c r="F45" s="94" t="s">
        <v>60</v>
      </c>
      <c r="G45" s="95">
        <f>E41</f>
        <v>1.8305537024683123</v>
      </c>
      <c r="I45" s="82"/>
      <c r="J45" s="96">
        <v>365</v>
      </c>
      <c r="K45" s="97"/>
      <c r="L45" s="144">
        <v>365</v>
      </c>
      <c r="M45" s="191">
        <f>L45/L46</f>
        <v>199.71064495353758</v>
      </c>
      <c r="N45" s="99" t="s">
        <v>60</v>
      </c>
      <c r="O45" s="100">
        <f>M41</f>
        <v>1.8276441903480747</v>
      </c>
      <c r="Q45" s="78"/>
      <c r="R45" s="91">
        <v>365</v>
      </c>
      <c r="S45" s="92"/>
      <c r="T45" s="143">
        <v>365</v>
      </c>
      <c r="U45" s="178">
        <f>T45/T46</f>
        <v>201.97453516572352</v>
      </c>
      <c r="V45" s="94" t="s">
        <v>60</v>
      </c>
      <c r="W45" s="95">
        <f>U41</f>
        <v>1.8071585098612126</v>
      </c>
      <c r="Y45" s="82"/>
      <c r="Z45" s="96">
        <v>365</v>
      </c>
      <c r="AA45" s="97"/>
      <c r="AB45" s="120">
        <v>365</v>
      </c>
      <c r="AC45" s="191">
        <f>AB45/AB46</f>
        <v>200.82227722772276</v>
      </c>
      <c r="AD45" s="99" t="s">
        <v>60</v>
      </c>
      <c r="AE45" s="95">
        <f>AC41</f>
        <v>1.8175274428648551</v>
      </c>
    </row>
    <row r="46" spans="1:31" x14ac:dyDescent="0.15">
      <c r="A46" s="78"/>
      <c r="B46" s="101" t="s">
        <v>33</v>
      </c>
      <c r="C46" s="92"/>
      <c r="D46" s="138">
        <f>G45</f>
        <v>1.8305537024683123</v>
      </c>
      <c r="E46" s="178"/>
      <c r="F46" s="94"/>
      <c r="G46" s="89"/>
      <c r="I46" s="82"/>
      <c r="J46" s="103" t="s">
        <v>33</v>
      </c>
      <c r="K46" s="97"/>
      <c r="L46" s="125">
        <f>O45</f>
        <v>1.8276441903480747</v>
      </c>
      <c r="M46" s="191"/>
      <c r="N46" s="99"/>
      <c r="O46" s="107"/>
      <c r="Q46" s="78"/>
      <c r="R46" s="101" t="s">
        <v>33</v>
      </c>
      <c r="S46" s="92"/>
      <c r="T46" s="138">
        <f>W45</f>
        <v>1.8071585098612126</v>
      </c>
      <c r="U46" s="178"/>
      <c r="V46" s="94"/>
      <c r="W46" s="89"/>
      <c r="Y46" s="82"/>
      <c r="Z46" s="103" t="s">
        <v>33</v>
      </c>
      <c r="AA46" s="97"/>
      <c r="AB46" s="125">
        <f>AE45</f>
        <v>1.8175274428648551</v>
      </c>
      <c r="AC46" s="191"/>
      <c r="AD46" s="99"/>
      <c r="AE46" s="108"/>
    </row>
    <row r="47" spans="1:31" x14ac:dyDescent="0.15">
      <c r="A47" s="78"/>
      <c r="B47" s="101"/>
      <c r="C47" s="92"/>
      <c r="D47" s="138"/>
      <c r="E47" s="139"/>
      <c r="F47" s="94"/>
      <c r="G47" s="89"/>
      <c r="I47" s="82"/>
      <c r="J47" s="103"/>
      <c r="K47" s="97"/>
      <c r="L47" s="125"/>
      <c r="M47" s="140"/>
      <c r="N47" s="99"/>
      <c r="O47" s="107"/>
      <c r="Q47" s="78"/>
      <c r="R47" s="101"/>
      <c r="S47" s="92"/>
      <c r="T47" s="138"/>
      <c r="U47" s="139"/>
      <c r="V47" s="94"/>
      <c r="W47" s="89"/>
      <c r="Y47" s="82"/>
      <c r="Z47" s="103"/>
      <c r="AA47" s="97"/>
      <c r="AB47" s="125"/>
      <c r="AC47" s="140"/>
      <c r="AD47" s="99"/>
      <c r="AE47" s="108"/>
    </row>
    <row r="48" spans="1:31" x14ac:dyDescent="0.15">
      <c r="A48" s="126"/>
      <c r="B48" s="91"/>
      <c r="C48" s="91"/>
      <c r="D48" s="137"/>
      <c r="E48" s="141"/>
      <c r="F48" s="127"/>
      <c r="G48" s="128"/>
      <c r="H48" s="129"/>
      <c r="I48" s="130"/>
      <c r="J48" s="96"/>
      <c r="K48" s="96"/>
      <c r="L48" s="120"/>
      <c r="M48" s="142"/>
      <c r="N48" s="131"/>
      <c r="O48" s="132"/>
      <c r="Q48" s="126"/>
      <c r="R48" s="91"/>
      <c r="S48" s="91"/>
      <c r="T48" s="137"/>
      <c r="U48" s="141"/>
      <c r="V48" s="127"/>
      <c r="W48" s="128"/>
      <c r="X48" s="129"/>
      <c r="Y48" s="130"/>
      <c r="Z48" s="96"/>
      <c r="AA48" s="96"/>
      <c r="AB48" s="120"/>
      <c r="AC48" s="142"/>
      <c r="AD48" s="131"/>
      <c r="AE48" s="133"/>
    </row>
    <row r="49" spans="1:31" x14ac:dyDescent="0.15">
      <c r="A49" s="78"/>
      <c r="B49" s="101"/>
      <c r="C49" s="92"/>
      <c r="D49" s="138"/>
      <c r="E49" s="139"/>
      <c r="F49" s="94"/>
      <c r="G49" s="89"/>
      <c r="I49" s="82"/>
      <c r="J49" s="103"/>
      <c r="K49" s="97"/>
      <c r="L49" s="125"/>
      <c r="M49" s="140"/>
      <c r="N49" s="99"/>
      <c r="O49" s="107"/>
      <c r="Q49" s="78"/>
      <c r="R49" s="101"/>
      <c r="S49" s="92"/>
      <c r="T49" s="138"/>
      <c r="U49" s="139"/>
      <c r="V49" s="94"/>
      <c r="W49" s="89"/>
      <c r="Y49" s="82"/>
      <c r="Z49" s="103"/>
      <c r="AA49" s="97"/>
      <c r="AB49" s="125"/>
      <c r="AC49" s="140"/>
      <c r="AD49" s="99"/>
      <c r="AE49" s="108"/>
    </row>
    <row r="50" spans="1:31" ht="14" x14ac:dyDescent="0.15">
      <c r="A50" s="77" t="s">
        <v>40</v>
      </c>
      <c r="B50" s="78"/>
      <c r="C50" s="79"/>
      <c r="D50" s="80"/>
      <c r="E50" s="78"/>
      <c r="F50" s="94"/>
      <c r="G50" s="89"/>
      <c r="I50" s="81" t="s">
        <v>40</v>
      </c>
      <c r="J50" s="82"/>
      <c r="K50" s="83"/>
      <c r="L50" s="84"/>
      <c r="M50" s="82"/>
      <c r="N50" s="99"/>
      <c r="O50" s="107"/>
      <c r="Q50" s="77" t="s">
        <v>40</v>
      </c>
      <c r="R50" s="78"/>
      <c r="S50" s="79"/>
      <c r="T50" s="80"/>
      <c r="U50" s="78"/>
      <c r="V50" s="94"/>
      <c r="W50" s="89"/>
      <c r="Y50" s="81" t="s">
        <v>40</v>
      </c>
      <c r="Z50" s="82"/>
      <c r="AA50" s="83"/>
      <c r="AB50" s="86"/>
      <c r="AC50" s="82"/>
      <c r="AD50" s="99"/>
      <c r="AE50" s="108"/>
    </row>
    <row r="51" spans="1:31" ht="14" x14ac:dyDescent="0.15">
      <c r="A51" s="77"/>
      <c r="B51" s="78"/>
      <c r="C51" s="79"/>
      <c r="D51" s="80"/>
      <c r="E51" s="78"/>
      <c r="F51" s="94"/>
      <c r="G51" s="89"/>
      <c r="I51" s="81"/>
      <c r="J51" s="82"/>
      <c r="K51" s="83"/>
      <c r="L51" s="84"/>
      <c r="M51" s="82"/>
      <c r="N51" s="99"/>
      <c r="O51" s="107"/>
      <c r="Q51" s="77"/>
      <c r="R51" s="78"/>
      <c r="S51" s="79"/>
      <c r="T51" s="80"/>
      <c r="U51" s="78"/>
      <c r="V51" s="94"/>
      <c r="W51" s="89"/>
      <c r="Y51" s="81"/>
      <c r="Z51" s="82"/>
      <c r="AA51" s="83"/>
      <c r="AB51" s="86"/>
      <c r="AC51" s="82"/>
      <c r="AD51" s="99"/>
      <c r="AE51" s="108"/>
    </row>
    <row r="52" spans="1:31" x14ac:dyDescent="0.15">
      <c r="A52" s="87" t="s">
        <v>41</v>
      </c>
      <c r="B52" s="78"/>
      <c r="C52" s="79"/>
      <c r="D52" s="80"/>
      <c r="E52" s="78"/>
      <c r="F52" s="94"/>
      <c r="G52" s="89"/>
      <c r="I52" s="90" t="s">
        <v>41</v>
      </c>
      <c r="J52" s="82"/>
      <c r="K52" s="83"/>
      <c r="L52" s="84"/>
      <c r="M52" s="82"/>
      <c r="N52" s="99"/>
      <c r="O52" s="107"/>
      <c r="Q52" s="87" t="s">
        <v>41</v>
      </c>
      <c r="R52" s="78"/>
      <c r="S52" s="79"/>
      <c r="T52" s="80"/>
      <c r="U52" s="78"/>
      <c r="V52" s="94"/>
      <c r="W52" s="89"/>
      <c r="Y52" s="90" t="s">
        <v>41</v>
      </c>
      <c r="Z52" s="82"/>
      <c r="AA52" s="83"/>
      <c r="AB52" s="86"/>
      <c r="AC52" s="82"/>
      <c r="AD52" s="99"/>
      <c r="AE52" s="108"/>
    </row>
    <row r="53" spans="1:31" x14ac:dyDescent="0.15">
      <c r="A53" s="78"/>
      <c r="B53" s="114" t="s">
        <v>20</v>
      </c>
      <c r="C53" s="115"/>
      <c r="D53" s="116">
        <f>G53</f>
        <v>6388</v>
      </c>
      <c r="E53" s="161">
        <f>D53/D54</f>
        <v>1.2837620578778135</v>
      </c>
      <c r="F53" s="94" t="s">
        <v>21</v>
      </c>
      <c r="G53" s="95">
        <v>6388</v>
      </c>
      <c r="I53" s="82"/>
      <c r="J53" s="117" t="s">
        <v>20</v>
      </c>
      <c r="K53" s="118"/>
      <c r="L53" s="119">
        <f>O53</f>
        <v>5266</v>
      </c>
      <c r="M53" s="162">
        <f>L53/L54</f>
        <v>1.0644835253689104</v>
      </c>
      <c r="N53" s="99" t="s">
        <v>21</v>
      </c>
      <c r="O53" s="100">
        <v>5266</v>
      </c>
      <c r="Q53" s="78"/>
      <c r="R53" s="114" t="s">
        <v>20</v>
      </c>
      <c r="S53" s="115"/>
      <c r="T53" s="116">
        <f>W53</f>
        <v>4146</v>
      </c>
      <c r="U53" s="161">
        <f>T53/T54</f>
        <v>0.84371184371184371</v>
      </c>
      <c r="V53" s="94" t="s">
        <v>21</v>
      </c>
      <c r="W53" s="95">
        <v>4146</v>
      </c>
      <c r="Y53" s="82"/>
      <c r="Z53" s="117" t="s">
        <v>20</v>
      </c>
      <c r="AA53" s="118"/>
      <c r="AB53" s="120">
        <f>AE53</f>
        <v>2169</v>
      </c>
      <c r="AC53" s="162">
        <f>AB53/AB54</f>
        <v>0.44392140810478919</v>
      </c>
      <c r="AD53" s="99" t="s">
        <v>21</v>
      </c>
      <c r="AE53" s="95">
        <v>2169</v>
      </c>
    </row>
    <row r="54" spans="1:31" x14ac:dyDescent="0.15">
      <c r="A54" s="78"/>
      <c r="B54" s="121" t="s">
        <v>42</v>
      </c>
      <c r="C54" s="115"/>
      <c r="D54" s="122">
        <f>G54</f>
        <v>4976</v>
      </c>
      <c r="E54" s="161"/>
      <c r="F54" s="94" t="s">
        <v>43</v>
      </c>
      <c r="G54" s="95">
        <v>4976</v>
      </c>
      <c r="I54" s="82"/>
      <c r="J54" s="123" t="s">
        <v>42</v>
      </c>
      <c r="K54" s="118"/>
      <c r="L54" s="124">
        <f>O54</f>
        <v>4947</v>
      </c>
      <c r="M54" s="162"/>
      <c r="N54" s="99" t="s">
        <v>43</v>
      </c>
      <c r="O54" s="100">
        <v>4947</v>
      </c>
      <c r="Q54" s="78"/>
      <c r="R54" s="121" t="s">
        <v>42</v>
      </c>
      <c r="S54" s="115"/>
      <c r="T54" s="122">
        <f>W54</f>
        <v>4914</v>
      </c>
      <c r="U54" s="161"/>
      <c r="V54" s="94" t="s">
        <v>43</v>
      </c>
      <c r="W54" s="95">
        <v>4914</v>
      </c>
      <c r="Y54" s="82"/>
      <c r="Z54" s="123" t="s">
        <v>42</v>
      </c>
      <c r="AA54" s="118"/>
      <c r="AB54" s="125">
        <f>AE54</f>
        <v>4886</v>
      </c>
      <c r="AC54" s="162"/>
      <c r="AD54" s="99" t="s">
        <v>43</v>
      </c>
      <c r="AE54" s="95">
        <v>4886</v>
      </c>
    </row>
    <row r="55" spans="1:31" x14ac:dyDescent="0.15">
      <c r="A55" s="78"/>
      <c r="B55" s="78"/>
      <c r="C55" s="79"/>
      <c r="D55" s="80"/>
      <c r="E55" s="78"/>
      <c r="F55" s="94"/>
      <c r="G55" s="89"/>
      <c r="I55" s="82"/>
      <c r="J55" s="82"/>
      <c r="K55" s="83"/>
      <c r="L55" s="84"/>
      <c r="M55" s="82"/>
      <c r="N55" s="99"/>
      <c r="O55" s="107"/>
      <c r="Q55" s="78"/>
      <c r="R55" s="78"/>
      <c r="S55" s="79"/>
      <c r="T55" s="80"/>
      <c r="U55" s="78"/>
      <c r="V55" s="94"/>
      <c r="W55" s="89"/>
      <c r="Y55" s="82"/>
      <c r="Z55" s="82"/>
      <c r="AA55" s="83"/>
      <c r="AB55" s="86"/>
      <c r="AC55" s="82"/>
      <c r="AD55" s="99"/>
      <c r="AE55" s="108"/>
    </row>
    <row r="56" spans="1:31" hidden="1" x14ac:dyDescent="0.15">
      <c r="A56" s="87" t="s">
        <v>44</v>
      </c>
      <c r="B56" s="78"/>
      <c r="C56" s="79"/>
      <c r="D56" s="80"/>
      <c r="E56" s="78"/>
      <c r="F56" s="94"/>
      <c r="G56" s="89"/>
      <c r="I56" s="90" t="s">
        <v>44</v>
      </c>
      <c r="J56" s="82"/>
      <c r="K56" s="83"/>
      <c r="L56" s="84"/>
      <c r="M56" s="82"/>
      <c r="N56" s="99"/>
      <c r="O56" s="107"/>
      <c r="Q56" s="87" t="s">
        <v>44</v>
      </c>
      <c r="R56" s="78"/>
      <c r="S56" s="79"/>
      <c r="T56" s="80"/>
      <c r="U56" s="78"/>
      <c r="V56" s="94"/>
      <c r="W56" s="89"/>
      <c r="Y56" s="90" t="s">
        <v>44</v>
      </c>
      <c r="Z56" s="82"/>
      <c r="AA56" s="83"/>
      <c r="AB56" s="86"/>
      <c r="AC56" s="82"/>
      <c r="AD56" s="99"/>
      <c r="AE56" s="108"/>
    </row>
    <row r="57" spans="1:31" hidden="1" x14ac:dyDescent="0.15">
      <c r="A57" s="87"/>
      <c r="B57" s="114" t="s">
        <v>45</v>
      </c>
      <c r="C57" s="115"/>
      <c r="D57" s="116" t="e">
        <f>G57</f>
        <v>#REF!</v>
      </c>
      <c r="E57" s="167" t="e">
        <f>D57/D58</f>
        <v>#REF!</v>
      </c>
      <c r="F57" s="94" t="s">
        <v>22</v>
      </c>
      <c r="G57" s="89" t="e">
        <f>#REF!</f>
        <v>#REF!</v>
      </c>
      <c r="I57" s="90"/>
      <c r="J57" s="117" t="s">
        <v>45</v>
      </c>
      <c r="K57" s="118"/>
      <c r="L57" s="119" t="e">
        <f>O57</f>
        <v>#REF!</v>
      </c>
      <c r="M57" s="189" t="e">
        <f>L57/L58</f>
        <v>#REF!</v>
      </c>
      <c r="N57" s="99" t="s">
        <v>22</v>
      </c>
      <c r="O57" s="107" t="e">
        <f>#REF!</f>
        <v>#REF!</v>
      </c>
      <c r="Q57" s="87"/>
      <c r="R57" s="114" t="s">
        <v>45</v>
      </c>
      <c r="S57" s="115"/>
      <c r="T57" s="116" t="e">
        <f>W57</f>
        <v>#REF!</v>
      </c>
      <c r="U57" s="167" t="e">
        <f>T57/T58</f>
        <v>#REF!</v>
      </c>
      <c r="V57" s="94" t="s">
        <v>22</v>
      </c>
      <c r="W57" s="89" t="e">
        <f>#REF!</f>
        <v>#REF!</v>
      </c>
      <c r="Y57" s="90"/>
      <c r="Z57" s="117" t="s">
        <v>45</v>
      </c>
      <c r="AA57" s="118"/>
      <c r="AB57" s="120" t="e">
        <f>AE57</f>
        <v>#REF!</v>
      </c>
      <c r="AC57" s="189" t="e">
        <f>AB57/AB58</f>
        <v>#REF!</v>
      </c>
      <c r="AD57" s="99" t="s">
        <v>22</v>
      </c>
      <c r="AE57" s="108" t="e">
        <f>#REF!</f>
        <v>#REF!</v>
      </c>
    </row>
    <row r="58" spans="1:31" hidden="1" x14ac:dyDescent="0.15">
      <c r="A58" s="87"/>
      <c r="B58" s="121" t="s">
        <v>46</v>
      </c>
      <c r="C58" s="115"/>
      <c r="D58" s="122">
        <f>G58</f>
        <v>4976</v>
      </c>
      <c r="E58" s="167"/>
      <c r="F58" s="94" t="s">
        <v>43</v>
      </c>
      <c r="G58" s="89">
        <f>G54</f>
        <v>4976</v>
      </c>
      <c r="I58" s="90"/>
      <c r="J58" s="123" t="s">
        <v>46</v>
      </c>
      <c r="K58" s="118"/>
      <c r="L58" s="124">
        <f>O58</f>
        <v>4947</v>
      </c>
      <c r="M58" s="190"/>
      <c r="N58" s="99" t="s">
        <v>43</v>
      </c>
      <c r="O58" s="107">
        <f>O54</f>
        <v>4947</v>
      </c>
      <c r="Q58" s="87"/>
      <c r="R58" s="121" t="s">
        <v>46</v>
      </c>
      <c r="S58" s="115"/>
      <c r="T58" s="122">
        <f>W58</f>
        <v>4914</v>
      </c>
      <c r="U58" s="167"/>
      <c r="V58" s="94" t="s">
        <v>43</v>
      </c>
      <c r="W58" s="89">
        <f>W54</f>
        <v>4914</v>
      </c>
      <c r="Y58" s="90"/>
      <c r="Z58" s="123" t="s">
        <v>46</v>
      </c>
      <c r="AA58" s="118"/>
      <c r="AB58" s="125">
        <f>AE58</f>
        <v>4886</v>
      </c>
      <c r="AC58" s="190"/>
      <c r="AD58" s="99" t="s">
        <v>43</v>
      </c>
      <c r="AE58" s="108">
        <f>AE54</f>
        <v>4886</v>
      </c>
    </row>
    <row r="59" spans="1:31" hidden="1" x14ac:dyDescent="0.15">
      <c r="A59" s="87"/>
      <c r="B59" s="78"/>
      <c r="C59" s="78"/>
      <c r="D59" s="80"/>
      <c r="E59" s="78"/>
      <c r="F59" s="94"/>
      <c r="G59" s="89"/>
      <c r="I59" s="90"/>
      <c r="J59" s="82"/>
      <c r="K59" s="83"/>
      <c r="L59" s="84"/>
      <c r="M59" s="82"/>
      <c r="N59" s="99"/>
      <c r="O59" s="107"/>
      <c r="Q59" s="87"/>
      <c r="R59" s="78"/>
      <c r="S59" s="78"/>
      <c r="T59" s="80"/>
      <c r="U59" s="78"/>
      <c r="V59" s="94"/>
      <c r="W59" s="89"/>
      <c r="Y59" s="90"/>
      <c r="Z59" s="82"/>
      <c r="AA59" s="83"/>
      <c r="AB59" s="86"/>
      <c r="AC59" s="82"/>
      <c r="AD59" s="99"/>
      <c r="AE59" s="108"/>
    </row>
    <row r="60" spans="1:31" hidden="1" x14ac:dyDescent="0.15">
      <c r="A60" s="87" t="s">
        <v>47</v>
      </c>
      <c r="B60" s="78"/>
      <c r="C60" s="78"/>
      <c r="D60" s="80"/>
      <c r="E60" s="78"/>
      <c r="F60" s="94"/>
      <c r="G60" s="89"/>
      <c r="I60" s="90" t="s">
        <v>47</v>
      </c>
      <c r="J60" s="82"/>
      <c r="K60" s="83"/>
      <c r="L60" s="84"/>
      <c r="M60" s="82"/>
      <c r="N60" s="99"/>
      <c r="O60" s="107"/>
      <c r="Q60" s="87" t="s">
        <v>47</v>
      </c>
      <c r="R60" s="78"/>
      <c r="S60" s="78"/>
      <c r="T60" s="80"/>
      <c r="U60" s="78"/>
      <c r="V60" s="94"/>
      <c r="W60" s="89"/>
      <c r="Y60" s="90" t="s">
        <v>47</v>
      </c>
      <c r="Z60" s="82"/>
      <c r="AA60" s="83"/>
      <c r="AB60" s="86"/>
      <c r="AC60" s="82"/>
      <c r="AD60" s="99"/>
      <c r="AE60" s="108"/>
    </row>
    <row r="61" spans="1:31" hidden="1" x14ac:dyDescent="0.15">
      <c r="A61" s="87"/>
      <c r="B61" s="114" t="s">
        <v>44</v>
      </c>
      <c r="C61" s="115"/>
      <c r="D61" s="116" t="e">
        <f>E57</f>
        <v>#REF!</v>
      </c>
      <c r="E61" s="168" t="e">
        <f>D61/D62</f>
        <v>#REF!</v>
      </c>
      <c r="F61" s="94" t="s">
        <v>48</v>
      </c>
      <c r="G61" s="95">
        <v>13.25</v>
      </c>
      <c r="I61" s="90"/>
      <c r="J61" s="117" t="s">
        <v>44</v>
      </c>
      <c r="K61" s="118"/>
      <c r="L61" s="119" t="e">
        <f>M57</f>
        <v>#REF!</v>
      </c>
      <c r="M61" s="182" t="e">
        <f>L61/L62</f>
        <v>#REF!</v>
      </c>
      <c r="N61" s="99" t="s">
        <v>48</v>
      </c>
      <c r="O61" s="100">
        <v>8.31</v>
      </c>
      <c r="Q61" s="87"/>
      <c r="R61" s="114" t="s">
        <v>44</v>
      </c>
      <c r="S61" s="115"/>
      <c r="T61" s="116" t="e">
        <f>U57</f>
        <v>#REF!</v>
      </c>
      <c r="U61" s="168" t="e">
        <f>T61/T62</f>
        <v>#REF!</v>
      </c>
      <c r="V61" s="94" t="s">
        <v>48</v>
      </c>
      <c r="W61" s="95">
        <v>3.64</v>
      </c>
      <c r="Y61" s="90"/>
      <c r="Z61" s="117" t="s">
        <v>44</v>
      </c>
      <c r="AA61" s="118"/>
      <c r="AB61" s="120" t="e">
        <f>AC57</f>
        <v>#REF!</v>
      </c>
      <c r="AC61" s="182" t="e">
        <f>AB61/AB62</f>
        <v>#REF!</v>
      </c>
      <c r="AD61" s="99" t="s">
        <v>48</v>
      </c>
      <c r="AE61" s="95">
        <v>2.63</v>
      </c>
    </row>
    <row r="62" spans="1:31" hidden="1" x14ac:dyDescent="0.15">
      <c r="A62" s="87"/>
      <c r="B62" s="121" t="s">
        <v>49</v>
      </c>
      <c r="C62" s="115"/>
      <c r="D62" s="122">
        <f>G61</f>
        <v>13.25</v>
      </c>
      <c r="E62" s="168"/>
      <c r="F62" s="94"/>
      <c r="G62" s="89"/>
      <c r="I62" s="90"/>
      <c r="J62" s="123" t="s">
        <v>49</v>
      </c>
      <c r="K62" s="118"/>
      <c r="L62" s="124">
        <f>O61</f>
        <v>8.31</v>
      </c>
      <c r="M62" s="182"/>
      <c r="N62" s="99"/>
      <c r="O62" s="107"/>
      <c r="Q62" s="87"/>
      <c r="R62" s="121" t="s">
        <v>49</v>
      </c>
      <c r="S62" s="115"/>
      <c r="T62" s="122">
        <f>W61</f>
        <v>3.64</v>
      </c>
      <c r="U62" s="168"/>
      <c r="V62" s="94"/>
      <c r="W62" s="89"/>
      <c r="Y62" s="90"/>
      <c r="Z62" s="123" t="s">
        <v>49</v>
      </c>
      <c r="AA62" s="118"/>
      <c r="AB62" s="125">
        <f>AE61</f>
        <v>2.63</v>
      </c>
      <c r="AC62" s="182"/>
      <c r="AD62" s="99"/>
      <c r="AE62" s="108"/>
    </row>
    <row r="63" spans="1:31" hidden="1" x14ac:dyDescent="0.15">
      <c r="A63" s="87"/>
      <c r="B63" s="78"/>
      <c r="C63" s="79"/>
      <c r="D63" s="80"/>
      <c r="E63" s="78"/>
      <c r="F63" s="94"/>
      <c r="G63" s="89"/>
      <c r="I63" s="90"/>
      <c r="J63" s="82"/>
      <c r="K63" s="83"/>
      <c r="L63" s="84"/>
      <c r="M63" s="82"/>
      <c r="N63" s="99"/>
      <c r="O63" s="107"/>
      <c r="Q63" s="87"/>
      <c r="R63" s="78"/>
      <c r="S63" s="79"/>
      <c r="T63" s="80"/>
      <c r="U63" s="78"/>
      <c r="V63" s="94"/>
      <c r="W63" s="89"/>
      <c r="Y63" s="90"/>
      <c r="Z63" s="82"/>
      <c r="AA63" s="83"/>
      <c r="AB63" s="86"/>
      <c r="AC63" s="82"/>
      <c r="AD63" s="99"/>
      <c r="AE63" s="108"/>
    </row>
    <row r="64" spans="1:31" x14ac:dyDescent="0.15">
      <c r="A64" s="87" t="s">
        <v>50</v>
      </c>
      <c r="B64" s="78"/>
      <c r="C64" s="79"/>
      <c r="D64" s="80"/>
      <c r="E64" s="78"/>
      <c r="F64" s="94"/>
      <c r="G64" s="89"/>
      <c r="I64" s="90" t="s">
        <v>50</v>
      </c>
      <c r="J64" s="82"/>
      <c r="K64" s="83"/>
      <c r="L64" s="84"/>
      <c r="M64" s="82"/>
      <c r="N64" s="99"/>
      <c r="O64" s="107"/>
      <c r="Q64" s="87" t="s">
        <v>50</v>
      </c>
      <c r="R64" s="78"/>
      <c r="S64" s="79"/>
      <c r="T64" s="80"/>
      <c r="U64" s="78"/>
      <c r="V64" s="94"/>
      <c r="W64" s="89"/>
      <c r="Y64" s="90" t="s">
        <v>50</v>
      </c>
      <c r="Z64" s="82"/>
      <c r="AA64" s="83"/>
      <c r="AB64" s="86"/>
      <c r="AC64" s="82"/>
      <c r="AD64" s="99"/>
      <c r="AE64" s="108"/>
    </row>
    <row r="65" spans="1:31" x14ac:dyDescent="0.15">
      <c r="A65" s="87"/>
      <c r="B65" s="114" t="s">
        <v>49</v>
      </c>
      <c r="C65" s="115"/>
      <c r="D65" s="116">
        <f>G65</f>
        <v>13.42</v>
      </c>
      <c r="E65" s="169">
        <f>D65/D66</f>
        <v>10.453650594865373</v>
      </c>
      <c r="F65" s="94" t="s">
        <v>48</v>
      </c>
      <c r="G65" s="95">
        <v>13.42</v>
      </c>
      <c r="I65" s="90"/>
      <c r="J65" s="117" t="s">
        <v>49</v>
      </c>
      <c r="K65" s="118"/>
      <c r="L65" s="119">
        <f>O65</f>
        <v>17.79</v>
      </c>
      <c r="M65" s="179">
        <f>L65/L66</f>
        <v>16.712330041777438</v>
      </c>
      <c r="N65" s="99" t="s">
        <v>48</v>
      </c>
      <c r="O65" s="100">
        <v>17.79</v>
      </c>
      <c r="Q65" s="87"/>
      <c r="R65" s="114" t="s">
        <v>49</v>
      </c>
      <c r="S65" s="115"/>
      <c r="T65" s="116">
        <f>W65</f>
        <v>14.91</v>
      </c>
      <c r="U65" s="169">
        <f>T65/T66</f>
        <v>17.671910274963821</v>
      </c>
      <c r="V65" s="94" t="s">
        <v>48</v>
      </c>
      <c r="W65" s="95">
        <v>14.91</v>
      </c>
      <c r="Y65" s="90"/>
      <c r="Z65" s="117" t="s">
        <v>49</v>
      </c>
      <c r="AA65" s="118"/>
      <c r="AB65" s="120">
        <f>AE65</f>
        <v>13.23</v>
      </c>
      <c r="AC65" s="179">
        <f>AB65/AB66</f>
        <v>29.802572614107884</v>
      </c>
      <c r="AD65" s="99" t="s">
        <v>48</v>
      </c>
      <c r="AE65" s="95">
        <v>13.23</v>
      </c>
    </row>
    <row r="66" spans="1:31" x14ac:dyDescent="0.15">
      <c r="A66" s="87"/>
      <c r="B66" s="121" t="s">
        <v>41</v>
      </c>
      <c r="C66" s="115"/>
      <c r="D66" s="122">
        <f>G66</f>
        <v>1.2837620578778135</v>
      </c>
      <c r="E66" s="169"/>
      <c r="F66" s="94" t="s">
        <v>51</v>
      </c>
      <c r="G66" s="95">
        <f>E53</f>
        <v>1.2837620578778135</v>
      </c>
      <c r="I66" s="90"/>
      <c r="J66" s="123" t="s">
        <v>41</v>
      </c>
      <c r="K66" s="118"/>
      <c r="L66" s="124">
        <f>O66</f>
        <v>1.0644835253689104</v>
      </c>
      <c r="M66" s="179"/>
      <c r="N66" s="99" t="s">
        <v>51</v>
      </c>
      <c r="O66" s="100">
        <f>M53</f>
        <v>1.0644835253689104</v>
      </c>
      <c r="Q66" s="87"/>
      <c r="R66" s="121" t="s">
        <v>41</v>
      </c>
      <c r="S66" s="115"/>
      <c r="T66" s="122">
        <f>W66</f>
        <v>0.84371184371184371</v>
      </c>
      <c r="U66" s="169"/>
      <c r="V66" s="94" t="s">
        <v>51</v>
      </c>
      <c r="W66" s="95">
        <f>U53</f>
        <v>0.84371184371184371</v>
      </c>
      <c r="Y66" s="90"/>
      <c r="Z66" s="123" t="s">
        <v>41</v>
      </c>
      <c r="AA66" s="118"/>
      <c r="AB66" s="125">
        <f>AE66</f>
        <v>0.44392140810478919</v>
      </c>
      <c r="AC66" s="179"/>
      <c r="AD66" s="99" t="s">
        <v>51</v>
      </c>
      <c r="AE66" s="95">
        <f>AC53</f>
        <v>0.44392140810478919</v>
      </c>
    </row>
    <row r="67" spans="1:31" x14ac:dyDescent="0.15">
      <c r="A67" s="87"/>
      <c r="B67" s="78"/>
      <c r="C67" s="79"/>
      <c r="D67" s="80"/>
      <c r="E67" s="78"/>
      <c r="F67" s="94"/>
      <c r="G67" s="89"/>
      <c r="I67" s="90"/>
      <c r="J67" s="82"/>
      <c r="K67" s="83"/>
      <c r="L67" s="84"/>
      <c r="M67" s="82"/>
      <c r="N67" s="99"/>
      <c r="O67" s="107"/>
      <c r="Q67" s="87"/>
      <c r="R67" s="78"/>
      <c r="S67" s="79"/>
      <c r="T67" s="80"/>
      <c r="U67" s="78"/>
      <c r="V67" s="94"/>
      <c r="W67" s="89"/>
      <c r="Y67" s="90"/>
      <c r="Z67" s="82"/>
      <c r="AA67" s="83"/>
      <c r="AB67" s="86"/>
      <c r="AC67" s="82"/>
      <c r="AD67" s="99"/>
      <c r="AE67" s="108"/>
    </row>
    <row r="68" spans="1:31" x14ac:dyDescent="0.15">
      <c r="A68" s="87"/>
      <c r="B68" s="78"/>
      <c r="C68" s="79"/>
      <c r="D68" s="80"/>
      <c r="E68" s="78"/>
      <c r="F68" s="94"/>
      <c r="G68" s="89"/>
      <c r="I68" s="90"/>
      <c r="J68" s="82"/>
      <c r="K68" s="83"/>
      <c r="L68" s="84"/>
      <c r="M68" s="82"/>
      <c r="N68" s="99"/>
      <c r="O68" s="107"/>
      <c r="Q68" s="87"/>
      <c r="R68" s="78"/>
      <c r="S68" s="79"/>
      <c r="T68" s="80"/>
      <c r="U68" s="78"/>
      <c r="V68" s="94"/>
      <c r="W68" s="89"/>
      <c r="Y68" s="90"/>
      <c r="Z68" s="82"/>
      <c r="AA68" s="83"/>
      <c r="AB68" s="86"/>
      <c r="AC68" s="82"/>
      <c r="AD68" s="99"/>
      <c r="AE68" s="108"/>
    </row>
    <row r="69" spans="1:31" x14ac:dyDescent="0.15">
      <c r="A69" s="87" t="s">
        <v>53</v>
      </c>
      <c r="B69" s="78"/>
      <c r="C69" s="79"/>
      <c r="D69" s="80"/>
      <c r="E69" s="78"/>
      <c r="F69" s="94"/>
      <c r="G69" s="89"/>
      <c r="I69" s="90" t="s">
        <v>53</v>
      </c>
      <c r="J69" s="82"/>
      <c r="K69" s="83"/>
      <c r="L69" s="84"/>
      <c r="M69" s="82"/>
      <c r="N69" s="99"/>
      <c r="O69" s="107"/>
      <c r="Q69" s="87" t="s">
        <v>53</v>
      </c>
      <c r="R69" s="78"/>
      <c r="S69" s="79"/>
      <c r="T69" s="80"/>
      <c r="U69" s="78"/>
      <c r="V69" s="94"/>
      <c r="W69" s="89"/>
      <c r="Y69" s="90" t="s">
        <v>53</v>
      </c>
      <c r="Z69" s="82"/>
      <c r="AA69" s="83"/>
      <c r="AB69" s="86"/>
      <c r="AC69" s="82"/>
      <c r="AD69" s="99"/>
      <c r="AE69" s="108"/>
    </row>
    <row r="70" spans="1:31" x14ac:dyDescent="0.15">
      <c r="A70" s="79"/>
      <c r="B70" s="114" t="s">
        <v>54</v>
      </c>
      <c r="C70" s="115"/>
      <c r="D70" s="116">
        <f>G70</f>
        <v>6968</v>
      </c>
      <c r="E70" s="164">
        <f>D70/D71</f>
        <v>0.12406523751869525</v>
      </c>
      <c r="F70" s="94" t="s">
        <v>55</v>
      </c>
      <c r="G70" s="95">
        <f>G14</f>
        <v>6968</v>
      </c>
      <c r="H70" s="145"/>
      <c r="I70" s="83"/>
      <c r="J70" s="117" t="s">
        <v>54</v>
      </c>
      <c r="K70" s="118"/>
      <c r="L70" s="119">
        <f>O70</f>
        <v>6221</v>
      </c>
      <c r="M70" s="187">
        <f>L70/L71</f>
        <v>0.11215677790397895</v>
      </c>
      <c r="N70" s="99" t="s">
        <v>55</v>
      </c>
      <c r="O70" s="100">
        <f>O14</f>
        <v>6221</v>
      </c>
      <c r="Q70" s="79"/>
      <c r="R70" s="114" t="s">
        <v>54</v>
      </c>
      <c r="S70" s="115"/>
      <c r="T70" s="116">
        <f>W70</f>
        <v>4800</v>
      </c>
      <c r="U70" s="164">
        <f>T70/T71</f>
        <v>0.19776688228750361</v>
      </c>
      <c r="V70" s="94" t="s">
        <v>55</v>
      </c>
      <c r="W70" s="95">
        <f>W14</f>
        <v>4800</v>
      </c>
      <c r="X70" s="145"/>
      <c r="Y70" s="83"/>
      <c r="Z70" s="117" t="s">
        <v>54</v>
      </c>
      <c r="AA70" s="118"/>
      <c r="AB70" s="120">
        <f>AE70</f>
        <v>3525</v>
      </c>
      <c r="AC70" s="187">
        <f>AB70/AB71</f>
        <v>0.12520868113522537</v>
      </c>
      <c r="AD70" s="99" t="s">
        <v>55</v>
      </c>
      <c r="AE70" s="95">
        <f>AE14</f>
        <v>3525</v>
      </c>
    </row>
    <row r="71" spans="1:31" ht="14" thickBot="1" x14ac:dyDescent="0.2">
      <c r="A71" s="146"/>
      <c r="B71" s="147" t="s">
        <v>56</v>
      </c>
      <c r="C71" s="147"/>
      <c r="D71" s="148">
        <f>G71</f>
        <v>56164</v>
      </c>
      <c r="E71" s="165"/>
      <c r="F71" s="149" t="s">
        <v>57</v>
      </c>
      <c r="G71" s="150">
        <v>56164</v>
      </c>
      <c r="H71" s="151"/>
      <c r="I71" s="152"/>
      <c r="J71" s="153" t="s">
        <v>56</v>
      </c>
      <c r="K71" s="153"/>
      <c r="L71" s="154">
        <f>O71</f>
        <v>55467</v>
      </c>
      <c r="M71" s="188"/>
      <c r="N71" s="155" t="s">
        <v>57</v>
      </c>
      <c r="O71" s="156">
        <v>55467</v>
      </c>
      <c r="Q71" s="146"/>
      <c r="R71" s="147" t="s">
        <v>56</v>
      </c>
      <c r="S71" s="147"/>
      <c r="T71" s="148">
        <f>W71</f>
        <v>24271</v>
      </c>
      <c r="U71" s="165"/>
      <c r="V71" s="149" t="s">
        <v>57</v>
      </c>
      <c r="W71" s="150">
        <v>24271</v>
      </c>
      <c r="X71" s="151"/>
      <c r="Y71" s="152"/>
      <c r="Z71" s="153" t="s">
        <v>56</v>
      </c>
      <c r="AA71" s="153"/>
      <c r="AB71" s="157">
        <f>AE71</f>
        <v>28153</v>
      </c>
      <c r="AC71" s="188"/>
      <c r="AD71" s="155" t="s">
        <v>57</v>
      </c>
      <c r="AE71" s="150">
        <v>28153</v>
      </c>
    </row>
    <row r="72" spans="1:31" ht="14" thickTop="1" x14ac:dyDescent="0.15"/>
  </sheetData>
  <mergeCells count="66">
    <mergeCell ref="U70:U71"/>
    <mergeCell ref="AC70:AC71"/>
    <mergeCell ref="A2:AE2"/>
    <mergeCell ref="U57:U58"/>
    <mergeCell ref="AC57:AC58"/>
    <mergeCell ref="U61:U62"/>
    <mergeCell ref="AC61:AC62"/>
    <mergeCell ref="U65:U66"/>
    <mergeCell ref="AC65:AC66"/>
    <mergeCell ref="U45:U46"/>
    <mergeCell ref="AC45:AC46"/>
    <mergeCell ref="U53:U54"/>
    <mergeCell ref="AC53:AC54"/>
    <mergeCell ref="U30:U31"/>
    <mergeCell ref="AC30:AC31"/>
    <mergeCell ref="U34:U35"/>
    <mergeCell ref="AC34:AC35"/>
    <mergeCell ref="U41:U42"/>
    <mergeCell ref="AC41:AC42"/>
    <mergeCell ref="U22:U23"/>
    <mergeCell ref="AC22:AC23"/>
    <mergeCell ref="U26:U27"/>
    <mergeCell ref="AC26:AC27"/>
    <mergeCell ref="U10:U11"/>
    <mergeCell ref="AC10:AC11"/>
    <mergeCell ref="U14:U15"/>
    <mergeCell ref="AC14:AC15"/>
    <mergeCell ref="Q3:W3"/>
    <mergeCell ref="Y3:AE3"/>
    <mergeCell ref="V4:W4"/>
    <mergeCell ref="AD5:AE5"/>
    <mergeCell ref="U6:U7"/>
    <mergeCell ref="AC6:AC7"/>
    <mergeCell ref="F4:G4"/>
    <mergeCell ref="N5:O5"/>
    <mergeCell ref="M70:M71"/>
    <mergeCell ref="M57:M58"/>
    <mergeCell ref="M61:M62"/>
    <mergeCell ref="M65:M66"/>
    <mergeCell ref="M41:M42"/>
    <mergeCell ref="M45:M46"/>
    <mergeCell ref="M26:M27"/>
    <mergeCell ref="M30:M31"/>
    <mergeCell ref="M34:M35"/>
    <mergeCell ref="M6:M7"/>
    <mergeCell ref="E6:E7"/>
    <mergeCell ref="E10:E11"/>
    <mergeCell ref="E22:E23"/>
    <mergeCell ref="M10:M11"/>
    <mergeCell ref="M22:M23"/>
    <mergeCell ref="M14:M15"/>
    <mergeCell ref="M53:M54"/>
    <mergeCell ref="E41:E42"/>
    <mergeCell ref="E45:E46"/>
    <mergeCell ref="E26:E27"/>
    <mergeCell ref="A1:AE1"/>
    <mergeCell ref="E70:E71"/>
    <mergeCell ref="E14:E15"/>
    <mergeCell ref="E53:E54"/>
    <mergeCell ref="E57:E58"/>
    <mergeCell ref="E61:E62"/>
    <mergeCell ref="E65:E66"/>
    <mergeCell ref="E30:E31"/>
    <mergeCell ref="E34:E35"/>
    <mergeCell ref="A3:G3"/>
    <mergeCell ref="I3:O3"/>
  </mergeCells>
  <phoneticPr fontId="3" type="noConversion"/>
  <pageMargins left="0.7" right="0.7" top="0.75" bottom="0.75"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3C37-4645-428D-B629-F4C19FB8C27D}">
  <dimension ref="A1:H12"/>
  <sheetViews>
    <sheetView zoomScale="150" zoomScaleNormal="150" zoomScalePageLayoutView="150" workbookViewId="0">
      <pane ySplit="1" topLeftCell="A2" activePane="bottomLeft" state="frozen"/>
      <selection pane="bottomLeft" activeCell="E15" sqref="E15"/>
    </sheetView>
  </sheetViews>
  <sheetFormatPr baseColWidth="10" defaultColWidth="13" defaultRowHeight="13" x14ac:dyDescent="0.15"/>
  <cols>
    <col min="1" max="1" width="34.1640625" style="2" customWidth="1"/>
    <col min="2" max="5" width="11.6640625" style="2" bestFit="1" customWidth="1"/>
    <col min="6" max="6" width="9.83203125" style="2" customWidth="1"/>
    <col min="7" max="7" width="48" style="6" customWidth="1"/>
    <col min="8" max="8" width="46.1640625" style="2" customWidth="1"/>
    <col min="9" max="16384" width="13" style="2"/>
  </cols>
  <sheetData>
    <row r="1" spans="1:8" ht="28" x14ac:dyDescent="0.15">
      <c r="A1" s="1" t="s">
        <v>58</v>
      </c>
      <c r="B1" s="3">
        <f>Ratios!Y3</f>
        <v>2017</v>
      </c>
      <c r="C1" s="3">
        <f>Ratios!Q3</f>
        <v>2018</v>
      </c>
      <c r="D1" s="3">
        <f>Ratios!I3</f>
        <v>2019</v>
      </c>
      <c r="E1" s="18">
        <f>Ratios!A3</f>
        <v>2020</v>
      </c>
      <c r="F1" s="27" t="s">
        <v>90</v>
      </c>
      <c r="G1" s="5" t="s">
        <v>59</v>
      </c>
      <c r="H1" s="4" t="s">
        <v>63</v>
      </c>
    </row>
    <row r="2" spans="1:8" x14ac:dyDescent="0.15">
      <c r="A2" s="7" t="s">
        <v>1</v>
      </c>
      <c r="B2" s="8"/>
      <c r="C2" s="8"/>
      <c r="D2" s="8"/>
      <c r="E2" s="19"/>
      <c r="F2" s="9"/>
      <c r="G2" s="10"/>
      <c r="H2" s="28"/>
    </row>
    <row r="3" spans="1:8" ht="40.75" customHeight="1" x14ac:dyDescent="0.15">
      <c r="A3" s="37" t="s">
        <v>2</v>
      </c>
      <c r="B3" s="11">
        <f>Ratios!AC6</f>
        <v>0.59870525800745233</v>
      </c>
      <c r="C3" s="11">
        <f>Ratios!U6</f>
        <v>0.75261215597350051</v>
      </c>
      <c r="D3" s="11">
        <f>Ratios!M6</f>
        <v>0.81043659043659044</v>
      </c>
      <c r="E3" s="20">
        <f>Ratios!E6</f>
        <v>0.91416832219613509</v>
      </c>
      <c r="F3" s="46">
        <f>(E3-B3)/B3</f>
        <v>0.52690879187961981</v>
      </c>
      <c r="G3" s="197"/>
      <c r="H3" s="198" t="s">
        <v>64</v>
      </c>
    </row>
    <row r="4" spans="1:8" ht="15.5" customHeight="1" thickBot="1" x14ac:dyDescent="0.2">
      <c r="A4" s="39" t="s">
        <v>89</v>
      </c>
      <c r="B4" s="40"/>
      <c r="C4" s="41">
        <f>(C3-B3)/B3</f>
        <v>0.25706622066133988</v>
      </c>
      <c r="D4" s="41">
        <f>(D3-C3)/C3</f>
        <v>7.683165094283427E-2</v>
      </c>
      <c r="E4" s="42">
        <f>(E3-D3)/D3</f>
        <v>0.12799487706208243</v>
      </c>
      <c r="F4" s="47"/>
      <c r="G4" s="194"/>
      <c r="H4" s="196"/>
    </row>
    <row r="5" spans="1:8" ht="41.5" customHeight="1" x14ac:dyDescent="0.15">
      <c r="A5" s="38" t="s">
        <v>7</v>
      </c>
      <c r="B5" s="24" t="e">
        <f>Ratios!#REF!</f>
        <v>#REF!</v>
      </c>
      <c r="C5" s="24" t="e">
        <f>Ratios!#REF!</f>
        <v>#REF!</v>
      </c>
      <c r="D5" s="24" t="e">
        <f>Ratios!#REF!</f>
        <v>#REF!</v>
      </c>
      <c r="E5" s="25" t="e">
        <f>Ratios!#REF!</f>
        <v>#REF!</v>
      </c>
      <c r="F5" s="48" t="e">
        <f t="shared" ref="F5:F11" si="0">(E5-B5)/B5</f>
        <v>#REF!</v>
      </c>
      <c r="G5" s="193"/>
      <c r="H5" s="195" t="s">
        <v>65</v>
      </c>
    </row>
    <row r="6" spans="1:8" ht="13.75" customHeight="1" thickBot="1" x14ac:dyDescent="0.2">
      <c r="A6" s="39" t="s">
        <v>89</v>
      </c>
      <c r="B6" s="40"/>
      <c r="C6" s="41" t="e">
        <f>(C5-B5)/B5</f>
        <v>#REF!</v>
      </c>
      <c r="D6" s="41" t="e">
        <f>(D5-C5)/C5</f>
        <v>#REF!</v>
      </c>
      <c r="E6" s="43" t="e">
        <f>(E5-D5)/D5</f>
        <v>#REF!</v>
      </c>
      <c r="F6" s="47"/>
      <c r="G6" s="194"/>
      <c r="H6" s="196"/>
    </row>
    <row r="7" spans="1:8" ht="30.5" customHeight="1" x14ac:dyDescent="0.15">
      <c r="A7" s="38" t="s">
        <v>9</v>
      </c>
      <c r="B7" s="30">
        <f>Ratios!AC10</f>
        <v>0.8034698360840421</v>
      </c>
      <c r="C7" s="30">
        <f>Ratios!U10</f>
        <v>0.84663575992983331</v>
      </c>
      <c r="D7" s="30">
        <f>Ratios!M10</f>
        <v>0.56237633203804804</v>
      </c>
      <c r="E7" s="31">
        <f>Ratios!E10</f>
        <v>0.52958198629982145</v>
      </c>
      <c r="F7" s="48">
        <f>(B7-E7)/B7</f>
        <v>0.34088130939563022</v>
      </c>
      <c r="G7" s="193"/>
      <c r="H7" s="195" t="s">
        <v>66</v>
      </c>
    </row>
    <row r="8" spans="1:8" ht="14" thickBot="1" x14ac:dyDescent="0.2">
      <c r="A8" s="39" t="s">
        <v>89</v>
      </c>
      <c r="B8" s="44"/>
      <c r="C8" s="41">
        <f>(C7-B7)/B7</f>
        <v>5.3724386289563331E-2</v>
      </c>
      <c r="D8" s="41">
        <f>(D7-C7)/C7</f>
        <v>-0.33575173805007225</v>
      </c>
      <c r="E8" s="42">
        <f>(E7-D7)/D7</f>
        <v>-5.8313879638888969E-2</v>
      </c>
      <c r="F8" s="47"/>
      <c r="G8" s="194"/>
      <c r="H8" s="196"/>
    </row>
    <row r="9" spans="1:8" ht="30.5" customHeight="1" x14ac:dyDescent="0.15">
      <c r="A9" s="38" t="s">
        <v>14</v>
      </c>
      <c r="B9" s="32">
        <f>Ratios!AC14</f>
        <v>4.5134443021766968</v>
      </c>
      <c r="C9" s="32">
        <f>Ratios!U14</f>
        <v>6.2663185378590081</v>
      </c>
      <c r="D9" s="32">
        <f>Ratios!M14</f>
        <v>6.9508379888268159</v>
      </c>
      <c r="E9" s="33">
        <f>Ratios!E14</f>
        <v>8.0648148148148149</v>
      </c>
      <c r="F9" s="48">
        <f t="shared" si="0"/>
        <v>0.78684265826109789</v>
      </c>
      <c r="G9" s="193"/>
      <c r="H9" s="195" t="s">
        <v>67</v>
      </c>
    </row>
    <row r="10" spans="1:8" ht="14" thickBot="1" x14ac:dyDescent="0.2">
      <c r="A10" s="39" t="s">
        <v>89</v>
      </c>
      <c r="B10" s="45"/>
      <c r="C10" s="41">
        <f>(C9-B9)/B9</f>
        <v>0.38836731292705956</v>
      </c>
      <c r="D10" s="41">
        <f>(D9-C9)/C9</f>
        <v>0.109237895716946</v>
      </c>
      <c r="E10" s="43">
        <f>(E9-D9)/D9</f>
        <v>0.16026511159930221</v>
      </c>
      <c r="F10" s="47"/>
      <c r="G10" s="194"/>
      <c r="H10" s="196"/>
    </row>
    <row r="11" spans="1:8" ht="30.5" customHeight="1" x14ac:dyDescent="0.15">
      <c r="A11" s="38" t="s">
        <v>19</v>
      </c>
      <c r="B11" s="32" t="e">
        <f>Ratios!#REF!</f>
        <v>#REF!</v>
      </c>
      <c r="C11" s="32" t="e">
        <f>Ratios!#REF!</f>
        <v>#REF!</v>
      </c>
      <c r="D11" s="32" t="e">
        <f>Ratios!#REF!</f>
        <v>#REF!</v>
      </c>
      <c r="E11" s="33" t="e">
        <f>Ratios!#REF!</f>
        <v>#REF!</v>
      </c>
      <c r="F11" s="48" t="e">
        <f t="shared" si="0"/>
        <v>#REF!</v>
      </c>
      <c r="G11" s="193"/>
      <c r="H11" s="195" t="s">
        <v>68</v>
      </c>
    </row>
    <row r="12" spans="1:8" ht="14" thickBot="1" x14ac:dyDescent="0.2">
      <c r="A12" s="39" t="s">
        <v>89</v>
      </c>
      <c r="B12" s="45"/>
      <c r="C12" s="41" t="e">
        <f>(C11-B11)/B11</f>
        <v>#REF!</v>
      </c>
      <c r="D12" s="41" t="e">
        <f>(D11-C11)/C11</f>
        <v>#REF!</v>
      </c>
      <c r="E12" s="43" t="e">
        <f>(E11-D11)/D11</f>
        <v>#REF!</v>
      </c>
      <c r="F12" s="47"/>
      <c r="G12" s="194"/>
      <c r="H12" s="196"/>
    </row>
  </sheetData>
  <mergeCells count="10">
    <mergeCell ref="G9:G10"/>
    <mergeCell ref="H9:H10"/>
    <mergeCell ref="G11:G12"/>
    <mergeCell ref="H11:H12"/>
    <mergeCell ref="G3:G4"/>
    <mergeCell ref="H3:H4"/>
    <mergeCell ref="G5:G6"/>
    <mergeCell ref="H5:H6"/>
    <mergeCell ref="G7:G8"/>
    <mergeCell ref="H7:H8"/>
  </mergeCells>
  <conditionalFormatting sqref="F3:F12">
    <cfRule type="cellIs" dxfId="71" priority="13" operator="greaterThan">
      <formula>0</formula>
    </cfRule>
    <cfRule type="cellIs" dxfId="70" priority="14" operator="lessThan">
      <formula>0</formula>
    </cfRule>
  </conditionalFormatting>
  <conditionalFormatting sqref="C4:E4">
    <cfRule type="cellIs" dxfId="69" priority="11" operator="greaterThan">
      <formula>0</formula>
    </cfRule>
    <cfRule type="cellIs" dxfId="68" priority="12" operator="lessThan">
      <formula>0</formula>
    </cfRule>
  </conditionalFormatting>
  <conditionalFormatting sqref="C6:E6">
    <cfRule type="cellIs" dxfId="67" priority="9" operator="greaterThan">
      <formula>0</formula>
    </cfRule>
    <cfRule type="cellIs" dxfId="66" priority="10" operator="lessThan">
      <formula>0</formula>
    </cfRule>
  </conditionalFormatting>
  <conditionalFormatting sqref="C8:E8">
    <cfRule type="cellIs" dxfId="65" priority="7" operator="lessThan">
      <formula>0</formula>
    </cfRule>
    <cfRule type="cellIs" dxfId="64" priority="8" operator="greaterThan">
      <formula>0</formula>
    </cfRule>
  </conditionalFormatting>
  <conditionalFormatting sqref="C10:E10">
    <cfRule type="cellIs" dxfId="63" priority="5" operator="greaterThan">
      <formula>0</formula>
    </cfRule>
    <cfRule type="cellIs" dxfId="62" priority="6" operator="lessThan">
      <formula>0</formula>
    </cfRule>
  </conditionalFormatting>
  <conditionalFormatting sqref="C12:E12">
    <cfRule type="cellIs" dxfId="61" priority="3" operator="greaterThan">
      <formula>0</formula>
    </cfRule>
    <cfRule type="cellIs" dxfId="60" priority="4" operator="lessThan">
      <formula>0</formula>
    </cfRule>
  </conditionalFormatting>
  <pageMargins left="0.7" right="0.7" top="0.75" bottom="0.75" header="0.5" footer="0.5"/>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7D42-98CB-4162-AD5E-5C72F0ADC882}">
  <dimension ref="A1:H10"/>
  <sheetViews>
    <sheetView zoomScale="150" zoomScaleNormal="150" zoomScalePageLayoutView="150" workbookViewId="0">
      <pane ySplit="1" topLeftCell="A2" activePane="bottomLeft" state="frozen"/>
      <selection pane="bottomLeft" activeCell="A4" sqref="A4:F4"/>
    </sheetView>
  </sheetViews>
  <sheetFormatPr baseColWidth="10" defaultColWidth="13" defaultRowHeight="13" x14ac:dyDescent="0.15"/>
  <cols>
    <col min="1" max="1" width="30.5" style="2" customWidth="1"/>
    <col min="2" max="5" width="11.6640625" style="2" bestFit="1" customWidth="1"/>
    <col min="6" max="6" width="9.83203125" style="2" customWidth="1"/>
    <col min="7" max="7" width="48" style="6" customWidth="1"/>
    <col min="8" max="8" width="46.1640625" style="2" customWidth="1"/>
    <col min="9" max="16384" width="13" style="2"/>
  </cols>
  <sheetData>
    <row r="1" spans="1:8" ht="28" x14ac:dyDescent="0.15">
      <c r="A1" s="1" t="s">
        <v>58</v>
      </c>
      <c r="B1" s="3">
        <f>Ratios!Y3</f>
        <v>2017</v>
      </c>
      <c r="C1" s="3">
        <f>Ratios!Q3</f>
        <v>2018</v>
      </c>
      <c r="D1" s="3">
        <f>Ratios!I3</f>
        <v>2019</v>
      </c>
      <c r="E1" s="18">
        <f>Ratios!A3</f>
        <v>2020</v>
      </c>
      <c r="F1" s="27" t="s">
        <v>90</v>
      </c>
      <c r="G1" s="5" t="s">
        <v>59</v>
      </c>
      <c r="H1" s="4" t="s">
        <v>63</v>
      </c>
    </row>
    <row r="2" spans="1:8" x14ac:dyDescent="0.15">
      <c r="A2" s="15" t="s">
        <v>23</v>
      </c>
      <c r="B2" s="14"/>
      <c r="C2" s="14"/>
      <c r="D2" s="14"/>
      <c r="E2" s="22"/>
      <c r="F2" s="17"/>
      <c r="G2" s="12"/>
      <c r="H2" s="29"/>
    </row>
    <row r="3" spans="1:8" ht="28.25" customHeight="1" x14ac:dyDescent="0.15">
      <c r="A3" s="37" t="s">
        <v>24</v>
      </c>
      <c r="B3" s="16">
        <f>Ratios!AC22</f>
        <v>0.6573908434373551</v>
      </c>
      <c r="C3" s="16">
        <f>Ratios!U22</f>
        <v>0.66772655007949122</v>
      </c>
      <c r="D3" s="16">
        <f>Ratios!M22</f>
        <v>0.64871832864128021</v>
      </c>
      <c r="E3" s="23">
        <f>Ratios!E22</f>
        <v>0.65676412798029271</v>
      </c>
      <c r="F3" s="17">
        <f t="shared" ref="F3:F9" si="0">(E3-B3)/B3</f>
        <v>-9.5333767319518434E-4</v>
      </c>
      <c r="G3" s="197"/>
      <c r="H3" s="198" t="s">
        <v>69</v>
      </c>
    </row>
    <row r="4" spans="1:8" ht="15.5" customHeight="1" thickBot="1" x14ac:dyDescent="0.2">
      <c r="A4" s="39" t="s">
        <v>89</v>
      </c>
      <c r="B4" s="49"/>
      <c r="C4" s="41">
        <f>(C3-B3)/B3</f>
        <v>1.5722316100560421E-2</v>
      </c>
      <c r="D4" s="41">
        <f>(D3-C3)/C3</f>
        <v>-2.8467074487225547E-2</v>
      </c>
      <c r="E4" s="43">
        <f>(E3-D3)/D3</f>
        <v>1.2402608318257593E-2</v>
      </c>
      <c r="F4" s="36"/>
      <c r="G4" s="194"/>
      <c r="H4" s="196"/>
    </row>
    <row r="5" spans="1:8" ht="33" customHeight="1" x14ac:dyDescent="0.15">
      <c r="A5" s="51" t="s">
        <v>27</v>
      </c>
      <c r="B5" s="52">
        <f>Ratios!AC26</f>
        <v>0.11677598886901212</v>
      </c>
      <c r="C5" s="52">
        <f>Ratios!U26</f>
        <v>0.15573797086402127</v>
      </c>
      <c r="D5" s="52">
        <f>Ratios!M26</f>
        <v>0.18435323751666913</v>
      </c>
      <c r="E5" s="53">
        <f>Ratios!E26</f>
        <v>0.20434616850934045</v>
      </c>
      <c r="F5" s="54">
        <f t="shared" si="0"/>
        <v>0.74989884897104997</v>
      </c>
      <c r="G5" s="193"/>
      <c r="H5" s="195" t="s">
        <v>70</v>
      </c>
    </row>
    <row r="6" spans="1:8" ht="15" customHeight="1" thickBot="1" x14ac:dyDescent="0.2">
      <c r="A6" s="39" t="s">
        <v>89</v>
      </c>
      <c r="B6" s="49"/>
      <c r="C6" s="41">
        <f>(C5-B5)/B5</f>
        <v>0.33364720241172946</v>
      </c>
      <c r="D6" s="41">
        <f>(D5-C5)/C5</f>
        <v>0.18373981947942908</v>
      </c>
      <c r="E6" s="43">
        <f>(E5-D5)/D5</f>
        <v>0.10844903654520076</v>
      </c>
      <c r="F6" s="36"/>
      <c r="G6" s="194"/>
      <c r="H6" s="196"/>
    </row>
    <row r="7" spans="1:8" ht="28.75" customHeight="1" x14ac:dyDescent="0.15">
      <c r="A7" s="51" t="s">
        <v>29</v>
      </c>
      <c r="B7" s="55">
        <f>Ratios!AC30</f>
        <v>0.53539312889093849</v>
      </c>
      <c r="C7" s="55">
        <f>Ratios!U30</f>
        <v>0.53079254641270279</v>
      </c>
      <c r="D7" s="55">
        <f>Ratios!M30</f>
        <v>0.42344275460523012</v>
      </c>
      <c r="E7" s="56">
        <f>Ratios!E30</f>
        <v>0.42395345078390173</v>
      </c>
      <c r="F7" s="54">
        <f t="shared" si="0"/>
        <v>-0.20814551419044719</v>
      </c>
      <c r="G7" s="193"/>
      <c r="H7" s="195" t="s">
        <v>71</v>
      </c>
    </row>
    <row r="8" spans="1:8" ht="14" thickBot="1" x14ac:dyDescent="0.2">
      <c r="A8" s="39" t="s">
        <v>89</v>
      </c>
      <c r="B8" s="49"/>
      <c r="C8" s="41">
        <f>(C7-B7)/B7</f>
        <v>-8.5929053437158471E-3</v>
      </c>
      <c r="D8" s="41">
        <f>(D7-C7)/C7</f>
        <v>-0.202244346747111</v>
      </c>
      <c r="E8" s="43">
        <f>(E7-D7)/D7</f>
        <v>1.2060571898265806E-3</v>
      </c>
      <c r="F8" s="36"/>
      <c r="G8" s="194"/>
      <c r="H8" s="196"/>
    </row>
    <row r="9" spans="1:8" ht="25.25" customHeight="1" x14ac:dyDescent="0.15">
      <c r="A9" s="51" t="s">
        <v>31</v>
      </c>
      <c r="B9" s="52">
        <f>Ratios!AC34</f>
        <v>6.2521062059913798E-2</v>
      </c>
      <c r="C9" s="52">
        <f>Ratios!U34</f>
        <v>8.2664554128061174E-2</v>
      </c>
      <c r="D9" s="52">
        <f>Ratios!M34</f>
        <v>7.8063042714450637E-2</v>
      </c>
      <c r="E9" s="53">
        <f>Ratios!E34</f>
        <v>8.663326329400356E-2</v>
      </c>
      <c r="F9" s="54">
        <f t="shared" si="0"/>
        <v>0.38566525327069928</v>
      </c>
      <c r="G9" s="199"/>
      <c r="H9" s="201" t="s">
        <v>72</v>
      </c>
    </row>
    <row r="10" spans="1:8" ht="14" thickBot="1" x14ac:dyDescent="0.2">
      <c r="A10" s="39" t="s">
        <v>89</v>
      </c>
      <c r="B10" s="49"/>
      <c r="C10" s="41">
        <f>(C9-B9)/B9</f>
        <v>0.32218729823949427</v>
      </c>
      <c r="D10" s="41">
        <f>(D9-C9)/C9</f>
        <v>-5.5664867029731134E-2</v>
      </c>
      <c r="E10" s="43">
        <f>(E9-D9)/D9</f>
        <v>0.10978588947528235</v>
      </c>
      <c r="F10" s="50"/>
      <c r="G10" s="200"/>
      <c r="H10" s="202"/>
    </row>
  </sheetData>
  <mergeCells count="8">
    <mergeCell ref="G9:G10"/>
    <mergeCell ref="H9:H10"/>
    <mergeCell ref="G3:G4"/>
    <mergeCell ref="H3:H4"/>
    <mergeCell ref="G5:G6"/>
    <mergeCell ref="H5:H6"/>
    <mergeCell ref="G7:G8"/>
    <mergeCell ref="H7:H8"/>
  </mergeCells>
  <conditionalFormatting sqref="F2:F5 F7 F9">
    <cfRule type="cellIs" dxfId="59" priority="25" operator="greaterThan">
      <formula>0</formula>
    </cfRule>
    <cfRule type="cellIs" dxfId="58" priority="26" operator="lessThan">
      <formula>0</formula>
    </cfRule>
  </conditionalFormatting>
  <conditionalFormatting sqref="C4:E4">
    <cfRule type="cellIs" dxfId="57" priority="13" operator="greaterThan">
      <formula>0</formula>
    </cfRule>
    <cfRule type="cellIs" dxfId="56" priority="14" operator="lessThan">
      <formula>0</formula>
    </cfRule>
  </conditionalFormatting>
  <conditionalFormatting sqref="F6">
    <cfRule type="cellIs" dxfId="55" priority="11" operator="greaterThan">
      <formula>0</formula>
    </cfRule>
    <cfRule type="cellIs" dxfId="54" priority="12" operator="lessThan">
      <formula>0</formula>
    </cfRule>
  </conditionalFormatting>
  <conditionalFormatting sqref="C6:E6">
    <cfRule type="cellIs" dxfId="53" priority="9" operator="greaterThan">
      <formula>0</formula>
    </cfRule>
    <cfRule type="cellIs" dxfId="52" priority="10" operator="lessThan">
      <formula>0</formula>
    </cfRule>
  </conditionalFormatting>
  <conditionalFormatting sqref="F8">
    <cfRule type="cellIs" dxfId="51" priority="7" operator="greaterThan">
      <formula>0</formula>
    </cfRule>
    <cfRule type="cellIs" dxfId="50" priority="8" operator="lessThan">
      <formula>0</formula>
    </cfRule>
  </conditionalFormatting>
  <conditionalFormatting sqref="C8:E8">
    <cfRule type="cellIs" dxfId="49" priority="5" operator="greaterThan">
      <formula>0</formula>
    </cfRule>
    <cfRule type="cellIs" dxfId="48" priority="6" operator="lessThan">
      <formula>0</formula>
    </cfRule>
  </conditionalFormatting>
  <conditionalFormatting sqref="F10">
    <cfRule type="cellIs" dxfId="47" priority="3" operator="greaterThan">
      <formula>0</formula>
    </cfRule>
    <cfRule type="cellIs" dxfId="46" priority="4" operator="lessThan">
      <formula>0</formula>
    </cfRule>
  </conditionalFormatting>
  <conditionalFormatting sqref="C10:E10">
    <cfRule type="cellIs" dxfId="45" priority="1" operator="greaterThan">
      <formula>0</formula>
    </cfRule>
    <cfRule type="cellIs" dxfId="44" priority="2" operator="lessThan">
      <formula>0</formula>
    </cfRule>
  </conditionalFormatting>
  <pageMargins left="0.7" right="0.7" top="0.75" bottom="0.75"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F1F9-9A7C-4118-895B-DA98C99BD0C1}">
  <dimension ref="A1:H10"/>
  <sheetViews>
    <sheetView zoomScale="150" zoomScaleNormal="150" zoomScalePageLayoutView="150" workbookViewId="0">
      <pane ySplit="1" topLeftCell="A2" activePane="bottomLeft" state="frozen"/>
      <selection pane="bottomLeft" activeCell="F13" sqref="F13"/>
    </sheetView>
  </sheetViews>
  <sheetFormatPr baseColWidth="10" defaultColWidth="13" defaultRowHeight="13" x14ac:dyDescent="0.15"/>
  <cols>
    <col min="1" max="1" width="30.5" style="2" customWidth="1"/>
    <col min="2" max="5" width="11.6640625" style="2" bestFit="1" customWidth="1"/>
    <col min="6" max="6" width="9.83203125" style="2" customWidth="1"/>
    <col min="7" max="7" width="48" style="6" customWidth="1"/>
    <col min="8" max="8" width="46.1640625" style="2" customWidth="1"/>
    <col min="9" max="16384" width="13" style="2"/>
  </cols>
  <sheetData>
    <row r="1" spans="1:8" ht="28" x14ac:dyDescent="0.15">
      <c r="A1" s="1" t="s">
        <v>58</v>
      </c>
      <c r="B1" s="3">
        <f>Ratios!Y3</f>
        <v>2017</v>
      </c>
      <c r="C1" s="3">
        <f>Ratios!Q3</f>
        <v>2018</v>
      </c>
      <c r="D1" s="3">
        <f>Ratios!I3</f>
        <v>2019</v>
      </c>
      <c r="E1" s="18">
        <f>Ratios!A3</f>
        <v>2020</v>
      </c>
      <c r="F1" s="27" t="s">
        <v>90</v>
      </c>
      <c r="G1" s="5" t="s">
        <v>59</v>
      </c>
      <c r="H1" s="4" t="s">
        <v>63</v>
      </c>
    </row>
    <row r="2" spans="1:8" x14ac:dyDescent="0.15">
      <c r="A2" s="15" t="s">
        <v>32</v>
      </c>
      <c r="B2" s="14"/>
      <c r="C2" s="14"/>
      <c r="D2" s="14"/>
      <c r="E2" s="22"/>
      <c r="F2" s="17"/>
      <c r="G2" s="12"/>
      <c r="H2" s="29"/>
    </row>
    <row r="3" spans="1:8" ht="43.75" customHeight="1" x14ac:dyDescent="0.15">
      <c r="A3" s="37" t="s">
        <v>33</v>
      </c>
      <c r="B3" s="13">
        <f>Ratios!AC41</f>
        <v>1.8175274428648551</v>
      </c>
      <c r="C3" s="13">
        <f>Ratios!U41</f>
        <v>1.8071585098612126</v>
      </c>
      <c r="D3" s="13">
        <f>Ratios!M41</f>
        <v>1.8276441903480747</v>
      </c>
      <c r="E3" s="21">
        <f>Ratios!E41</f>
        <v>1.8305537024683123</v>
      </c>
      <c r="F3" s="17">
        <f t="shared" ref="F3:F9" si="0">(E3-B3)/B3</f>
        <v>7.1670222392486559E-3</v>
      </c>
      <c r="G3" s="197"/>
      <c r="H3" s="198" t="s">
        <v>73</v>
      </c>
    </row>
    <row r="4" spans="1:8" ht="13.75" customHeight="1" thickBot="1" x14ac:dyDescent="0.2">
      <c r="A4" s="39" t="s">
        <v>89</v>
      </c>
      <c r="B4" s="49"/>
      <c r="C4" s="41">
        <f>(C3-B3)/B3</f>
        <v>-5.704966406063502E-3</v>
      </c>
      <c r="D4" s="41">
        <f>(D3-C3)/C3</f>
        <v>1.133585149010273E-2</v>
      </c>
      <c r="E4" s="43">
        <f>(E3-D3)/D3</f>
        <v>1.591946690500783E-3</v>
      </c>
      <c r="F4" s="36"/>
      <c r="G4" s="194"/>
      <c r="H4" s="196"/>
    </row>
    <row r="5" spans="1:8" ht="29.5" customHeight="1" x14ac:dyDescent="0.15">
      <c r="A5" s="38" t="s">
        <v>37</v>
      </c>
      <c r="B5" s="57">
        <f>Ratios!AC45</f>
        <v>200.82227722772276</v>
      </c>
      <c r="C5" s="57">
        <f>Ratios!U45</f>
        <v>201.97453516572352</v>
      </c>
      <c r="D5" s="57">
        <f>Ratios!M45</f>
        <v>199.71064495353758</v>
      </c>
      <c r="E5" s="58">
        <f>Ratios!E45</f>
        <v>199.39322157434401</v>
      </c>
      <c r="F5" s="26">
        <f t="shared" si="0"/>
        <v>-7.1160215545124691E-3</v>
      </c>
      <c r="G5" s="193"/>
      <c r="H5" s="195" t="s">
        <v>74</v>
      </c>
    </row>
    <row r="6" spans="1:8" ht="15" customHeight="1" thickBot="1" x14ac:dyDescent="0.2">
      <c r="A6" s="39" t="s">
        <v>89</v>
      </c>
      <c r="B6" s="49"/>
      <c r="C6" s="41">
        <f>(C5-B5)/B5</f>
        <v>5.7376997906171219E-3</v>
      </c>
      <c r="D6" s="41">
        <f>(D5-C5)/C5</f>
        <v>-1.1208790307789948E-2</v>
      </c>
      <c r="E6" s="43">
        <f>(E5-D5)/D5</f>
        <v>-1.5894164242843374E-3</v>
      </c>
      <c r="F6" s="36"/>
      <c r="G6" s="194"/>
      <c r="H6" s="196"/>
    </row>
    <row r="7" spans="1:8" ht="38.5" customHeight="1" x14ac:dyDescent="0.15">
      <c r="A7" s="51" t="s">
        <v>38</v>
      </c>
      <c r="B7" s="59" t="e">
        <f>Ratios!#REF!</f>
        <v>#REF!</v>
      </c>
      <c r="C7" s="59" t="e">
        <f>Ratios!#REF!</f>
        <v>#REF!</v>
      </c>
      <c r="D7" s="59" t="e">
        <f>Ratios!#REF!</f>
        <v>#REF!</v>
      </c>
      <c r="E7" s="60" t="e">
        <f>Ratios!#REF!</f>
        <v>#REF!</v>
      </c>
      <c r="F7" s="54" t="e">
        <f>(E7-B7)/B7</f>
        <v>#REF!</v>
      </c>
      <c r="G7" s="193"/>
      <c r="H7" s="195" t="s">
        <v>75</v>
      </c>
    </row>
    <row r="8" spans="1:8" ht="14.5" customHeight="1" thickBot="1" x14ac:dyDescent="0.2">
      <c r="A8" s="39" t="s">
        <v>89</v>
      </c>
      <c r="B8" s="49"/>
      <c r="C8" s="41" t="e">
        <f>(C7-B7)/B7</f>
        <v>#REF!</v>
      </c>
      <c r="D8" s="41" t="e">
        <f>(D7-C7)/C7</f>
        <v>#REF!</v>
      </c>
      <c r="E8" s="43" t="e">
        <f>(E7-D7)/D7</f>
        <v>#REF!</v>
      </c>
      <c r="F8" s="36"/>
      <c r="G8" s="194"/>
      <c r="H8" s="196"/>
    </row>
    <row r="9" spans="1:8" ht="36" customHeight="1" x14ac:dyDescent="0.15">
      <c r="A9" s="51" t="s">
        <v>39</v>
      </c>
      <c r="B9" s="59" t="e">
        <f>Ratios!#REF!</f>
        <v>#REF!</v>
      </c>
      <c r="C9" s="59" t="e">
        <f>Ratios!#REF!</f>
        <v>#REF!</v>
      </c>
      <c r="D9" s="59" t="e">
        <f>Ratios!#REF!</f>
        <v>#REF!</v>
      </c>
      <c r="E9" s="60" t="e">
        <f>Ratios!#REF!</f>
        <v>#REF!</v>
      </c>
      <c r="F9" s="54" t="e">
        <f t="shared" si="0"/>
        <v>#REF!</v>
      </c>
      <c r="G9" s="193"/>
      <c r="H9" s="195" t="s">
        <v>76</v>
      </c>
    </row>
    <row r="10" spans="1:8" ht="14" thickBot="1" x14ac:dyDescent="0.2">
      <c r="A10" s="39" t="s">
        <v>89</v>
      </c>
      <c r="B10" s="49"/>
      <c r="C10" s="41" t="e">
        <f>(C9-B9)/B9</f>
        <v>#REF!</v>
      </c>
      <c r="D10" s="41" t="e">
        <f>(D9-C9)/C9</f>
        <v>#REF!</v>
      </c>
      <c r="E10" s="43" t="e">
        <f>(E9-D9)/D9</f>
        <v>#REF!</v>
      </c>
      <c r="F10" s="36"/>
      <c r="G10" s="194"/>
      <c r="H10" s="196"/>
    </row>
  </sheetData>
  <mergeCells count="8">
    <mergeCell ref="G9:G10"/>
    <mergeCell ref="H9:H10"/>
    <mergeCell ref="G3:G4"/>
    <mergeCell ref="H3:H4"/>
    <mergeCell ref="G5:G6"/>
    <mergeCell ref="H5:H6"/>
    <mergeCell ref="G7:G8"/>
    <mergeCell ref="H7:H8"/>
  </mergeCells>
  <conditionalFormatting sqref="F2:F3 F5 F7 F9">
    <cfRule type="cellIs" dxfId="43" priority="29" operator="greaterThan">
      <formula>0</formula>
    </cfRule>
    <cfRule type="cellIs" dxfId="42" priority="30" operator="lessThan">
      <formula>0</formula>
    </cfRule>
  </conditionalFormatting>
  <conditionalFormatting sqref="F4">
    <cfRule type="cellIs" dxfId="41" priority="15" operator="greaterThan">
      <formula>0</formula>
    </cfRule>
    <cfRule type="cellIs" dxfId="40" priority="16" operator="lessThan">
      <formula>0</formula>
    </cfRule>
  </conditionalFormatting>
  <conditionalFormatting sqref="C4:E4">
    <cfRule type="cellIs" dxfId="39" priority="13" operator="greaterThan">
      <formula>0</formula>
    </cfRule>
    <cfRule type="cellIs" dxfId="38" priority="14" operator="lessThan">
      <formula>0</formula>
    </cfRule>
  </conditionalFormatting>
  <conditionalFormatting sqref="F6">
    <cfRule type="cellIs" dxfId="37" priority="11" operator="greaterThan">
      <formula>0</formula>
    </cfRule>
    <cfRule type="cellIs" dxfId="36" priority="12" operator="lessThan">
      <formula>0</formula>
    </cfRule>
  </conditionalFormatting>
  <conditionalFormatting sqref="C6:E6">
    <cfRule type="cellIs" dxfId="35" priority="9" operator="lessThan">
      <formula>0</formula>
    </cfRule>
    <cfRule type="cellIs" dxfId="34" priority="10" operator="greaterThan">
      <formula>0</formula>
    </cfRule>
  </conditionalFormatting>
  <conditionalFormatting sqref="F8">
    <cfRule type="cellIs" dxfId="33" priority="7" operator="greaterThan">
      <formula>0</formula>
    </cfRule>
    <cfRule type="cellIs" dxfId="32" priority="8" operator="lessThan">
      <formula>0</formula>
    </cfRule>
  </conditionalFormatting>
  <conditionalFormatting sqref="C8:E8">
    <cfRule type="cellIs" dxfId="31" priority="5" operator="lessThan">
      <formula>0</formula>
    </cfRule>
    <cfRule type="cellIs" dxfId="30" priority="6" operator="greaterThan">
      <formula>0</formula>
    </cfRule>
  </conditionalFormatting>
  <conditionalFormatting sqref="F10">
    <cfRule type="cellIs" dxfId="29" priority="3" operator="greaterThan">
      <formula>0</formula>
    </cfRule>
    <cfRule type="cellIs" dxfId="28" priority="4" operator="lessThan">
      <formula>0</formula>
    </cfRule>
  </conditionalFormatting>
  <conditionalFormatting sqref="C10:E10">
    <cfRule type="cellIs" dxfId="27" priority="1" operator="greaterThan">
      <formula>0</formula>
    </cfRule>
    <cfRule type="cellIs" dxfId="26" priority="2" operator="lessThan">
      <formula>0</formula>
    </cfRule>
  </conditionalFormatting>
  <pageMargins left="0.7" right="0.7" top="0.75" bottom="0.75"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14"/>
  <sheetViews>
    <sheetView zoomScale="150" zoomScaleNormal="150" zoomScalePageLayoutView="150" workbookViewId="0">
      <pane ySplit="1" topLeftCell="A2" activePane="bottomLeft" state="frozen"/>
      <selection pane="bottomLeft" activeCell="A13" sqref="A13:XFD13"/>
    </sheetView>
  </sheetViews>
  <sheetFormatPr baseColWidth="10" defaultColWidth="13" defaultRowHeight="13" x14ac:dyDescent="0.15"/>
  <cols>
    <col min="1" max="1" width="30.5" style="2" customWidth="1"/>
    <col min="2" max="2" width="11.6640625" style="2" bestFit="1" customWidth="1"/>
    <col min="3" max="4" width="11.83203125" style="2" bestFit="1" customWidth="1"/>
    <col min="5" max="5" width="12" style="2" bestFit="1" customWidth="1"/>
    <col min="6" max="6" width="9.83203125" style="2" customWidth="1"/>
    <col min="7" max="7" width="48" style="6" customWidth="1"/>
    <col min="8" max="8" width="46.1640625" style="2" customWidth="1"/>
    <col min="9" max="16384" width="13" style="2"/>
  </cols>
  <sheetData>
    <row r="1" spans="1:8" ht="28" x14ac:dyDescent="0.15">
      <c r="A1" s="1" t="s">
        <v>58</v>
      </c>
      <c r="B1" s="3">
        <f>Ratios!Y3</f>
        <v>2017</v>
      </c>
      <c r="C1" s="3">
        <f>Ratios!Q3</f>
        <v>2018</v>
      </c>
      <c r="D1" s="3">
        <f>Ratios!I3</f>
        <v>2019</v>
      </c>
      <c r="E1" s="18">
        <f>Ratios!A3</f>
        <v>2020</v>
      </c>
      <c r="F1" s="27" t="s">
        <v>90</v>
      </c>
      <c r="G1" s="5" t="s">
        <v>59</v>
      </c>
      <c r="H1" s="4" t="s">
        <v>63</v>
      </c>
    </row>
    <row r="2" spans="1:8" x14ac:dyDescent="0.15">
      <c r="A2" s="15" t="s">
        <v>40</v>
      </c>
      <c r="B2" s="14"/>
      <c r="C2" s="14"/>
      <c r="D2" s="14"/>
      <c r="E2" s="22"/>
      <c r="F2" s="17"/>
      <c r="G2" s="12"/>
      <c r="H2" s="29"/>
    </row>
    <row r="3" spans="1:8" ht="34.75" customHeight="1" x14ac:dyDescent="0.15">
      <c r="A3" s="37" t="s">
        <v>41</v>
      </c>
      <c r="B3" s="68">
        <f>Ratios!AC53</f>
        <v>0.44392140810478919</v>
      </c>
      <c r="C3" s="68">
        <f>Ratios!U53</f>
        <v>0.84371184371184371</v>
      </c>
      <c r="D3" s="68">
        <f>Ratios!M53</f>
        <v>1.0644835253689104</v>
      </c>
      <c r="E3" s="69">
        <f>Ratios!E53</f>
        <v>1.2837620578778135</v>
      </c>
      <c r="F3" s="17">
        <f t="shared" ref="F3:F13" si="0">(E3-B3)/B3</f>
        <v>1.8918678721950193</v>
      </c>
      <c r="G3" s="197"/>
      <c r="H3" s="198" t="s">
        <v>77</v>
      </c>
    </row>
    <row r="4" spans="1:8" ht="13.25" customHeight="1" thickBot="1" x14ac:dyDescent="0.2">
      <c r="A4" s="39" t="s">
        <v>89</v>
      </c>
      <c r="B4" s="49"/>
      <c r="C4" s="41">
        <f>(C3-B3)/B3</f>
        <v>0.90058832105858388</v>
      </c>
      <c r="D4" s="41">
        <f>(D3-C3)/C3</f>
        <v>0.26166715959064785</v>
      </c>
      <c r="E4" s="43">
        <f>(E3-D3)/D3</f>
        <v>0.20599523363493039</v>
      </c>
      <c r="F4" s="36"/>
      <c r="G4" s="194"/>
      <c r="H4" s="196"/>
    </row>
    <row r="5" spans="1:8" ht="51" customHeight="1" x14ac:dyDescent="0.15">
      <c r="A5" s="51" t="s">
        <v>44</v>
      </c>
      <c r="B5" s="74" t="e">
        <f>Ratios!AC57</f>
        <v>#REF!</v>
      </c>
      <c r="C5" s="74" t="e">
        <f>Ratios!U57</f>
        <v>#REF!</v>
      </c>
      <c r="D5" s="74" t="e">
        <f>Ratios!M57</f>
        <v>#REF!</v>
      </c>
      <c r="E5" s="75" t="e">
        <f>Ratios!E57</f>
        <v>#REF!</v>
      </c>
      <c r="F5" s="54" t="e">
        <f t="shared" si="0"/>
        <v>#REF!</v>
      </c>
      <c r="G5" s="193"/>
      <c r="H5" s="195" t="s">
        <v>79</v>
      </c>
    </row>
    <row r="6" spans="1:8" ht="14" thickBot="1" x14ac:dyDescent="0.2">
      <c r="A6" s="39" t="s">
        <v>89</v>
      </c>
      <c r="B6" s="49"/>
      <c r="C6" s="41" t="e">
        <f>(C5-B5)/B5</f>
        <v>#REF!</v>
      </c>
      <c r="D6" s="41" t="e">
        <f>(D5-C5)/C5</f>
        <v>#REF!</v>
      </c>
      <c r="E6" s="43" t="e">
        <f>(E5-D5)/D5</f>
        <v>#REF!</v>
      </c>
      <c r="F6" s="36"/>
      <c r="G6" s="194"/>
      <c r="H6" s="196"/>
    </row>
    <row r="7" spans="1:8" ht="40.75" customHeight="1" x14ac:dyDescent="0.15">
      <c r="A7" s="38" t="s">
        <v>47</v>
      </c>
      <c r="B7" s="72" t="e">
        <f>Ratios!AC61</f>
        <v>#REF!</v>
      </c>
      <c r="C7" s="72" t="e">
        <f>Ratios!U61</f>
        <v>#REF!</v>
      </c>
      <c r="D7" s="72" t="e">
        <f>Ratios!M61</f>
        <v>#REF!</v>
      </c>
      <c r="E7" s="73" t="e">
        <f>Ratios!E61</f>
        <v>#REF!</v>
      </c>
      <c r="F7" s="26" t="e">
        <f t="shared" si="0"/>
        <v>#REF!</v>
      </c>
      <c r="G7" s="193"/>
      <c r="H7" s="195" t="s">
        <v>78</v>
      </c>
    </row>
    <row r="8" spans="1:8" ht="14" thickBot="1" x14ac:dyDescent="0.2">
      <c r="A8" s="39" t="s">
        <v>89</v>
      </c>
      <c r="B8" s="49"/>
      <c r="C8" s="41" t="e">
        <f>(C7-B7)/B7</f>
        <v>#REF!</v>
      </c>
      <c r="D8" s="41" t="e">
        <f>(D7-C7)/C7</f>
        <v>#REF!</v>
      </c>
      <c r="E8" s="43" t="e">
        <f>(E7-D7)/D7</f>
        <v>#REF!</v>
      </c>
      <c r="F8" s="36"/>
      <c r="G8" s="194"/>
      <c r="H8" s="196"/>
    </row>
    <row r="9" spans="1:8" ht="30.5" customHeight="1" x14ac:dyDescent="0.15">
      <c r="A9" s="38" t="s">
        <v>50</v>
      </c>
      <c r="B9" s="32">
        <f>Ratios!AC65</f>
        <v>29.802572614107884</v>
      </c>
      <c r="C9" s="32">
        <f>Ratios!U65</f>
        <v>17.671910274963821</v>
      </c>
      <c r="D9" s="32">
        <f>Ratios!M65</f>
        <v>16.712330041777438</v>
      </c>
      <c r="E9" s="33">
        <f>Ratios!E65</f>
        <v>10.453650594865373</v>
      </c>
      <c r="F9" s="26">
        <f t="shared" si="0"/>
        <v>-0.64923663704398316</v>
      </c>
      <c r="G9" s="193"/>
      <c r="H9" s="195" t="s">
        <v>93</v>
      </c>
    </row>
    <row r="10" spans="1:8" ht="15" customHeight="1" thickBot="1" x14ac:dyDescent="0.2">
      <c r="A10" s="39" t="s">
        <v>89</v>
      </c>
      <c r="B10" s="49"/>
      <c r="C10" s="41">
        <f>(C9-B9)/B9</f>
        <v>-0.40703406703224249</v>
      </c>
      <c r="D10" s="41">
        <f>(D9-C9)/C9</f>
        <v>-5.4299745656011006E-2</v>
      </c>
      <c r="E10" s="43">
        <f>(E9-D9)/D9</f>
        <v>-0.37449472522781896</v>
      </c>
      <c r="F10" s="36"/>
      <c r="G10" s="194"/>
      <c r="H10" s="196"/>
    </row>
    <row r="11" spans="1:8" ht="28.25" customHeight="1" x14ac:dyDescent="0.15">
      <c r="A11" s="38" t="s">
        <v>52</v>
      </c>
      <c r="B11" s="34" t="e">
        <f>Ratios!#REF!</f>
        <v>#REF!</v>
      </c>
      <c r="C11" s="34" t="e">
        <f>Ratios!#REF!</f>
        <v>#REF!</v>
      </c>
      <c r="D11" s="34" t="e">
        <f>Ratios!#REF!</f>
        <v>#REF!</v>
      </c>
      <c r="E11" s="35" t="e">
        <f>Ratios!#REF!</f>
        <v>#REF!</v>
      </c>
      <c r="F11" s="26" t="e">
        <f t="shared" si="0"/>
        <v>#REF!</v>
      </c>
      <c r="G11" s="193"/>
      <c r="H11" s="195" t="s">
        <v>91</v>
      </c>
    </row>
    <row r="12" spans="1:8" ht="14.5" customHeight="1" thickBot="1" x14ac:dyDescent="0.2">
      <c r="A12" s="39" t="s">
        <v>89</v>
      </c>
      <c r="B12" s="49"/>
      <c r="C12" s="41" t="e">
        <f>(C11-B11)/B11</f>
        <v>#REF!</v>
      </c>
      <c r="D12" s="41" t="e">
        <f>(D11-C11)/C11</f>
        <v>#REF!</v>
      </c>
      <c r="E12" s="43" t="e">
        <f>(E11-D11)/D11</f>
        <v>#REF!</v>
      </c>
      <c r="F12" s="36"/>
      <c r="G12" s="194"/>
      <c r="H12" s="196"/>
    </row>
    <row r="13" spans="1:8" ht="31.75" customHeight="1" x14ac:dyDescent="0.15">
      <c r="A13" s="67" t="s">
        <v>53</v>
      </c>
      <c r="B13" s="70">
        <f>Ratios!AC70</f>
        <v>0.12520868113522537</v>
      </c>
      <c r="C13" s="70">
        <f>Ratios!U70</f>
        <v>0.19776688228750361</v>
      </c>
      <c r="D13" s="70">
        <f>Ratios!M70</f>
        <v>0.11215677790397895</v>
      </c>
      <c r="E13" s="71">
        <f>Ratios!E70</f>
        <v>0.12406523751869525</v>
      </c>
      <c r="F13" s="66">
        <f t="shared" si="0"/>
        <v>-9.1323030173539443E-3</v>
      </c>
      <c r="G13" s="193"/>
      <c r="H13" s="201" t="s">
        <v>92</v>
      </c>
    </row>
    <row r="14" spans="1:8" ht="14" thickBot="1" x14ac:dyDescent="0.2">
      <c r="A14" s="61" t="s">
        <v>89</v>
      </c>
      <c r="B14" s="62"/>
      <c r="C14" s="63">
        <f>(C13-B13)/B13</f>
        <v>0.57949816653619546</v>
      </c>
      <c r="D14" s="63">
        <f>(D13-C13)/C13</f>
        <v>-0.43288392572760981</v>
      </c>
      <c r="E14" s="64">
        <f>(E13-D13)/D13</f>
        <v>0.10617690555368416</v>
      </c>
      <c r="F14" s="65"/>
      <c r="G14" s="194"/>
      <c r="H14" s="202"/>
    </row>
  </sheetData>
  <mergeCells count="12">
    <mergeCell ref="H13:H14"/>
    <mergeCell ref="G13:G14"/>
    <mergeCell ref="G3:G4"/>
    <mergeCell ref="H3:H4"/>
    <mergeCell ref="G5:G6"/>
    <mergeCell ref="H5:H6"/>
    <mergeCell ref="G7:G8"/>
    <mergeCell ref="H7:H8"/>
    <mergeCell ref="G9:G10"/>
    <mergeCell ref="H9:H10"/>
    <mergeCell ref="G11:G12"/>
    <mergeCell ref="H11:H12"/>
  </mergeCells>
  <phoneticPr fontId="3" type="noConversion"/>
  <conditionalFormatting sqref="F2:F3 F11 F13 F9 F7 F5">
    <cfRule type="cellIs" dxfId="25" priority="37" operator="greaterThan">
      <formula>0</formula>
    </cfRule>
    <cfRule type="cellIs" dxfId="24" priority="38" operator="lessThan">
      <formula>0</formula>
    </cfRule>
  </conditionalFormatting>
  <conditionalFormatting sqref="F10">
    <cfRule type="cellIs" dxfId="23" priority="23" operator="greaterThan">
      <formula>0</formula>
    </cfRule>
    <cfRule type="cellIs" dxfId="22" priority="24" operator="lessThan">
      <formula>0</formula>
    </cfRule>
  </conditionalFormatting>
  <conditionalFormatting sqref="C10:E10">
    <cfRule type="cellIs" dxfId="21" priority="21" operator="greaterThan">
      <formula>0</formula>
    </cfRule>
    <cfRule type="cellIs" dxfId="20" priority="22" operator="lessThan">
      <formula>0</formula>
    </cfRule>
  </conditionalFormatting>
  <conditionalFormatting sqref="F12">
    <cfRule type="cellIs" dxfId="19" priority="19" operator="greaterThan">
      <formula>0</formula>
    </cfRule>
    <cfRule type="cellIs" dxfId="18" priority="20" operator="lessThan">
      <formula>0</formula>
    </cfRule>
  </conditionalFormatting>
  <conditionalFormatting sqref="C12:E12">
    <cfRule type="cellIs" dxfId="17" priority="17" operator="greaterThan">
      <formula>0</formula>
    </cfRule>
    <cfRule type="cellIs" dxfId="16" priority="18" operator="lessThan">
      <formula>0</formula>
    </cfRule>
  </conditionalFormatting>
  <conditionalFormatting sqref="C14:E14">
    <cfRule type="cellIs" dxfId="15" priority="13" operator="greaterThan">
      <formula>0</formula>
    </cfRule>
    <cfRule type="cellIs" dxfId="14" priority="14" operator="lessThan">
      <formula>0</formula>
    </cfRule>
  </conditionalFormatting>
  <conditionalFormatting sqref="F14">
    <cfRule type="cellIs" dxfId="13" priority="15" operator="greaterThan">
      <formula>0</formula>
    </cfRule>
    <cfRule type="cellIs" dxfId="12" priority="16" operator="lessThan">
      <formula>0</formula>
    </cfRule>
  </conditionalFormatting>
  <conditionalFormatting sqref="C6:E6">
    <cfRule type="cellIs" dxfId="11" priority="5" operator="greaterThan">
      <formula>0</formula>
    </cfRule>
    <cfRule type="cellIs" dxfId="10" priority="6" operator="lessThan">
      <formula>0</formula>
    </cfRule>
  </conditionalFormatting>
  <conditionalFormatting sqref="F8">
    <cfRule type="cellIs" dxfId="9" priority="11" operator="greaterThan">
      <formula>0</formula>
    </cfRule>
    <cfRule type="cellIs" dxfId="8" priority="12" operator="lessThan">
      <formula>0</formula>
    </cfRule>
  </conditionalFormatting>
  <conditionalFormatting sqref="C8:E8">
    <cfRule type="cellIs" dxfId="7" priority="9" operator="greaterThan">
      <formula>0</formula>
    </cfRule>
    <cfRule type="cellIs" dxfId="6" priority="10" operator="lessThan">
      <formula>0</formula>
    </cfRule>
  </conditionalFormatting>
  <conditionalFormatting sqref="F6">
    <cfRule type="cellIs" dxfId="5" priority="7" operator="greaterThan">
      <formula>0</formula>
    </cfRule>
    <cfRule type="cellIs" dxfId="4" priority="8" operator="lessThan">
      <formula>0</formula>
    </cfRule>
  </conditionalFormatting>
  <conditionalFormatting sqref="C4:E4">
    <cfRule type="cellIs" dxfId="3" priority="1" operator="greaterThan">
      <formula>0</formula>
    </cfRule>
    <cfRule type="cellIs" dxfId="2" priority="2" operator="lessThan">
      <formula>0</formula>
    </cfRule>
  </conditionalFormatting>
  <conditionalFormatting sqref="F4">
    <cfRule type="cellIs" dxfId="1" priority="3" operator="greaterThan">
      <formula>0</formula>
    </cfRule>
    <cfRule type="cellIs" dxfId="0" priority="4" operator="lessThan">
      <formula>0</formula>
    </cfRule>
  </conditionalFormatting>
  <pageMargins left="0.7" right="0.7" top="0.75" bottom="0.75"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Ratios</vt:lpstr>
      <vt:lpstr>Liquidity and Solvency</vt:lpstr>
      <vt:lpstr>Profitability</vt:lpstr>
      <vt:lpstr>Efficency</vt:lpstr>
      <vt:lpstr>Investment</vt:lpstr>
    </vt:vector>
  </TitlesOfParts>
  <Company>Dublin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O'Callaghan</dc:creator>
  <cp:lastModifiedBy>Microsoft Office User</cp:lastModifiedBy>
  <cp:revision/>
  <dcterms:created xsi:type="dcterms:W3CDTF">2004-01-06T18:03:59Z</dcterms:created>
  <dcterms:modified xsi:type="dcterms:W3CDTF">2022-02-27T23:03:02Z</dcterms:modified>
</cp:coreProperties>
</file>