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Data_Creation_Env" sheetId="2" r:id="rId1"/>
    <sheet name="Sheet1" sheetId="4" r:id="rId2"/>
    <sheet name="3.1" sheetId="3" r:id="rId3"/>
    <sheet name="4.0_SF01" sheetId="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722" i="2" l="1"/>
  <c r="E722" i="2" l="1"/>
  <c r="G2011" i="2" l="1"/>
  <c r="H2011" i="2"/>
  <c r="C2015" i="2"/>
  <c r="F2015" i="2"/>
  <c r="C2016" i="2"/>
  <c r="F2016" i="2"/>
  <c r="D2020" i="2"/>
  <c r="E2020" i="2"/>
  <c r="H2020" i="2"/>
  <c r="K2020" i="2" s="1"/>
  <c r="M2020" i="2"/>
  <c r="G2025" i="2"/>
  <c r="H2025" i="2"/>
  <c r="C2031" i="2"/>
  <c r="D2031" i="2"/>
  <c r="E2031" i="2"/>
  <c r="F2031" i="2"/>
  <c r="G2031" i="2"/>
  <c r="H2031" i="2"/>
  <c r="I2031" i="2"/>
  <c r="J2031" i="2"/>
  <c r="K2031" i="2"/>
  <c r="G1986" i="2" l="1"/>
  <c r="H1986" i="2"/>
  <c r="C1990" i="2"/>
  <c r="F1990" i="2"/>
  <c r="C1991" i="2"/>
  <c r="F1991" i="2"/>
  <c r="D1995" i="2"/>
  <c r="E1995" i="2"/>
  <c r="H1995" i="2"/>
  <c r="K1995" i="2"/>
  <c r="M1995" i="2"/>
  <c r="G2000" i="2"/>
  <c r="H2000" i="2"/>
  <c r="C2006" i="2"/>
  <c r="D2006" i="2"/>
  <c r="E2006" i="2"/>
  <c r="F2006" i="2"/>
  <c r="G2006" i="2"/>
  <c r="H2006" i="2"/>
  <c r="I2006" i="2"/>
  <c r="J2006" i="2"/>
  <c r="K2006" i="2"/>
  <c r="G1961" i="2" l="1"/>
  <c r="H1961" i="2"/>
  <c r="C1965" i="2"/>
  <c r="F1965" i="2"/>
  <c r="C1966" i="2"/>
  <c r="F1966" i="2"/>
  <c r="D1970" i="2"/>
  <c r="E1970" i="2"/>
  <c r="M1970" i="2"/>
  <c r="G1975" i="2"/>
  <c r="H1975" i="2"/>
  <c r="C1981" i="2"/>
  <c r="D1981" i="2"/>
  <c r="E1981" i="2"/>
  <c r="F1981" i="2"/>
  <c r="G1981" i="2"/>
  <c r="H1981" i="2"/>
  <c r="I1981" i="2"/>
  <c r="J1981" i="2"/>
  <c r="K1981" i="2"/>
  <c r="G1936" i="2" l="1"/>
  <c r="H1936" i="2"/>
  <c r="C1940" i="2"/>
  <c r="F1940" i="2"/>
  <c r="C1941" i="2"/>
  <c r="F1941" i="2"/>
  <c r="D1945" i="2"/>
  <c r="E1945" i="2"/>
  <c r="M1945" i="2"/>
  <c r="G1950" i="2"/>
  <c r="H1950" i="2"/>
  <c r="C1956" i="2"/>
  <c r="D1956" i="2"/>
  <c r="E1956" i="2"/>
  <c r="F1956" i="2"/>
  <c r="G1956" i="2"/>
  <c r="H1956" i="2"/>
  <c r="I1956" i="2"/>
  <c r="J1956" i="2"/>
  <c r="K1956" i="2"/>
  <c r="K1931" i="2" l="1"/>
  <c r="J1931" i="2"/>
  <c r="I1931" i="2"/>
  <c r="H1931" i="2"/>
  <c r="G1931" i="2"/>
  <c r="F1931" i="2"/>
  <c r="E1931" i="2"/>
  <c r="D1931" i="2"/>
  <c r="C1931" i="2"/>
  <c r="H1925" i="2"/>
  <c r="G1925" i="2"/>
  <c r="M1920" i="2"/>
  <c r="H1920" i="2"/>
  <c r="K1920" i="2" s="1"/>
  <c r="E1920" i="2"/>
  <c r="D1920" i="2"/>
  <c r="F1916" i="2"/>
  <c r="C1916" i="2"/>
  <c r="F1915" i="2"/>
  <c r="C1915" i="2"/>
  <c r="H1911" i="2"/>
  <c r="G1911" i="2"/>
  <c r="G1886" i="2" l="1"/>
  <c r="H1886" i="2"/>
  <c r="C1890" i="2"/>
  <c r="F1890" i="2"/>
  <c r="C1891" i="2"/>
  <c r="F1891" i="2"/>
  <c r="D1895" i="2"/>
  <c r="E1895" i="2"/>
  <c r="H1895" i="2"/>
  <c r="K1895" i="2" s="1"/>
  <c r="M1895" i="2"/>
  <c r="G1900" i="2"/>
  <c r="H1900" i="2"/>
  <c r="C1906" i="2"/>
  <c r="D1906" i="2"/>
  <c r="E1906" i="2"/>
  <c r="F1906" i="2"/>
  <c r="G1906" i="2"/>
  <c r="H1906" i="2"/>
  <c r="I1906" i="2"/>
  <c r="J1906" i="2"/>
  <c r="K1906" i="2"/>
  <c r="G1861" i="2" l="1"/>
  <c r="H1861" i="2"/>
  <c r="C1865" i="2"/>
  <c r="F1865" i="2"/>
  <c r="C1866" i="2"/>
  <c r="F1866" i="2"/>
  <c r="D1870" i="2"/>
  <c r="E1870" i="2"/>
  <c r="H1870" i="2"/>
  <c r="K1870" i="2"/>
  <c r="M1870" i="2"/>
  <c r="G1875" i="2"/>
  <c r="H1875" i="2"/>
  <c r="C1881" i="2"/>
  <c r="D1881" i="2"/>
  <c r="E1881" i="2"/>
  <c r="F1881" i="2"/>
  <c r="G1881" i="2"/>
  <c r="H1881" i="2"/>
  <c r="I1881" i="2"/>
  <c r="J1881" i="2"/>
  <c r="K1881" i="2"/>
  <c r="G1836" i="2" l="1"/>
  <c r="H1836" i="2"/>
  <c r="C1840" i="2"/>
  <c r="F1840" i="2"/>
  <c r="C1841" i="2"/>
  <c r="F1841" i="2"/>
  <c r="D1845" i="2"/>
  <c r="E1845" i="2"/>
  <c r="H1845" i="2"/>
  <c r="K1845" i="2" s="1"/>
  <c r="M1845" i="2"/>
  <c r="G1850" i="2"/>
  <c r="H1850" i="2"/>
  <c r="C1856" i="2"/>
  <c r="D1856" i="2"/>
  <c r="E1856" i="2"/>
  <c r="F1856" i="2"/>
  <c r="G1856" i="2"/>
  <c r="H1856" i="2"/>
  <c r="I1856" i="2"/>
  <c r="J1856" i="2"/>
  <c r="K1856" i="2"/>
  <c r="G1811" i="2" l="1"/>
  <c r="H1811" i="2"/>
  <c r="C1815" i="2"/>
  <c r="F1815" i="2"/>
  <c r="C1816" i="2"/>
  <c r="F1816" i="2"/>
  <c r="D1820" i="2"/>
  <c r="E1820" i="2"/>
  <c r="H1820" i="2"/>
  <c r="K1820" i="2" s="1"/>
  <c r="M1820" i="2"/>
  <c r="G1825" i="2"/>
  <c r="H1825" i="2"/>
  <c r="C1831" i="2"/>
  <c r="D1831" i="2"/>
  <c r="E1831" i="2"/>
  <c r="F1831" i="2"/>
  <c r="G1831" i="2"/>
  <c r="H1831" i="2"/>
  <c r="I1831" i="2"/>
  <c r="J1831" i="2"/>
  <c r="K1831" i="2"/>
  <c r="G1786" i="2" l="1"/>
  <c r="H1786" i="2"/>
  <c r="C1790" i="2"/>
  <c r="F1790" i="2"/>
  <c r="C1791" i="2"/>
  <c r="F1791" i="2"/>
  <c r="D1795" i="2"/>
  <c r="E1795" i="2"/>
  <c r="H1795" i="2"/>
  <c r="K1795" i="2" s="1"/>
  <c r="M1795" i="2"/>
  <c r="G1800" i="2"/>
  <c r="H1800" i="2"/>
  <c r="C1806" i="2"/>
  <c r="D1806" i="2"/>
  <c r="E1806" i="2"/>
  <c r="F1806" i="2"/>
  <c r="G1806" i="2"/>
  <c r="H1806" i="2"/>
  <c r="I1806" i="2"/>
  <c r="J1806" i="2"/>
  <c r="K1806" i="2"/>
  <c r="G1761" i="2" l="1"/>
  <c r="H1761" i="2"/>
  <c r="C1765" i="2"/>
  <c r="F1765" i="2"/>
  <c r="C1766" i="2"/>
  <c r="F1766" i="2"/>
  <c r="D1770" i="2"/>
  <c r="E1770" i="2"/>
  <c r="H1770" i="2"/>
  <c r="K1770" i="2" s="1"/>
  <c r="M1770" i="2"/>
  <c r="G1775" i="2"/>
  <c r="H1775" i="2"/>
  <c r="C1781" i="2"/>
  <c r="D1781" i="2"/>
  <c r="E1781" i="2"/>
  <c r="F1781" i="2"/>
  <c r="G1781" i="2"/>
  <c r="H1781" i="2"/>
  <c r="I1781" i="2"/>
  <c r="J1781" i="2"/>
  <c r="K1781" i="2"/>
  <c r="G1736" i="2" l="1"/>
  <c r="H1736" i="2"/>
  <c r="C1740" i="2"/>
  <c r="F1740" i="2"/>
  <c r="C1741" i="2"/>
  <c r="F1741" i="2"/>
  <c r="D1745" i="2"/>
  <c r="E1745" i="2"/>
  <c r="H1745" i="2"/>
  <c r="K1745" i="2" s="1"/>
  <c r="M1745" i="2"/>
  <c r="G1750" i="2"/>
  <c r="H1750" i="2"/>
  <c r="C1756" i="2"/>
  <c r="D1756" i="2"/>
  <c r="E1756" i="2"/>
  <c r="F1756" i="2"/>
  <c r="G1756" i="2"/>
  <c r="H1756" i="2"/>
  <c r="I1756" i="2"/>
  <c r="J1756" i="2"/>
  <c r="K1756" i="2"/>
  <c r="G1711" i="2" l="1"/>
  <c r="H1711" i="2"/>
  <c r="C1715" i="2"/>
  <c r="F1715" i="2"/>
  <c r="C1716" i="2"/>
  <c r="F1716" i="2"/>
  <c r="D1720" i="2"/>
  <c r="E1720" i="2"/>
  <c r="H1720" i="2"/>
  <c r="K1720" i="2" s="1"/>
  <c r="M1720" i="2"/>
  <c r="G1725" i="2"/>
  <c r="H1725" i="2"/>
  <c r="C1731" i="2"/>
  <c r="D1731" i="2"/>
  <c r="E1731" i="2"/>
  <c r="F1731" i="2"/>
  <c r="G1731" i="2"/>
  <c r="H1731" i="2"/>
  <c r="I1731" i="2"/>
  <c r="J1731" i="2"/>
  <c r="K1731" i="2"/>
  <c r="G1686" i="2" l="1"/>
  <c r="H1686" i="2"/>
  <c r="C1690" i="2"/>
  <c r="F1690" i="2"/>
  <c r="C1691" i="2"/>
  <c r="F1691" i="2"/>
  <c r="D1695" i="2"/>
  <c r="E1695" i="2"/>
  <c r="H1695" i="2"/>
  <c r="K1695" i="2" s="1"/>
  <c r="M1695" i="2"/>
  <c r="G1700" i="2"/>
  <c r="H1700" i="2"/>
  <c r="C1706" i="2"/>
  <c r="D1706" i="2"/>
  <c r="E1706" i="2"/>
  <c r="F1706" i="2"/>
  <c r="G1706" i="2"/>
  <c r="H1706" i="2"/>
  <c r="I1706" i="2"/>
  <c r="J1706" i="2"/>
  <c r="K1706" i="2"/>
  <c r="G1661" i="2" l="1"/>
  <c r="H1661" i="2"/>
  <c r="C1665" i="2"/>
  <c r="F1665" i="2"/>
  <c r="C1666" i="2"/>
  <c r="F1666" i="2"/>
  <c r="D1670" i="2"/>
  <c r="E1670" i="2"/>
  <c r="H1670" i="2"/>
  <c r="K1670" i="2" s="1"/>
  <c r="M1670" i="2"/>
  <c r="G1675" i="2"/>
  <c r="H1675" i="2"/>
  <c r="C1681" i="2"/>
  <c r="D1681" i="2"/>
  <c r="E1681" i="2"/>
  <c r="F1681" i="2"/>
  <c r="G1681" i="2"/>
  <c r="H1681" i="2"/>
  <c r="I1681" i="2"/>
  <c r="J1681" i="2"/>
  <c r="K1681" i="2"/>
  <c r="G1636" i="2" l="1"/>
  <c r="H1636" i="2"/>
  <c r="C1640" i="2"/>
  <c r="F1640" i="2"/>
  <c r="C1641" i="2"/>
  <c r="F1641" i="2"/>
  <c r="D1645" i="2"/>
  <c r="E1645" i="2"/>
  <c r="H1645" i="2"/>
  <c r="K1645" i="2" s="1"/>
  <c r="M1645" i="2"/>
  <c r="G1650" i="2"/>
  <c r="H1650" i="2"/>
  <c r="C1656" i="2"/>
  <c r="D1656" i="2"/>
  <c r="E1656" i="2"/>
  <c r="F1656" i="2"/>
  <c r="G1656" i="2"/>
  <c r="H1656" i="2"/>
  <c r="I1656" i="2"/>
  <c r="J1656" i="2"/>
  <c r="K1656" i="2"/>
  <c r="G1611" i="2" l="1"/>
  <c r="H1611" i="2"/>
  <c r="C1615" i="2"/>
  <c r="F1615" i="2"/>
  <c r="C1616" i="2"/>
  <c r="F1616" i="2"/>
  <c r="D1620" i="2"/>
  <c r="E1620" i="2"/>
  <c r="H1620" i="2"/>
  <c r="K1620" i="2" s="1"/>
  <c r="M1620" i="2"/>
  <c r="G1625" i="2"/>
  <c r="H1625" i="2"/>
  <c r="C1631" i="2"/>
  <c r="D1631" i="2"/>
  <c r="E1631" i="2"/>
  <c r="F1631" i="2"/>
  <c r="G1631" i="2"/>
  <c r="H1631" i="2"/>
  <c r="I1631" i="2"/>
  <c r="J1631" i="2"/>
  <c r="K1631" i="2"/>
  <c r="G1586" i="2" l="1"/>
  <c r="H1586" i="2"/>
  <c r="C1590" i="2"/>
  <c r="F1590" i="2"/>
  <c r="C1591" i="2"/>
  <c r="F1591" i="2"/>
  <c r="D1595" i="2"/>
  <c r="E1595" i="2"/>
  <c r="H1595" i="2"/>
  <c r="K1595" i="2" s="1"/>
  <c r="M1595" i="2"/>
  <c r="G1600" i="2"/>
  <c r="H1600" i="2"/>
  <c r="C1606" i="2"/>
  <c r="D1606" i="2"/>
  <c r="E1606" i="2"/>
  <c r="F1606" i="2"/>
  <c r="G1606" i="2"/>
  <c r="H1606" i="2"/>
  <c r="I1606" i="2"/>
  <c r="J1606" i="2"/>
  <c r="K1606" i="2"/>
  <c r="G1561" i="2" l="1"/>
  <c r="H1561" i="2"/>
  <c r="C1565" i="2"/>
  <c r="F1565" i="2"/>
  <c r="C1566" i="2"/>
  <c r="F1566" i="2"/>
  <c r="D1570" i="2"/>
  <c r="E1570" i="2"/>
  <c r="H1570" i="2"/>
  <c r="K1570" i="2" s="1"/>
  <c r="M1570" i="2"/>
  <c r="G1575" i="2"/>
  <c r="H1575" i="2"/>
  <c r="C1581" i="2"/>
  <c r="D1581" i="2"/>
  <c r="E1581" i="2"/>
  <c r="F1581" i="2"/>
  <c r="G1581" i="2"/>
  <c r="H1581" i="2"/>
  <c r="I1581" i="2"/>
  <c r="J1581" i="2"/>
  <c r="K1581" i="2"/>
  <c r="G1536" i="2" l="1"/>
  <c r="H1536" i="2"/>
  <c r="C1540" i="2"/>
  <c r="F1540" i="2"/>
  <c r="C1541" i="2"/>
  <c r="F1541" i="2"/>
  <c r="D1545" i="2"/>
  <c r="E1545" i="2"/>
  <c r="H1545" i="2"/>
  <c r="K1545" i="2" s="1"/>
  <c r="M1545" i="2"/>
  <c r="G1550" i="2"/>
  <c r="H1550" i="2"/>
  <c r="C1556" i="2"/>
  <c r="D1556" i="2"/>
  <c r="E1556" i="2"/>
  <c r="F1556" i="2"/>
  <c r="G1556" i="2"/>
  <c r="H1556" i="2"/>
  <c r="I1556" i="2"/>
  <c r="J1556" i="2"/>
  <c r="K1556" i="2"/>
  <c r="G1511" i="2" l="1"/>
  <c r="H1511" i="2"/>
  <c r="C1515" i="2"/>
  <c r="F1515" i="2"/>
  <c r="C1516" i="2"/>
  <c r="F1516" i="2"/>
  <c r="D1520" i="2"/>
  <c r="E1520" i="2"/>
  <c r="H1520" i="2"/>
  <c r="K1520" i="2" s="1"/>
  <c r="M1520" i="2"/>
  <c r="G1525" i="2"/>
  <c r="H1525" i="2"/>
  <c r="C1531" i="2"/>
  <c r="D1531" i="2"/>
  <c r="E1531" i="2"/>
  <c r="F1531" i="2"/>
  <c r="G1531" i="2"/>
  <c r="H1531" i="2"/>
  <c r="I1531" i="2"/>
  <c r="J1531" i="2"/>
  <c r="K1531" i="2"/>
  <c r="G1486" i="2" l="1"/>
  <c r="H1486" i="2"/>
  <c r="C1490" i="2"/>
  <c r="F1490" i="2"/>
  <c r="C1491" i="2"/>
  <c r="F1491" i="2"/>
  <c r="D1495" i="2"/>
  <c r="E1495" i="2"/>
  <c r="H1495" i="2"/>
  <c r="K1495" i="2" s="1"/>
  <c r="M1495" i="2"/>
  <c r="G1500" i="2"/>
  <c r="H1500" i="2"/>
  <c r="C1506" i="2"/>
  <c r="D1506" i="2"/>
  <c r="E1506" i="2"/>
  <c r="F1506" i="2"/>
  <c r="G1506" i="2"/>
  <c r="H1506" i="2"/>
  <c r="I1506" i="2"/>
  <c r="J1506" i="2"/>
  <c r="K1506" i="2"/>
  <c r="G1461" i="2" l="1"/>
  <c r="H1461" i="2"/>
  <c r="C1465" i="2"/>
  <c r="F1465" i="2"/>
  <c r="C1466" i="2"/>
  <c r="F1466" i="2"/>
  <c r="D1470" i="2"/>
  <c r="E1470" i="2"/>
  <c r="H1470" i="2"/>
  <c r="K1470" i="2" s="1"/>
  <c r="M1470" i="2"/>
  <c r="G1475" i="2"/>
  <c r="H1475" i="2"/>
  <c r="C1481" i="2"/>
  <c r="D1481" i="2"/>
  <c r="E1481" i="2"/>
  <c r="F1481" i="2"/>
  <c r="G1481" i="2"/>
  <c r="H1481" i="2"/>
  <c r="I1481" i="2"/>
  <c r="J1481" i="2"/>
  <c r="K1481" i="2"/>
  <c r="K1456" i="2" l="1"/>
  <c r="J1456" i="2"/>
  <c r="I1456" i="2"/>
  <c r="H1456" i="2"/>
  <c r="G1456" i="2"/>
  <c r="F1456" i="2"/>
  <c r="E1456" i="2"/>
  <c r="D1456" i="2"/>
  <c r="C1456" i="2"/>
  <c r="G1436" i="2"/>
  <c r="H1436" i="2"/>
  <c r="C1440" i="2"/>
  <c r="F1440" i="2"/>
  <c r="C1441" i="2"/>
  <c r="F1441" i="2"/>
  <c r="D1445" i="2"/>
  <c r="E1445" i="2"/>
  <c r="H1445" i="2"/>
  <c r="K1445" i="2" s="1"/>
  <c r="M1445" i="2"/>
  <c r="G1450" i="2"/>
  <c r="H1450" i="2"/>
  <c r="G1411" i="2" l="1"/>
  <c r="H1411" i="2"/>
  <c r="C1415" i="2"/>
  <c r="F1415" i="2"/>
  <c r="C1416" i="2"/>
  <c r="F1416" i="2"/>
  <c r="D1420" i="2"/>
  <c r="E1420" i="2"/>
  <c r="H1420" i="2"/>
  <c r="K1420" i="2" s="1"/>
  <c r="M1420" i="2"/>
  <c r="G1425" i="2"/>
  <c r="H1425" i="2"/>
  <c r="C1431" i="2"/>
  <c r="D1431" i="2"/>
  <c r="E1431" i="2"/>
  <c r="F1431" i="2"/>
  <c r="G1431" i="2"/>
  <c r="H1431" i="2"/>
  <c r="I1431" i="2"/>
  <c r="J1431" i="2"/>
  <c r="K1431" i="2"/>
  <c r="J1406" i="2" l="1"/>
  <c r="I1406" i="2"/>
  <c r="H1406" i="2"/>
  <c r="K1406" i="2"/>
  <c r="G1406" i="2"/>
  <c r="F1406" i="2"/>
  <c r="E1406" i="2"/>
  <c r="D1406" i="2"/>
  <c r="C1406" i="2"/>
  <c r="G1386" i="2" l="1"/>
  <c r="H1386" i="2"/>
  <c r="C1390" i="2"/>
  <c r="F1390" i="2"/>
  <c r="C1391" i="2"/>
  <c r="F1391" i="2"/>
  <c r="D1395" i="2"/>
  <c r="E1395" i="2"/>
  <c r="H1395" i="2"/>
  <c r="K1395" i="2" s="1"/>
  <c r="M1395" i="2"/>
  <c r="G1400" i="2"/>
  <c r="H1400" i="2"/>
  <c r="G1357" i="2" l="1"/>
  <c r="H1357" i="2"/>
  <c r="C1361" i="2"/>
  <c r="F1361" i="2"/>
  <c r="C1362" i="2"/>
  <c r="F1362" i="2"/>
  <c r="M1366" i="2"/>
  <c r="D1370" i="2"/>
  <c r="E1370" i="2"/>
  <c r="F1370" i="2"/>
  <c r="G1370" i="2"/>
  <c r="H1370" i="2"/>
  <c r="K1370" i="2"/>
  <c r="G1375" i="2"/>
  <c r="H1375" i="2"/>
  <c r="C1381" i="2"/>
  <c r="D1381" i="2"/>
  <c r="E1381" i="2"/>
  <c r="F1381" i="2"/>
  <c r="G1381" i="2"/>
  <c r="H1381" i="2"/>
  <c r="I1381" i="2"/>
  <c r="J1381" i="2"/>
  <c r="K1381" i="2"/>
  <c r="K1352" i="2" l="1"/>
  <c r="J1352" i="2"/>
  <c r="I1352" i="2"/>
  <c r="H1352" i="2"/>
  <c r="G1352" i="2"/>
  <c r="F1352" i="2"/>
  <c r="E1352" i="2"/>
  <c r="D1352" i="2"/>
  <c r="C1352" i="2"/>
  <c r="H1346" i="2"/>
  <c r="G1346" i="2"/>
  <c r="K1341" i="2"/>
  <c r="H1341" i="2"/>
  <c r="G1341" i="2"/>
  <c r="F1341" i="2"/>
  <c r="E1341" i="2"/>
  <c r="D1341" i="2"/>
  <c r="M1337" i="2"/>
  <c r="F1333" i="2"/>
  <c r="C1333" i="2"/>
  <c r="F1332" i="2"/>
  <c r="C1332" i="2"/>
  <c r="H1328" i="2"/>
  <c r="G1328" i="2"/>
  <c r="G1299" i="2" l="1"/>
  <c r="H1299" i="2"/>
  <c r="C1303" i="2"/>
  <c r="F1303" i="2"/>
  <c r="C1304" i="2"/>
  <c r="F1304" i="2"/>
  <c r="F1308" i="2"/>
  <c r="G1308" i="2" s="1"/>
  <c r="H1308" i="2"/>
  <c r="K1308" i="2"/>
  <c r="D1312" i="2"/>
  <c r="E1312" i="2"/>
  <c r="F1312" i="2"/>
  <c r="G1312" i="2" s="1"/>
  <c r="H1312" i="2"/>
  <c r="K1312" i="2"/>
  <c r="G1317" i="2"/>
  <c r="H1317" i="2"/>
  <c r="C1323" i="2"/>
  <c r="D1323" i="2"/>
  <c r="E1323" i="2"/>
  <c r="F1323" i="2"/>
  <c r="G1323" i="2"/>
  <c r="H1323" i="2"/>
  <c r="I1323" i="2"/>
  <c r="J1323" i="2"/>
  <c r="K1323" i="2"/>
  <c r="G1270" i="2" l="1"/>
  <c r="H1270" i="2"/>
  <c r="C1274" i="2"/>
  <c r="F1274" i="2"/>
  <c r="C1275" i="2"/>
  <c r="F1275" i="2"/>
  <c r="F1279" i="2"/>
  <c r="G1279" i="2" s="1"/>
  <c r="H1279" i="2"/>
  <c r="K1279" i="2"/>
  <c r="D1283" i="2"/>
  <c r="E1283" i="2"/>
  <c r="F1283" i="2"/>
  <c r="G1283" i="2" s="1"/>
  <c r="H1283" i="2"/>
  <c r="K1283" i="2"/>
  <c r="G1288" i="2"/>
  <c r="H1288" i="2"/>
  <c r="C1294" i="2"/>
  <c r="D1294" i="2"/>
  <c r="E1294" i="2"/>
  <c r="F1294" i="2"/>
  <c r="G1294" i="2"/>
  <c r="H1294" i="2"/>
  <c r="I1294" i="2"/>
  <c r="J1294" i="2"/>
  <c r="K1294" i="2"/>
  <c r="G1241" i="2" l="1"/>
  <c r="H1241" i="2"/>
  <c r="C1245" i="2"/>
  <c r="F1245" i="2"/>
  <c r="C1246" i="2"/>
  <c r="F1246" i="2"/>
  <c r="F1250" i="2"/>
  <c r="G1250" i="2" s="1"/>
  <c r="H1250" i="2"/>
  <c r="K1250" i="2"/>
  <c r="D1254" i="2"/>
  <c r="E1254" i="2"/>
  <c r="F1254" i="2"/>
  <c r="G1254" i="2" s="1"/>
  <c r="H1254" i="2"/>
  <c r="K1254" i="2"/>
  <c r="G1259" i="2"/>
  <c r="H1259" i="2"/>
  <c r="C1265" i="2"/>
  <c r="D1265" i="2"/>
  <c r="E1265" i="2"/>
  <c r="F1265" i="2"/>
  <c r="G1265" i="2"/>
  <c r="H1265" i="2"/>
  <c r="I1265" i="2"/>
  <c r="J1265" i="2"/>
  <c r="K1265" i="2"/>
  <c r="G1212" i="2" l="1"/>
  <c r="H1212" i="2"/>
  <c r="C1216" i="2"/>
  <c r="F1216" i="2"/>
  <c r="C1217" i="2"/>
  <c r="F1217" i="2"/>
  <c r="F1221" i="2"/>
  <c r="G1221" i="2" s="1"/>
  <c r="H1221" i="2"/>
  <c r="K1221" i="2"/>
  <c r="D1225" i="2"/>
  <c r="E1225" i="2"/>
  <c r="F1225" i="2"/>
  <c r="G1225" i="2" s="1"/>
  <c r="H1225" i="2"/>
  <c r="K1225" i="2"/>
  <c r="G1230" i="2"/>
  <c r="H1230" i="2"/>
  <c r="C1236" i="2"/>
  <c r="D1236" i="2"/>
  <c r="E1236" i="2"/>
  <c r="F1236" i="2"/>
  <c r="G1236" i="2"/>
  <c r="H1236" i="2"/>
  <c r="I1236" i="2"/>
  <c r="J1236" i="2"/>
  <c r="K1236" i="2"/>
  <c r="G1183" i="2" l="1"/>
  <c r="H1183" i="2"/>
  <c r="C1187" i="2"/>
  <c r="F1187" i="2"/>
  <c r="C1188" i="2"/>
  <c r="F1188" i="2"/>
  <c r="D1192" i="2"/>
  <c r="E1192" i="2"/>
  <c r="F1192" i="2"/>
  <c r="G1192" i="2" s="1"/>
  <c r="H1192" i="2"/>
  <c r="K1192" i="2"/>
  <c r="D1196" i="2"/>
  <c r="E1196" i="2"/>
  <c r="F1196" i="2"/>
  <c r="G1196" i="2" s="1"/>
  <c r="H1196" i="2"/>
  <c r="K1196" i="2"/>
  <c r="G1201" i="2"/>
  <c r="H1201" i="2"/>
  <c r="C1207" i="2"/>
  <c r="D1207" i="2"/>
  <c r="E1207" i="2"/>
  <c r="F1207" i="2"/>
  <c r="G1207" i="2"/>
  <c r="H1207" i="2"/>
  <c r="I1207" i="2"/>
  <c r="J1207" i="2"/>
  <c r="K1207" i="2"/>
  <c r="G1154" i="2" l="1"/>
  <c r="H1154" i="2"/>
  <c r="C1158" i="2"/>
  <c r="F1158" i="2"/>
  <c r="C1159" i="2"/>
  <c r="F1159" i="2"/>
  <c r="F1163" i="2"/>
  <c r="G1163" i="2" s="1"/>
  <c r="H1163" i="2"/>
  <c r="K1163" i="2"/>
  <c r="M1163" i="2"/>
  <c r="D1167" i="2"/>
  <c r="E1167" i="2"/>
  <c r="F1167" i="2"/>
  <c r="G1167" i="2" s="1"/>
  <c r="H1167" i="2"/>
  <c r="K1167" i="2"/>
  <c r="M1167" i="2"/>
  <c r="G1172" i="2"/>
  <c r="H1172" i="2"/>
  <c r="C1178" i="2"/>
  <c r="D1178" i="2"/>
  <c r="E1178" i="2"/>
  <c r="F1178" i="2"/>
  <c r="G1178" i="2"/>
  <c r="H1178" i="2"/>
  <c r="I1178" i="2"/>
  <c r="J1178" i="2"/>
  <c r="K1178" i="2"/>
  <c r="G1125" i="2" l="1"/>
  <c r="H1125" i="2"/>
  <c r="C1129" i="2"/>
  <c r="F1129" i="2"/>
  <c r="C1130" i="2"/>
  <c r="F1130" i="2"/>
  <c r="F1134" i="2"/>
  <c r="G1134" i="2" s="1"/>
  <c r="H1134" i="2"/>
  <c r="K1134" i="2"/>
  <c r="D1138" i="2"/>
  <c r="E1138" i="2"/>
  <c r="F1138" i="2"/>
  <c r="G1138" i="2" s="1"/>
  <c r="H1138" i="2"/>
  <c r="J1138" i="2"/>
  <c r="K1138" i="2"/>
  <c r="G1143" i="2"/>
  <c r="H1143" i="2"/>
  <c r="C1149" i="2"/>
  <c r="D1149" i="2"/>
  <c r="E1149" i="2"/>
  <c r="F1149" i="2"/>
  <c r="G1149" i="2"/>
  <c r="H1149" i="2"/>
  <c r="I1149" i="2"/>
  <c r="J1149" i="2"/>
  <c r="K1149" i="2"/>
  <c r="G1096" i="2" l="1"/>
  <c r="H1096" i="2"/>
  <c r="C1100" i="2"/>
  <c r="F1100" i="2"/>
  <c r="C1101" i="2"/>
  <c r="F1101" i="2"/>
  <c r="D1105" i="2"/>
  <c r="E1105" i="2"/>
  <c r="G1105" i="2"/>
  <c r="H1105" i="2"/>
  <c r="K1105" i="2"/>
  <c r="D1109" i="2"/>
  <c r="E1109" i="2"/>
  <c r="F1109" i="2"/>
  <c r="G1109" i="2" s="1"/>
  <c r="H1109" i="2"/>
  <c r="K1109" i="2"/>
  <c r="G1114" i="2"/>
  <c r="H1114" i="2"/>
  <c r="C1120" i="2"/>
  <c r="D1120" i="2"/>
  <c r="E1120" i="2"/>
  <c r="F1120" i="2"/>
  <c r="G1120" i="2"/>
  <c r="H1120" i="2"/>
  <c r="I1120" i="2"/>
  <c r="J1120" i="2"/>
  <c r="K1120" i="2"/>
  <c r="G1052" i="2" l="1"/>
  <c r="H1052" i="2"/>
  <c r="C1056" i="2"/>
  <c r="F1056" i="2"/>
  <c r="C1057" i="2"/>
  <c r="F1057" i="2"/>
  <c r="D1061" i="2"/>
  <c r="F1061" i="2"/>
  <c r="G1061" i="2" s="1"/>
  <c r="G1066" i="2"/>
  <c r="H1066" i="2"/>
  <c r="C1072" i="2"/>
  <c r="D1072" i="2"/>
  <c r="E1072" i="2"/>
  <c r="F1072" i="2"/>
  <c r="G1072" i="2"/>
  <c r="H1072" i="2"/>
  <c r="I1072" i="2"/>
  <c r="J1072" i="2"/>
  <c r="K1072" i="2"/>
  <c r="D1076" i="2"/>
  <c r="E1076" i="2"/>
  <c r="F1076" i="2"/>
  <c r="G1076" i="2" s="1"/>
  <c r="D1080" i="2"/>
  <c r="E1080" i="2"/>
  <c r="F1080" i="2"/>
  <c r="G1080" i="2" s="1"/>
  <c r="G1085" i="2"/>
  <c r="H1085" i="2"/>
  <c r="C1091" i="2"/>
  <c r="D1091" i="2"/>
  <c r="E1091" i="2"/>
  <c r="F1091" i="2"/>
  <c r="G1091" i="2"/>
  <c r="H1091" i="2"/>
  <c r="I1091" i="2"/>
  <c r="J1091" i="2"/>
  <c r="K1091" i="2"/>
  <c r="G1008" i="2" l="1"/>
  <c r="H1008" i="2"/>
  <c r="C1012" i="2"/>
  <c r="F1012" i="2"/>
  <c r="C1013" i="2"/>
  <c r="F1013" i="2"/>
  <c r="D1017" i="2"/>
  <c r="F1017" i="2"/>
  <c r="G1017" i="2" s="1"/>
  <c r="G1022" i="2"/>
  <c r="H1022" i="2"/>
  <c r="C1028" i="2"/>
  <c r="D1028" i="2"/>
  <c r="E1028" i="2"/>
  <c r="F1028" i="2"/>
  <c r="G1028" i="2"/>
  <c r="H1028" i="2"/>
  <c r="I1028" i="2"/>
  <c r="J1028" i="2"/>
  <c r="K1028" i="2"/>
  <c r="D1032" i="2"/>
  <c r="E1032" i="2"/>
  <c r="F1032" i="2"/>
  <c r="G1032" i="2" s="1"/>
  <c r="D1036" i="2"/>
  <c r="E1036" i="2"/>
  <c r="F1036" i="2"/>
  <c r="G1036" i="2" s="1"/>
  <c r="G1041" i="2"/>
  <c r="H1041" i="2"/>
  <c r="C1047" i="2"/>
  <c r="D1047" i="2"/>
  <c r="E1047" i="2"/>
  <c r="F1047" i="2"/>
  <c r="G1047" i="2"/>
  <c r="H1047" i="2"/>
  <c r="I1047" i="2"/>
  <c r="J1047" i="2"/>
  <c r="K1047" i="2"/>
  <c r="G964" i="2" l="1"/>
  <c r="H964" i="2"/>
  <c r="C968" i="2"/>
  <c r="F968" i="2"/>
  <c r="C969" i="2"/>
  <c r="F969" i="2"/>
  <c r="D973" i="2"/>
  <c r="F973" i="2"/>
  <c r="G973" i="2" s="1"/>
  <c r="G978" i="2"/>
  <c r="H978" i="2"/>
  <c r="C984" i="2"/>
  <c r="D984" i="2"/>
  <c r="E984" i="2"/>
  <c r="F984" i="2"/>
  <c r="G984" i="2"/>
  <c r="H984" i="2"/>
  <c r="I984" i="2"/>
  <c r="J984" i="2"/>
  <c r="K984" i="2"/>
  <c r="D988" i="2"/>
  <c r="E988" i="2"/>
  <c r="F988" i="2"/>
  <c r="G988" i="2" s="1"/>
  <c r="D992" i="2"/>
  <c r="E992" i="2"/>
  <c r="F992" i="2"/>
  <c r="G992" i="2" s="1"/>
  <c r="G997" i="2"/>
  <c r="H997" i="2"/>
  <c r="C1003" i="2"/>
  <c r="D1003" i="2"/>
  <c r="E1003" i="2"/>
  <c r="F1003" i="2"/>
  <c r="G1003" i="2"/>
  <c r="H1003" i="2"/>
  <c r="I1003" i="2"/>
  <c r="J1003" i="2"/>
  <c r="K1003" i="2"/>
  <c r="K959" i="2" l="1"/>
  <c r="J959" i="2"/>
  <c r="I959" i="2"/>
  <c r="H959" i="2"/>
  <c r="G959" i="2"/>
  <c r="F959" i="2"/>
  <c r="E959" i="2"/>
  <c r="D959" i="2"/>
  <c r="C959" i="2"/>
  <c r="H953" i="2"/>
  <c r="G953" i="2"/>
  <c r="F948" i="2"/>
  <c r="G948" i="2" s="1"/>
  <c r="E948" i="2"/>
  <c r="D948" i="2"/>
  <c r="F944" i="2"/>
  <c r="G944" i="2" s="1"/>
  <c r="E944" i="2"/>
  <c r="D944" i="2"/>
  <c r="K940" i="2"/>
  <c r="J940" i="2"/>
  <c r="I940" i="2"/>
  <c r="H940" i="2"/>
  <c r="G940" i="2"/>
  <c r="F940" i="2"/>
  <c r="E940" i="2"/>
  <c r="D940" i="2"/>
  <c r="C940" i="2"/>
  <c r="H934" i="2"/>
  <c r="G934" i="2"/>
  <c r="F929" i="2"/>
  <c r="G929" i="2" s="1"/>
  <c r="D929" i="2"/>
  <c r="F925" i="2"/>
  <c r="C925" i="2"/>
  <c r="F924" i="2"/>
  <c r="C924" i="2"/>
  <c r="H920" i="2"/>
  <c r="G920" i="2"/>
  <c r="K915" i="2" l="1"/>
  <c r="J915" i="2"/>
  <c r="I915" i="2"/>
  <c r="H915" i="2"/>
  <c r="G915" i="2"/>
  <c r="F915" i="2"/>
  <c r="E915" i="2"/>
  <c r="D915" i="2"/>
  <c r="C915" i="2"/>
  <c r="H909" i="2"/>
  <c r="G909" i="2"/>
  <c r="M904" i="2"/>
  <c r="K904" i="2"/>
  <c r="H904" i="2"/>
  <c r="F904" i="2"/>
  <c r="G904" i="2" s="1"/>
  <c r="E904" i="2"/>
  <c r="D904" i="2"/>
  <c r="G900" i="2"/>
  <c r="E900" i="2"/>
  <c r="D900" i="2"/>
  <c r="K896" i="2"/>
  <c r="J896" i="2"/>
  <c r="I896" i="2"/>
  <c r="H896" i="2"/>
  <c r="G896" i="2"/>
  <c r="F896" i="2"/>
  <c r="E896" i="2"/>
  <c r="D896" i="2"/>
  <c r="C896" i="2"/>
  <c r="H890" i="2"/>
  <c r="G890" i="2"/>
  <c r="D885" i="2"/>
  <c r="F881" i="2"/>
  <c r="C881" i="2"/>
  <c r="F880" i="2"/>
  <c r="C880" i="2"/>
  <c r="H876" i="2"/>
  <c r="G876" i="2"/>
  <c r="K871" i="2" l="1"/>
  <c r="J871" i="2"/>
  <c r="I871" i="2"/>
  <c r="H871" i="2"/>
  <c r="G871" i="2"/>
  <c r="F871" i="2"/>
  <c r="E871" i="2"/>
  <c r="D871" i="2"/>
  <c r="C871" i="2"/>
  <c r="H865" i="2"/>
  <c r="G865" i="2"/>
  <c r="M860" i="2"/>
  <c r="K860" i="2"/>
  <c r="H860" i="2"/>
  <c r="F860" i="2"/>
  <c r="G860" i="2" s="1"/>
  <c r="E860" i="2"/>
  <c r="D860" i="2"/>
  <c r="G856" i="2"/>
  <c r="E856" i="2"/>
  <c r="D856" i="2"/>
  <c r="K852" i="2"/>
  <c r="J852" i="2"/>
  <c r="I852" i="2"/>
  <c r="H852" i="2"/>
  <c r="G852" i="2"/>
  <c r="F852" i="2"/>
  <c r="E852" i="2"/>
  <c r="D852" i="2"/>
  <c r="C852" i="2"/>
  <c r="H846" i="2"/>
  <c r="G846" i="2"/>
  <c r="D841" i="2"/>
  <c r="F837" i="2"/>
  <c r="C837" i="2"/>
  <c r="F836" i="2"/>
  <c r="C836" i="2"/>
  <c r="H832" i="2"/>
  <c r="G832" i="2"/>
  <c r="K827" i="2" l="1"/>
  <c r="J827" i="2"/>
  <c r="I827" i="2"/>
  <c r="H827" i="2"/>
  <c r="G827" i="2"/>
  <c r="F827" i="2"/>
  <c r="E827" i="2"/>
  <c r="D827" i="2"/>
  <c r="C827" i="2"/>
  <c r="H821" i="2"/>
  <c r="G821" i="2"/>
  <c r="M816" i="2"/>
  <c r="K816" i="2"/>
  <c r="G816" i="2"/>
  <c r="E816" i="2"/>
  <c r="D816" i="2"/>
  <c r="F812" i="2"/>
  <c r="G812" i="2" s="1"/>
  <c r="E812" i="2"/>
  <c r="D812" i="2"/>
  <c r="K808" i="2"/>
  <c r="J808" i="2"/>
  <c r="I808" i="2"/>
  <c r="H808" i="2"/>
  <c r="G808" i="2"/>
  <c r="F808" i="2"/>
  <c r="E808" i="2"/>
  <c r="D808" i="2"/>
  <c r="C808" i="2"/>
  <c r="H802" i="2"/>
  <c r="G802" i="2"/>
  <c r="F797" i="2"/>
  <c r="G797" i="2" s="1"/>
  <c r="D797" i="2"/>
  <c r="F793" i="2"/>
  <c r="C793" i="2"/>
  <c r="F792" i="2"/>
  <c r="C792" i="2"/>
  <c r="H788" i="2"/>
  <c r="G788" i="2"/>
  <c r="K783" i="2" l="1"/>
  <c r="J783" i="2"/>
  <c r="I783" i="2"/>
  <c r="H783" i="2"/>
  <c r="G783" i="2"/>
  <c r="F783" i="2"/>
  <c r="E783" i="2"/>
  <c r="D783" i="2"/>
  <c r="C783" i="2"/>
  <c r="H777" i="2"/>
  <c r="G777" i="2"/>
  <c r="M772" i="2"/>
  <c r="H772" i="2"/>
  <c r="K772" i="2" s="1"/>
  <c r="E772" i="2"/>
  <c r="D772" i="2"/>
  <c r="F768" i="2"/>
  <c r="C768" i="2"/>
  <c r="F767" i="2"/>
  <c r="C767" i="2"/>
  <c r="H763" i="2"/>
  <c r="G763" i="2"/>
  <c r="K758" i="2" l="1"/>
  <c r="J758" i="2"/>
  <c r="I758" i="2"/>
  <c r="H758" i="2"/>
  <c r="G758" i="2"/>
  <c r="F758" i="2"/>
  <c r="E758" i="2"/>
  <c r="D758" i="2"/>
  <c r="C758" i="2"/>
  <c r="H752" i="2"/>
  <c r="G752" i="2"/>
  <c r="M747" i="2"/>
  <c r="H747" i="2"/>
  <c r="K747" i="2" s="1"/>
  <c r="G747" i="2"/>
  <c r="E747" i="2"/>
  <c r="D747" i="2"/>
  <c r="F743" i="2"/>
  <c r="C743" i="2"/>
  <c r="F742" i="2"/>
  <c r="C742" i="2"/>
  <c r="H738" i="2"/>
  <c r="G738" i="2"/>
  <c r="K733" i="2" l="1"/>
  <c r="J733" i="2"/>
  <c r="I733" i="2"/>
  <c r="H733" i="2"/>
  <c r="G733" i="2"/>
  <c r="F733" i="2"/>
  <c r="E733" i="2"/>
  <c r="D733" i="2"/>
  <c r="C733" i="2"/>
  <c r="H727" i="2"/>
  <c r="G727" i="2"/>
  <c r="M722" i="2"/>
  <c r="H722" i="2"/>
  <c r="K722" i="2" s="1"/>
  <c r="G722" i="2"/>
  <c r="D722" i="2"/>
  <c r="F718" i="2"/>
  <c r="C718" i="2"/>
  <c r="F717" i="2"/>
  <c r="C717" i="2"/>
  <c r="H713" i="2"/>
  <c r="G713" i="2"/>
  <c r="K708" i="2" l="1"/>
  <c r="J708" i="2"/>
  <c r="I708" i="2"/>
  <c r="H708" i="2"/>
  <c r="G708" i="2"/>
  <c r="F708" i="2"/>
  <c r="E708" i="2"/>
  <c r="D708" i="2"/>
  <c r="C708" i="2"/>
  <c r="H702" i="2" l="1"/>
  <c r="G702" i="2"/>
  <c r="M697" i="2"/>
  <c r="H697" i="2"/>
  <c r="K697" i="2" s="1"/>
  <c r="G697" i="2"/>
  <c r="E697" i="2"/>
  <c r="D697" i="2"/>
  <c r="F693" i="2"/>
  <c r="C693" i="2"/>
  <c r="F692" i="2"/>
  <c r="C692" i="2"/>
  <c r="H688" i="2"/>
  <c r="G688" i="2"/>
  <c r="K683" i="2" l="1"/>
  <c r="J683" i="2"/>
  <c r="I683" i="2"/>
  <c r="H683" i="2"/>
  <c r="G683" i="2"/>
  <c r="F683" i="2"/>
  <c r="E683" i="2"/>
  <c r="D683" i="2"/>
  <c r="C683" i="2"/>
  <c r="H672" i="2" l="1"/>
  <c r="K672" i="2" s="1"/>
  <c r="H677" i="2" l="1"/>
  <c r="G677" i="2"/>
  <c r="M672" i="2"/>
  <c r="E672" i="2"/>
  <c r="D672" i="2"/>
  <c r="F668" i="2"/>
  <c r="C668" i="2"/>
  <c r="F667" i="2"/>
  <c r="C667" i="2"/>
  <c r="H663" i="2"/>
  <c r="G663" i="2"/>
  <c r="K658" i="2" l="1"/>
  <c r="J658" i="2"/>
  <c r="I658" i="2"/>
  <c r="H658" i="2"/>
  <c r="G658" i="2"/>
  <c r="F658" i="2"/>
  <c r="E658" i="2"/>
  <c r="D658" i="2"/>
  <c r="C658" i="2"/>
  <c r="H652" i="2"/>
  <c r="G652" i="2"/>
  <c r="F647" i="2"/>
  <c r="G647" i="2" s="1"/>
  <c r="E647" i="2"/>
  <c r="D647" i="2"/>
  <c r="F643" i="2"/>
  <c r="C643" i="2"/>
  <c r="F642" i="2"/>
  <c r="C642" i="2"/>
  <c r="H638" i="2"/>
  <c r="G638" i="2"/>
  <c r="K633" i="2" l="1"/>
  <c r="J633" i="2"/>
  <c r="I633" i="2"/>
  <c r="H633" i="2"/>
  <c r="G633" i="2"/>
  <c r="F633" i="2"/>
  <c r="E633" i="2"/>
  <c r="D633" i="2"/>
  <c r="C633" i="2"/>
  <c r="H627" i="2"/>
  <c r="G627" i="2"/>
  <c r="D622" i="2"/>
  <c r="F618" i="2"/>
  <c r="C618" i="2"/>
  <c r="F617" i="2"/>
  <c r="C617" i="2"/>
  <c r="H613" i="2"/>
  <c r="G613" i="2"/>
  <c r="K608" i="2" l="1"/>
  <c r="J608" i="2"/>
  <c r="I608" i="2"/>
  <c r="H608" i="2"/>
  <c r="G608" i="2"/>
  <c r="F608" i="2"/>
  <c r="E608" i="2"/>
  <c r="D608" i="2"/>
  <c r="C608" i="2"/>
  <c r="H602" i="2"/>
  <c r="G602" i="2"/>
  <c r="M597" i="2"/>
  <c r="H597" i="2"/>
  <c r="K597" i="2" s="1"/>
  <c r="D597" i="2"/>
  <c r="F593" i="2"/>
  <c r="C593" i="2"/>
  <c r="F592" i="2"/>
  <c r="C592" i="2"/>
  <c r="H588" i="2"/>
  <c r="G588" i="2"/>
  <c r="K583" i="2" l="1"/>
  <c r="J583" i="2"/>
  <c r="I583" i="2"/>
  <c r="H583" i="2"/>
  <c r="G583" i="2"/>
  <c r="F583" i="2"/>
  <c r="E583" i="2"/>
  <c r="D583" i="2"/>
  <c r="C583" i="2"/>
  <c r="H577" i="2"/>
  <c r="G577" i="2"/>
  <c r="M572" i="2"/>
  <c r="H572" i="2"/>
  <c r="K572" i="2" s="1"/>
  <c r="D572" i="2"/>
  <c r="F568" i="2"/>
  <c r="C568" i="2"/>
  <c r="F567" i="2"/>
  <c r="C567" i="2"/>
  <c r="H563" i="2"/>
  <c r="G563" i="2"/>
  <c r="K558" i="2" l="1"/>
  <c r="J558" i="2"/>
  <c r="I558" i="2"/>
  <c r="H558" i="2"/>
  <c r="G558" i="2"/>
  <c r="F558" i="2"/>
  <c r="E558" i="2"/>
  <c r="D558" i="2"/>
  <c r="C558" i="2"/>
  <c r="H552" i="2"/>
  <c r="G552" i="2"/>
  <c r="M547" i="2"/>
  <c r="H547" i="2"/>
  <c r="K547" i="2" s="1"/>
  <c r="D547" i="2"/>
  <c r="F543" i="2"/>
  <c r="C543" i="2"/>
  <c r="F542" i="2"/>
  <c r="C542" i="2"/>
  <c r="H538" i="2"/>
  <c r="G538" i="2"/>
  <c r="K533" i="2" l="1"/>
  <c r="J533" i="2"/>
  <c r="I533" i="2"/>
  <c r="H533" i="2"/>
  <c r="G533" i="2"/>
  <c r="F533" i="2"/>
  <c r="E533" i="2"/>
  <c r="D533" i="2"/>
  <c r="C533" i="2"/>
  <c r="H527" i="2"/>
  <c r="G527" i="2"/>
  <c r="M522" i="2"/>
  <c r="H522" i="2"/>
  <c r="K522" i="2" s="1"/>
  <c r="D522" i="2"/>
  <c r="F518" i="2"/>
  <c r="C518" i="2"/>
  <c r="F517" i="2"/>
  <c r="C517" i="2"/>
  <c r="H513" i="2"/>
  <c r="G513" i="2"/>
  <c r="K508" i="2" l="1"/>
  <c r="J508" i="2"/>
  <c r="I508" i="2"/>
  <c r="H508" i="2"/>
  <c r="G508" i="2"/>
  <c r="F508" i="2"/>
  <c r="E508" i="2"/>
  <c r="D508" i="2"/>
  <c r="C508" i="2"/>
  <c r="H502" i="2"/>
  <c r="G502" i="2"/>
  <c r="M497" i="2"/>
  <c r="H497" i="2"/>
  <c r="K497" i="2" s="1"/>
  <c r="D497" i="2"/>
  <c r="F493" i="2"/>
  <c r="C493" i="2"/>
  <c r="F492" i="2"/>
  <c r="C492" i="2"/>
  <c r="H488" i="2"/>
  <c r="G488" i="2"/>
  <c r="K483" i="2" l="1"/>
  <c r="J483" i="2"/>
  <c r="I483" i="2"/>
  <c r="H483" i="2"/>
  <c r="G483" i="2"/>
  <c r="F483" i="2"/>
  <c r="E483" i="2"/>
  <c r="D483" i="2"/>
  <c r="C483" i="2"/>
  <c r="H477" i="2"/>
  <c r="G477" i="2"/>
  <c r="M472" i="2"/>
  <c r="L472" i="2"/>
  <c r="F472" i="2"/>
  <c r="H472" i="2" s="1"/>
  <c r="K472" i="2" s="1"/>
  <c r="D472" i="2"/>
  <c r="F468" i="2"/>
  <c r="C468" i="2"/>
  <c r="F467" i="2"/>
  <c r="C467" i="2"/>
  <c r="H463" i="2"/>
  <c r="G463" i="2"/>
  <c r="G472" i="2" l="1"/>
  <c r="K458" i="2"/>
  <c r="J458" i="2"/>
  <c r="I458" i="2"/>
  <c r="H458" i="2"/>
  <c r="G458" i="2"/>
  <c r="F458" i="2"/>
  <c r="E458" i="2"/>
  <c r="D458" i="2"/>
  <c r="C458" i="2"/>
  <c r="H452" i="2"/>
  <c r="G452" i="2"/>
  <c r="M447" i="2"/>
  <c r="L447" i="2"/>
  <c r="H447" i="2"/>
  <c r="K447" i="2" s="1"/>
  <c r="G447" i="2"/>
  <c r="D447" i="2"/>
  <c r="F443" i="2"/>
  <c r="C443" i="2"/>
  <c r="F442" i="2"/>
  <c r="C442" i="2"/>
  <c r="H438" i="2"/>
  <c r="G438" i="2"/>
  <c r="K433" i="2" l="1"/>
  <c r="J433" i="2"/>
  <c r="I433" i="2"/>
  <c r="H433" i="2"/>
  <c r="G433" i="2"/>
  <c r="F433" i="2"/>
  <c r="E433" i="2"/>
  <c r="D433" i="2"/>
  <c r="C433" i="2"/>
  <c r="H427" i="2"/>
  <c r="G427" i="2"/>
  <c r="M422" i="2"/>
  <c r="L422" i="2"/>
  <c r="H422" i="2"/>
  <c r="K422" i="2" s="1"/>
  <c r="D422" i="2"/>
  <c r="F418" i="2"/>
  <c r="C418" i="2"/>
  <c r="F417" i="2"/>
  <c r="C417" i="2"/>
  <c r="H413" i="2"/>
  <c r="G413" i="2"/>
  <c r="K408" i="2" l="1"/>
  <c r="J408" i="2"/>
  <c r="I408" i="2"/>
  <c r="H408" i="2"/>
  <c r="G408" i="2"/>
  <c r="F408" i="2"/>
  <c r="E408" i="2"/>
  <c r="D408" i="2"/>
  <c r="C408" i="2"/>
  <c r="H402" i="2"/>
  <c r="G402" i="2"/>
  <c r="M397" i="2"/>
  <c r="L397" i="2"/>
  <c r="H397" i="2"/>
  <c r="K397" i="2" s="1"/>
  <c r="D397" i="2"/>
  <c r="F393" i="2"/>
  <c r="C393" i="2"/>
  <c r="F392" i="2"/>
  <c r="C392" i="2"/>
  <c r="H388" i="2"/>
  <c r="G388" i="2"/>
  <c r="K383" i="2" l="1"/>
  <c r="J383" i="2"/>
  <c r="I383" i="2"/>
  <c r="H383" i="2"/>
  <c r="G383" i="2"/>
  <c r="F383" i="2"/>
  <c r="E383" i="2"/>
  <c r="D383" i="2"/>
  <c r="C383" i="2"/>
  <c r="H377" i="2"/>
  <c r="G377" i="2"/>
  <c r="M372" i="2"/>
  <c r="L372" i="2"/>
  <c r="H372" i="2"/>
  <c r="K372" i="2" s="1"/>
  <c r="D372" i="2"/>
  <c r="F368" i="2"/>
  <c r="C368" i="2"/>
  <c r="F367" i="2"/>
  <c r="C367" i="2"/>
  <c r="H363" i="2"/>
  <c r="G363" i="2"/>
  <c r="K358" i="2" l="1"/>
  <c r="J358" i="2"/>
  <c r="I358" i="2"/>
  <c r="H358" i="2"/>
  <c r="G358" i="2"/>
  <c r="F358" i="2"/>
  <c r="E358" i="2"/>
  <c r="D358" i="2"/>
  <c r="C358" i="2"/>
  <c r="H352" i="2"/>
  <c r="G352" i="2"/>
  <c r="M347" i="2"/>
  <c r="L347" i="2"/>
  <c r="H347" i="2"/>
  <c r="K347" i="2" s="1"/>
  <c r="D347" i="2"/>
  <c r="F343" i="2"/>
  <c r="C343" i="2"/>
  <c r="F342" i="2"/>
  <c r="C342" i="2"/>
  <c r="H338" i="2"/>
  <c r="G338" i="2"/>
  <c r="K333" i="2"/>
  <c r="J333" i="2"/>
  <c r="I333" i="2"/>
  <c r="H333" i="2"/>
  <c r="G333" i="2"/>
  <c r="F333" i="2"/>
  <c r="E333" i="2"/>
  <c r="D333" i="2"/>
  <c r="C333" i="2"/>
  <c r="H327" i="2"/>
  <c r="G327" i="2"/>
  <c r="M322" i="2"/>
  <c r="L322" i="2"/>
  <c r="H322" i="2"/>
  <c r="K322" i="2" s="1"/>
  <c r="D322" i="2"/>
  <c r="F318" i="2"/>
  <c r="C318" i="2"/>
  <c r="F317" i="2"/>
  <c r="C317" i="2"/>
  <c r="H313" i="2"/>
  <c r="G313" i="2"/>
  <c r="K308" i="2" l="1"/>
  <c r="J308" i="2"/>
  <c r="I308" i="2"/>
  <c r="H308" i="2"/>
  <c r="G308" i="2"/>
  <c r="F308" i="2"/>
  <c r="E308" i="2"/>
  <c r="D308" i="2"/>
  <c r="C308" i="2"/>
  <c r="H302" i="2"/>
  <c r="G302" i="2"/>
  <c r="M297" i="2"/>
  <c r="L297" i="2"/>
  <c r="H297" i="2"/>
  <c r="K297" i="2" s="1"/>
  <c r="D297" i="2"/>
  <c r="F293" i="2"/>
  <c r="C293" i="2"/>
  <c r="F292" i="2"/>
  <c r="C292" i="2"/>
  <c r="H288" i="2"/>
  <c r="G288" i="2"/>
  <c r="M272" i="2" l="1"/>
  <c r="L272" i="2"/>
  <c r="H272" i="2"/>
  <c r="K272" i="2" s="1"/>
  <c r="D272" i="2"/>
  <c r="K283" i="2"/>
  <c r="J283" i="2"/>
  <c r="I283" i="2"/>
  <c r="H283" i="2"/>
  <c r="G283" i="2"/>
  <c r="F283" i="2"/>
  <c r="E283" i="2"/>
  <c r="D283" i="2"/>
  <c r="C283" i="2"/>
  <c r="H277" i="2"/>
  <c r="G277" i="2"/>
  <c r="F268" i="2"/>
  <c r="C268" i="2"/>
  <c r="F267" i="2"/>
  <c r="C267" i="2"/>
  <c r="H263" i="2"/>
  <c r="G263" i="2"/>
  <c r="K258" i="2" l="1"/>
  <c r="J258" i="2"/>
  <c r="I258" i="2"/>
  <c r="H258" i="2"/>
  <c r="G258" i="2"/>
  <c r="F258" i="2"/>
  <c r="E258" i="2"/>
  <c r="D258" i="2"/>
  <c r="C258" i="2"/>
  <c r="H252" i="2"/>
  <c r="G252" i="2"/>
  <c r="M247" i="2"/>
  <c r="L247" i="2"/>
  <c r="H247" i="2"/>
  <c r="K247" i="2" s="1"/>
  <c r="D247" i="2"/>
  <c r="F243" i="2"/>
  <c r="C243" i="2"/>
  <c r="F242" i="2"/>
  <c r="C242" i="2"/>
  <c r="H238" i="2"/>
  <c r="G238" i="2"/>
  <c r="K233" i="2" l="1"/>
  <c r="F233" i="2"/>
  <c r="E233" i="2"/>
  <c r="D233" i="2"/>
  <c r="C233" i="2"/>
  <c r="K28" i="4" l="1"/>
  <c r="J28" i="4"/>
  <c r="I28" i="4"/>
  <c r="H28" i="4"/>
  <c r="G28" i="4"/>
  <c r="F28" i="4"/>
  <c r="E28" i="4"/>
  <c r="D28" i="4"/>
  <c r="C28" i="4"/>
  <c r="H22" i="4"/>
  <c r="G22" i="4"/>
  <c r="K17" i="4"/>
  <c r="H17" i="4"/>
  <c r="G17" i="4"/>
  <c r="F17" i="4"/>
  <c r="E17" i="4"/>
  <c r="D17" i="4"/>
  <c r="M13" i="4"/>
  <c r="L13" i="4"/>
  <c r="H13" i="4"/>
  <c r="K13" i="4" s="1"/>
  <c r="D13" i="4"/>
  <c r="F9" i="4"/>
  <c r="C9" i="4"/>
  <c r="F8" i="4"/>
  <c r="C8" i="4"/>
  <c r="H4" i="4"/>
  <c r="G4" i="4"/>
  <c r="M222" i="2" l="1"/>
  <c r="L222" i="2"/>
  <c r="H222" i="2"/>
  <c r="K222" i="2" s="1"/>
  <c r="D222" i="2"/>
  <c r="F218" i="2"/>
  <c r="C218" i="2"/>
  <c r="F217" i="2"/>
  <c r="C217" i="2"/>
  <c r="H213" i="2"/>
  <c r="G213" i="2"/>
  <c r="J233" i="2"/>
  <c r="I233" i="2"/>
  <c r="H233" i="2"/>
  <c r="G233" i="2"/>
  <c r="H227" i="2"/>
  <c r="G227" i="2"/>
  <c r="F204" i="2" l="1"/>
  <c r="C204" i="2"/>
  <c r="F203" i="2"/>
  <c r="C203" i="2"/>
  <c r="H199" i="2"/>
  <c r="G199" i="2"/>
  <c r="F190" i="2" l="1"/>
  <c r="C190" i="2"/>
  <c r="F189" i="2"/>
  <c r="C189" i="2"/>
  <c r="H185" i="2"/>
  <c r="G185" i="2"/>
  <c r="F176" i="2" l="1"/>
  <c r="C176" i="2"/>
  <c r="F175" i="2"/>
  <c r="C175" i="2"/>
  <c r="H171" i="2"/>
  <c r="G171" i="2"/>
  <c r="F162" i="2" l="1"/>
  <c r="C162" i="2"/>
  <c r="F161" i="2"/>
  <c r="C161" i="2"/>
  <c r="H157" i="2"/>
  <c r="G157" i="2"/>
  <c r="F148" i="2" l="1"/>
  <c r="C148" i="2"/>
  <c r="F147" i="2"/>
  <c r="C147" i="2"/>
  <c r="H143" i="2"/>
  <c r="G143" i="2"/>
  <c r="F134" i="2" l="1"/>
  <c r="C134" i="2"/>
  <c r="F133" i="2"/>
  <c r="C133" i="2"/>
  <c r="H129" i="2"/>
  <c r="G129" i="2"/>
  <c r="F120" i="2" l="1"/>
  <c r="C120" i="2"/>
  <c r="F119" i="2"/>
  <c r="C119" i="2"/>
  <c r="H115" i="2"/>
  <c r="G115" i="2"/>
  <c r="F106" i="2" l="1"/>
  <c r="C106" i="2"/>
  <c r="F105" i="2"/>
  <c r="C105" i="2"/>
  <c r="H101" i="2"/>
  <c r="G101" i="2"/>
  <c r="F92" i="2" l="1"/>
  <c r="C92" i="2"/>
  <c r="F91" i="2"/>
  <c r="C91" i="2"/>
  <c r="H87" i="2"/>
  <c r="G87" i="2"/>
  <c r="F78" i="2" l="1"/>
  <c r="C78" i="2"/>
  <c r="F77" i="2"/>
  <c r="C77" i="2"/>
  <c r="H73" i="2"/>
  <c r="G73" i="2"/>
  <c r="F64" i="2" l="1"/>
  <c r="C64" i="2"/>
  <c r="F63" i="2"/>
  <c r="C63" i="2"/>
  <c r="H59" i="2"/>
  <c r="G59" i="2"/>
  <c r="F36" i="2" l="1"/>
  <c r="C36" i="2"/>
  <c r="F35" i="2"/>
  <c r="C35" i="2"/>
  <c r="H31" i="2"/>
  <c r="G31" i="2"/>
  <c r="F50" i="2"/>
  <c r="C50" i="2"/>
  <c r="F49" i="2"/>
  <c r="C49" i="2"/>
  <c r="H45" i="2"/>
  <c r="G45" i="2"/>
</calcChain>
</file>

<file path=xl/comments1.xml><?xml version="1.0" encoding="utf-8"?>
<comments xmlns="http://schemas.openxmlformats.org/spreadsheetml/2006/main">
  <authors>
    <author>Author</author>
  </authors>
  <commentList>
    <comment ref="AM29" authorId="0" shapeId="0">
      <text>
        <r>
          <rPr>
            <b/>
            <sz val="9"/>
            <color indexed="81"/>
            <rFont val="Tahoma"/>
            <family val="2"/>
          </rPr>
          <t>Author:</t>
        </r>
        <r>
          <rPr>
            <sz val="9"/>
            <color indexed="81"/>
            <rFont val="Tahoma"/>
            <family val="2"/>
          </rPr>
          <t xml:space="preserve">
SKIP Deal ID in Validation Checkpoint
</t>
        </r>
      </text>
    </comment>
    <comment ref="AM43" authorId="0" shapeId="0">
      <text>
        <r>
          <rPr>
            <b/>
            <sz val="9"/>
            <color indexed="81"/>
            <rFont val="Tahoma"/>
            <family val="2"/>
          </rPr>
          <t>Author:</t>
        </r>
        <r>
          <rPr>
            <sz val="9"/>
            <color indexed="81"/>
            <rFont val="Tahoma"/>
            <family val="2"/>
          </rPr>
          <t xml:space="preserve">
SKIP Deal ID in Validation Checkpoint
</t>
        </r>
      </text>
    </comment>
    <comment ref="AM57" authorId="0" shapeId="0">
      <text>
        <r>
          <rPr>
            <b/>
            <sz val="9"/>
            <color indexed="81"/>
            <rFont val="Tahoma"/>
            <family val="2"/>
          </rPr>
          <t>Author:</t>
        </r>
        <r>
          <rPr>
            <sz val="9"/>
            <color indexed="81"/>
            <rFont val="Tahoma"/>
            <family val="2"/>
          </rPr>
          <t xml:space="preserve">
SKIP Deal ID in Validation Checkpoint
</t>
        </r>
      </text>
    </comment>
    <comment ref="AM71" authorId="0" shapeId="0">
      <text>
        <r>
          <rPr>
            <b/>
            <sz val="9"/>
            <color indexed="81"/>
            <rFont val="Tahoma"/>
            <family val="2"/>
          </rPr>
          <t>Author:</t>
        </r>
        <r>
          <rPr>
            <sz val="9"/>
            <color indexed="81"/>
            <rFont val="Tahoma"/>
            <family val="2"/>
          </rPr>
          <t xml:space="preserve">
SKIP Deal ID in Validation Checkpoint
</t>
        </r>
      </text>
    </comment>
    <comment ref="AM85" authorId="0" shapeId="0">
      <text>
        <r>
          <rPr>
            <b/>
            <sz val="9"/>
            <color indexed="81"/>
            <rFont val="Tahoma"/>
            <family val="2"/>
          </rPr>
          <t>Author:</t>
        </r>
        <r>
          <rPr>
            <sz val="9"/>
            <color indexed="81"/>
            <rFont val="Tahoma"/>
            <family val="2"/>
          </rPr>
          <t xml:space="preserve">
SKIP Deal ID in Validation Checkpoint
</t>
        </r>
      </text>
    </comment>
    <comment ref="AM99" authorId="0" shapeId="0">
      <text>
        <r>
          <rPr>
            <b/>
            <sz val="9"/>
            <color indexed="81"/>
            <rFont val="Tahoma"/>
            <family val="2"/>
          </rPr>
          <t>Author:</t>
        </r>
        <r>
          <rPr>
            <sz val="9"/>
            <color indexed="81"/>
            <rFont val="Tahoma"/>
            <family val="2"/>
          </rPr>
          <t xml:space="preserve">
SKIP Deal ID in Validation Checkpoint
</t>
        </r>
      </text>
    </comment>
    <comment ref="AM113" authorId="0" shapeId="0">
      <text>
        <r>
          <rPr>
            <b/>
            <sz val="9"/>
            <color indexed="81"/>
            <rFont val="Tahoma"/>
            <family val="2"/>
          </rPr>
          <t>Author:</t>
        </r>
        <r>
          <rPr>
            <sz val="9"/>
            <color indexed="81"/>
            <rFont val="Tahoma"/>
            <family val="2"/>
          </rPr>
          <t xml:space="preserve">
SKIP Deal ID in Validation Checkpoint
</t>
        </r>
      </text>
    </comment>
    <comment ref="AM127" authorId="0" shapeId="0">
      <text>
        <r>
          <rPr>
            <b/>
            <sz val="9"/>
            <color indexed="81"/>
            <rFont val="Tahoma"/>
            <family val="2"/>
          </rPr>
          <t>Author:</t>
        </r>
        <r>
          <rPr>
            <sz val="9"/>
            <color indexed="81"/>
            <rFont val="Tahoma"/>
            <family val="2"/>
          </rPr>
          <t xml:space="preserve">
SKIP Deal ID in Validation Checkpoint
</t>
        </r>
      </text>
    </comment>
    <comment ref="AM141" authorId="0" shapeId="0">
      <text>
        <r>
          <rPr>
            <b/>
            <sz val="9"/>
            <color indexed="81"/>
            <rFont val="Tahoma"/>
            <family val="2"/>
          </rPr>
          <t>Author:</t>
        </r>
        <r>
          <rPr>
            <sz val="9"/>
            <color indexed="81"/>
            <rFont val="Tahoma"/>
            <family val="2"/>
          </rPr>
          <t xml:space="preserve">
SKIP Deal ID in Validation Checkpoint
</t>
        </r>
      </text>
    </comment>
    <comment ref="AM155" authorId="0" shapeId="0">
      <text>
        <r>
          <rPr>
            <b/>
            <sz val="9"/>
            <color indexed="81"/>
            <rFont val="Tahoma"/>
            <family val="2"/>
          </rPr>
          <t>Author:</t>
        </r>
        <r>
          <rPr>
            <sz val="9"/>
            <color indexed="81"/>
            <rFont val="Tahoma"/>
            <family val="2"/>
          </rPr>
          <t xml:space="preserve">
SKIP Deal ID in Validation Checkpoint
</t>
        </r>
      </text>
    </comment>
    <comment ref="AM169" authorId="0" shapeId="0">
      <text>
        <r>
          <rPr>
            <b/>
            <sz val="9"/>
            <color indexed="81"/>
            <rFont val="Tahoma"/>
            <family val="2"/>
          </rPr>
          <t>Author:</t>
        </r>
        <r>
          <rPr>
            <sz val="9"/>
            <color indexed="81"/>
            <rFont val="Tahoma"/>
            <family val="2"/>
          </rPr>
          <t xml:space="preserve">
SKIP Deal ID in Validation Checkpoint
</t>
        </r>
      </text>
    </comment>
    <comment ref="AM183" authorId="0" shapeId="0">
      <text>
        <r>
          <rPr>
            <b/>
            <sz val="9"/>
            <color indexed="81"/>
            <rFont val="Tahoma"/>
            <family val="2"/>
          </rPr>
          <t>Author:</t>
        </r>
        <r>
          <rPr>
            <sz val="9"/>
            <color indexed="81"/>
            <rFont val="Tahoma"/>
            <family val="2"/>
          </rPr>
          <t xml:space="preserve">
SKIP Deal ID in Validation Checkpoint
</t>
        </r>
      </text>
    </comment>
    <comment ref="AM197" authorId="0" shapeId="0">
      <text>
        <r>
          <rPr>
            <b/>
            <sz val="9"/>
            <color indexed="81"/>
            <rFont val="Tahoma"/>
            <family val="2"/>
          </rPr>
          <t>Author:</t>
        </r>
        <r>
          <rPr>
            <sz val="9"/>
            <color indexed="81"/>
            <rFont val="Tahoma"/>
            <family val="2"/>
          </rPr>
          <t xml:space="preserve">
SKIP Deal ID in Validation Checkpoint
</t>
        </r>
      </text>
    </comment>
    <comment ref="AM211" authorId="0" shapeId="0">
      <text>
        <r>
          <rPr>
            <b/>
            <sz val="9"/>
            <color indexed="81"/>
            <rFont val="Tahoma"/>
            <family val="2"/>
          </rPr>
          <t>Author:</t>
        </r>
        <r>
          <rPr>
            <sz val="9"/>
            <color indexed="81"/>
            <rFont val="Tahoma"/>
            <family val="2"/>
          </rPr>
          <t xml:space="preserve">
SKIP Deal ID in Validation Checkpoint
</t>
        </r>
      </text>
    </comment>
    <comment ref="AM225" authorId="0" shapeId="0">
      <text>
        <r>
          <rPr>
            <b/>
            <sz val="9"/>
            <color indexed="81"/>
            <rFont val="Tahoma"/>
            <family val="2"/>
          </rPr>
          <t>Author:</t>
        </r>
        <r>
          <rPr>
            <sz val="9"/>
            <color indexed="81"/>
            <rFont val="Tahoma"/>
            <family val="2"/>
          </rPr>
          <t xml:space="preserve">
SKIP Deal ID in Validation Checkpoint
</t>
        </r>
      </text>
    </comment>
    <comment ref="AM236" authorId="0" shapeId="0">
      <text>
        <r>
          <rPr>
            <b/>
            <sz val="9"/>
            <color indexed="81"/>
            <rFont val="Tahoma"/>
            <family val="2"/>
          </rPr>
          <t>Author:</t>
        </r>
        <r>
          <rPr>
            <sz val="9"/>
            <color indexed="81"/>
            <rFont val="Tahoma"/>
            <family val="2"/>
          </rPr>
          <t xml:space="preserve">
SKIP Deal ID in Validation Checkpoint
</t>
        </r>
      </text>
    </comment>
    <comment ref="AM250" authorId="0" shapeId="0">
      <text>
        <r>
          <rPr>
            <b/>
            <sz val="9"/>
            <color indexed="81"/>
            <rFont val="Tahoma"/>
            <family val="2"/>
          </rPr>
          <t>Author:</t>
        </r>
        <r>
          <rPr>
            <sz val="9"/>
            <color indexed="81"/>
            <rFont val="Tahoma"/>
            <family val="2"/>
          </rPr>
          <t xml:space="preserve">
SKIP Deal ID in Validation Checkpoint
</t>
        </r>
      </text>
    </comment>
    <comment ref="AM261" authorId="0" shapeId="0">
      <text>
        <r>
          <rPr>
            <b/>
            <sz val="9"/>
            <color indexed="81"/>
            <rFont val="Tahoma"/>
            <family val="2"/>
          </rPr>
          <t>Author:</t>
        </r>
        <r>
          <rPr>
            <sz val="9"/>
            <color indexed="81"/>
            <rFont val="Tahoma"/>
            <family val="2"/>
          </rPr>
          <t xml:space="preserve">
SKIP Deal ID in Validation Checkpoint
</t>
        </r>
      </text>
    </comment>
    <comment ref="AM275" authorId="0" shapeId="0">
      <text>
        <r>
          <rPr>
            <b/>
            <sz val="9"/>
            <color indexed="81"/>
            <rFont val="Tahoma"/>
            <family val="2"/>
          </rPr>
          <t>Author:</t>
        </r>
        <r>
          <rPr>
            <sz val="9"/>
            <color indexed="81"/>
            <rFont val="Tahoma"/>
            <family val="2"/>
          </rPr>
          <t xml:space="preserve">
SKIP Deal ID in Validation Checkpoint
</t>
        </r>
      </text>
    </comment>
    <comment ref="AM286" authorId="0" shapeId="0">
      <text>
        <r>
          <rPr>
            <b/>
            <sz val="9"/>
            <color indexed="81"/>
            <rFont val="Tahoma"/>
            <family val="2"/>
          </rPr>
          <t>Author:</t>
        </r>
        <r>
          <rPr>
            <sz val="9"/>
            <color indexed="81"/>
            <rFont val="Tahoma"/>
            <family val="2"/>
          </rPr>
          <t xml:space="preserve">
SKIP Deal ID in Validation Checkpoint
</t>
        </r>
      </text>
    </comment>
    <comment ref="AM300" authorId="0" shapeId="0">
      <text>
        <r>
          <rPr>
            <b/>
            <sz val="9"/>
            <color indexed="81"/>
            <rFont val="Tahoma"/>
            <family val="2"/>
          </rPr>
          <t>Author:</t>
        </r>
        <r>
          <rPr>
            <sz val="9"/>
            <color indexed="81"/>
            <rFont val="Tahoma"/>
            <family val="2"/>
          </rPr>
          <t xml:space="preserve">
SKIP Deal ID in Validation Checkpoint
</t>
        </r>
      </text>
    </comment>
    <comment ref="AM311" authorId="0" shapeId="0">
      <text>
        <r>
          <rPr>
            <b/>
            <sz val="9"/>
            <color indexed="81"/>
            <rFont val="Tahoma"/>
            <family val="2"/>
          </rPr>
          <t>Author:</t>
        </r>
        <r>
          <rPr>
            <sz val="9"/>
            <color indexed="81"/>
            <rFont val="Tahoma"/>
            <family val="2"/>
          </rPr>
          <t xml:space="preserve">
SKIP Deal ID in Validation Checkpoint
</t>
        </r>
      </text>
    </comment>
    <comment ref="AM325" authorId="0" shapeId="0">
      <text>
        <r>
          <rPr>
            <b/>
            <sz val="9"/>
            <color indexed="81"/>
            <rFont val="Tahoma"/>
            <family val="2"/>
          </rPr>
          <t>Author:</t>
        </r>
        <r>
          <rPr>
            <sz val="9"/>
            <color indexed="81"/>
            <rFont val="Tahoma"/>
            <family val="2"/>
          </rPr>
          <t xml:space="preserve">
SKIP Deal ID in Validation Checkpoint
</t>
        </r>
      </text>
    </comment>
    <comment ref="AM336" authorId="0" shapeId="0">
      <text>
        <r>
          <rPr>
            <b/>
            <sz val="9"/>
            <color indexed="81"/>
            <rFont val="Tahoma"/>
            <family val="2"/>
          </rPr>
          <t>Author:</t>
        </r>
        <r>
          <rPr>
            <sz val="9"/>
            <color indexed="81"/>
            <rFont val="Tahoma"/>
            <family val="2"/>
          </rPr>
          <t xml:space="preserve">
SKIP Deal ID in Validation Checkpoint
</t>
        </r>
      </text>
    </comment>
    <comment ref="AM350" authorId="0" shapeId="0">
      <text>
        <r>
          <rPr>
            <b/>
            <sz val="9"/>
            <color indexed="81"/>
            <rFont val="Tahoma"/>
            <family val="2"/>
          </rPr>
          <t>Author:</t>
        </r>
        <r>
          <rPr>
            <sz val="9"/>
            <color indexed="81"/>
            <rFont val="Tahoma"/>
            <family val="2"/>
          </rPr>
          <t xml:space="preserve">
SKIP Deal ID in Validation Checkpoint
</t>
        </r>
      </text>
    </comment>
    <comment ref="AM361" authorId="0" shapeId="0">
      <text>
        <r>
          <rPr>
            <b/>
            <sz val="9"/>
            <color indexed="81"/>
            <rFont val="Tahoma"/>
            <family val="2"/>
          </rPr>
          <t>Author:</t>
        </r>
        <r>
          <rPr>
            <sz val="9"/>
            <color indexed="81"/>
            <rFont val="Tahoma"/>
            <family val="2"/>
          </rPr>
          <t xml:space="preserve">
SKIP Deal ID in Validation Checkpoint
</t>
        </r>
      </text>
    </comment>
    <comment ref="AM375" authorId="0" shapeId="0">
      <text>
        <r>
          <rPr>
            <b/>
            <sz val="9"/>
            <color indexed="81"/>
            <rFont val="Tahoma"/>
            <family val="2"/>
          </rPr>
          <t>Author:</t>
        </r>
        <r>
          <rPr>
            <sz val="9"/>
            <color indexed="81"/>
            <rFont val="Tahoma"/>
            <family val="2"/>
          </rPr>
          <t xml:space="preserve">
SKIP Deal ID in Validation Checkpoint
</t>
        </r>
      </text>
    </comment>
    <comment ref="AM386" authorId="0" shapeId="0">
      <text>
        <r>
          <rPr>
            <b/>
            <sz val="9"/>
            <color indexed="81"/>
            <rFont val="Tahoma"/>
            <family val="2"/>
          </rPr>
          <t>Author:</t>
        </r>
        <r>
          <rPr>
            <sz val="9"/>
            <color indexed="81"/>
            <rFont val="Tahoma"/>
            <family val="2"/>
          </rPr>
          <t xml:space="preserve">
SKIP Deal ID in Validation Checkpoint
</t>
        </r>
      </text>
    </comment>
    <comment ref="AM400" authorId="0" shapeId="0">
      <text>
        <r>
          <rPr>
            <b/>
            <sz val="9"/>
            <color indexed="81"/>
            <rFont val="Tahoma"/>
            <family val="2"/>
          </rPr>
          <t>Author:</t>
        </r>
        <r>
          <rPr>
            <sz val="9"/>
            <color indexed="81"/>
            <rFont val="Tahoma"/>
            <family val="2"/>
          </rPr>
          <t xml:space="preserve">
SKIP Deal ID in Validation Checkpoint
</t>
        </r>
      </text>
    </comment>
    <comment ref="AM411" authorId="0" shapeId="0">
      <text>
        <r>
          <rPr>
            <b/>
            <sz val="9"/>
            <color indexed="81"/>
            <rFont val="Tahoma"/>
            <family val="2"/>
          </rPr>
          <t>Author:</t>
        </r>
        <r>
          <rPr>
            <sz val="9"/>
            <color indexed="81"/>
            <rFont val="Tahoma"/>
            <family val="2"/>
          </rPr>
          <t xml:space="preserve">
SKIP Deal ID in Validation Checkpoint
</t>
        </r>
      </text>
    </comment>
    <comment ref="AM425" authorId="0" shapeId="0">
      <text>
        <r>
          <rPr>
            <b/>
            <sz val="9"/>
            <color indexed="81"/>
            <rFont val="Tahoma"/>
            <family val="2"/>
          </rPr>
          <t>Author:</t>
        </r>
        <r>
          <rPr>
            <sz val="9"/>
            <color indexed="81"/>
            <rFont val="Tahoma"/>
            <family val="2"/>
          </rPr>
          <t xml:space="preserve">
SKIP Deal ID in Validation Checkpoint
</t>
        </r>
      </text>
    </comment>
    <comment ref="AM436" authorId="0" shapeId="0">
      <text>
        <r>
          <rPr>
            <b/>
            <sz val="9"/>
            <color indexed="81"/>
            <rFont val="Tahoma"/>
            <family val="2"/>
          </rPr>
          <t>Author:</t>
        </r>
        <r>
          <rPr>
            <sz val="9"/>
            <color indexed="81"/>
            <rFont val="Tahoma"/>
            <family val="2"/>
          </rPr>
          <t xml:space="preserve">
SKIP Deal ID in Validation Checkpoint
</t>
        </r>
      </text>
    </comment>
    <comment ref="AM450" authorId="0" shapeId="0">
      <text>
        <r>
          <rPr>
            <b/>
            <sz val="9"/>
            <color indexed="81"/>
            <rFont val="Tahoma"/>
            <family val="2"/>
          </rPr>
          <t>Author:</t>
        </r>
        <r>
          <rPr>
            <sz val="9"/>
            <color indexed="81"/>
            <rFont val="Tahoma"/>
            <family val="2"/>
          </rPr>
          <t xml:space="preserve">
SKIP Deal ID in Validation Checkpoint
</t>
        </r>
      </text>
    </comment>
    <comment ref="AM461" authorId="0" shapeId="0">
      <text>
        <r>
          <rPr>
            <b/>
            <sz val="9"/>
            <color indexed="81"/>
            <rFont val="Tahoma"/>
            <family val="2"/>
          </rPr>
          <t>Author:</t>
        </r>
        <r>
          <rPr>
            <sz val="9"/>
            <color indexed="81"/>
            <rFont val="Tahoma"/>
            <family val="2"/>
          </rPr>
          <t xml:space="preserve">
SKIP Deal ID in Validation Checkpoint
</t>
        </r>
      </text>
    </comment>
    <comment ref="AM475" authorId="0" shapeId="0">
      <text>
        <r>
          <rPr>
            <b/>
            <sz val="9"/>
            <color indexed="81"/>
            <rFont val="Tahoma"/>
            <family val="2"/>
          </rPr>
          <t>Author:</t>
        </r>
        <r>
          <rPr>
            <sz val="9"/>
            <color indexed="81"/>
            <rFont val="Tahoma"/>
            <family val="2"/>
          </rPr>
          <t xml:space="preserve">
SKIP Deal ID in Validation Checkpoint
</t>
        </r>
      </text>
    </comment>
    <comment ref="AM486" authorId="0" shapeId="0">
      <text>
        <r>
          <rPr>
            <b/>
            <sz val="9"/>
            <color indexed="81"/>
            <rFont val="Tahoma"/>
            <family val="2"/>
          </rPr>
          <t>Author:</t>
        </r>
        <r>
          <rPr>
            <sz val="9"/>
            <color indexed="81"/>
            <rFont val="Tahoma"/>
            <family val="2"/>
          </rPr>
          <t xml:space="preserve">
SKIP Deal ID in Validation Checkpoint
</t>
        </r>
      </text>
    </comment>
    <comment ref="AM500" authorId="0" shapeId="0">
      <text>
        <r>
          <rPr>
            <b/>
            <sz val="9"/>
            <color indexed="81"/>
            <rFont val="Tahoma"/>
            <family val="2"/>
          </rPr>
          <t>Author:</t>
        </r>
        <r>
          <rPr>
            <sz val="9"/>
            <color indexed="81"/>
            <rFont val="Tahoma"/>
            <family val="2"/>
          </rPr>
          <t xml:space="preserve">
SKIP Deal ID in Validation Checkpoint
</t>
        </r>
      </text>
    </comment>
    <comment ref="AM511" authorId="0" shapeId="0">
      <text>
        <r>
          <rPr>
            <b/>
            <sz val="9"/>
            <color indexed="81"/>
            <rFont val="Tahoma"/>
            <family val="2"/>
          </rPr>
          <t>Author:</t>
        </r>
        <r>
          <rPr>
            <sz val="9"/>
            <color indexed="81"/>
            <rFont val="Tahoma"/>
            <family val="2"/>
          </rPr>
          <t xml:space="preserve">
SKIP Deal ID in Validation Checkpoint
</t>
        </r>
      </text>
    </comment>
    <comment ref="AM525" authorId="0" shapeId="0">
      <text>
        <r>
          <rPr>
            <b/>
            <sz val="9"/>
            <color indexed="81"/>
            <rFont val="Tahoma"/>
            <family val="2"/>
          </rPr>
          <t>Author:</t>
        </r>
        <r>
          <rPr>
            <sz val="9"/>
            <color indexed="81"/>
            <rFont val="Tahoma"/>
            <family val="2"/>
          </rPr>
          <t xml:space="preserve">
SKIP Deal ID in Validation Checkpoint
</t>
        </r>
      </text>
    </comment>
    <comment ref="AM536" authorId="0" shapeId="0">
      <text>
        <r>
          <rPr>
            <b/>
            <sz val="9"/>
            <color indexed="81"/>
            <rFont val="Tahoma"/>
            <family val="2"/>
          </rPr>
          <t>Author:</t>
        </r>
        <r>
          <rPr>
            <sz val="9"/>
            <color indexed="81"/>
            <rFont val="Tahoma"/>
            <family val="2"/>
          </rPr>
          <t xml:space="preserve">
SKIP Deal ID in Validation Checkpoint
</t>
        </r>
      </text>
    </comment>
    <comment ref="AM550" authorId="0" shapeId="0">
      <text>
        <r>
          <rPr>
            <b/>
            <sz val="9"/>
            <color indexed="81"/>
            <rFont val="Tahoma"/>
            <family val="2"/>
          </rPr>
          <t>Author:</t>
        </r>
        <r>
          <rPr>
            <sz val="9"/>
            <color indexed="81"/>
            <rFont val="Tahoma"/>
            <family val="2"/>
          </rPr>
          <t xml:space="preserve">
SKIP Deal ID in Validation Checkpoint
</t>
        </r>
      </text>
    </comment>
    <comment ref="AM561" authorId="0" shapeId="0">
      <text>
        <r>
          <rPr>
            <b/>
            <sz val="9"/>
            <color indexed="81"/>
            <rFont val="Tahoma"/>
            <family val="2"/>
          </rPr>
          <t>Author:</t>
        </r>
        <r>
          <rPr>
            <sz val="9"/>
            <color indexed="81"/>
            <rFont val="Tahoma"/>
            <family val="2"/>
          </rPr>
          <t xml:space="preserve">
SKIP Deal ID in Validation Checkpoint
</t>
        </r>
      </text>
    </comment>
    <comment ref="AM575" authorId="0" shapeId="0">
      <text>
        <r>
          <rPr>
            <b/>
            <sz val="9"/>
            <color indexed="81"/>
            <rFont val="Tahoma"/>
            <family val="2"/>
          </rPr>
          <t>Author:</t>
        </r>
        <r>
          <rPr>
            <sz val="9"/>
            <color indexed="81"/>
            <rFont val="Tahoma"/>
            <family val="2"/>
          </rPr>
          <t xml:space="preserve">
SKIP Deal ID in Validation Checkpoint
</t>
        </r>
      </text>
    </comment>
    <comment ref="AM586" authorId="0" shapeId="0">
      <text>
        <r>
          <rPr>
            <b/>
            <sz val="9"/>
            <color indexed="81"/>
            <rFont val="Tahoma"/>
            <family val="2"/>
          </rPr>
          <t>Author:</t>
        </r>
        <r>
          <rPr>
            <sz val="9"/>
            <color indexed="81"/>
            <rFont val="Tahoma"/>
            <family val="2"/>
          </rPr>
          <t xml:space="preserve">
SKIP Deal ID in Validation Checkpoint
</t>
        </r>
      </text>
    </comment>
    <comment ref="AM600" authorId="0" shapeId="0">
      <text>
        <r>
          <rPr>
            <b/>
            <sz val="9"/>
            <color indexed="81"/>
            <rFont val="Tahoma"/>
            <family val="2"/>
          </rPr>
          <t>Author:</t>
        </r>
        <r>
          <rPr>
            <sz val="9"/>
            <color indexed="81"/>
            <rFont val="Tahoma"/>
            <family val="2"/>
          </rPr>
          <t xml:space="preserve">
SKIP Deal ID in Validation Checkpoint
</t>
        </r>
      </text>
    </comment>
    <comment ref="AM611" authorId="0" shapeId="0">
      <text>
        <r>
          <rPr>
            <b/>
            <sz val="9"/>
            <color indexed="81"/>
            <rFont val="Tahoma"/>
            <family val="2"/>
          </rPr>
          <t>Author:</t>
        </r>
        <r>
          <rPr>
            <sz val="9"/>
            <color indexed="81"/>
            <rFont val="Tahoma"/>
            <family val="2"/>
          </rPr>
          <t xml:space="preserve">
SKIP Deal ID in Validation Checkpoint
</t>
        </r>
      </text>
    </comment>
    <comment ref="AM625" authorId="0" shapeId="0">
      <text>
        <r>
          <rPr>
            <b/>
            <sz val="9"/>
            <color indexed="81"/>
            <rFont val="Tahoma"/>
            <family val="2"/>
          </rPr>
          <t>Author:</t>
        </r>
        <r>
          <rPr>
            <sz val="9"/>
            <color indexed="81"/>
            <rFont val="Tahoma"/>
            <family val="2"/>
          </rPr>
          <t xml:space="preserve">
SKIP Deal ID in Validation Checkpoint
</t>
        </r>
      </text>
    </comment>
    <comment ref="AM636" authorId="0" shapeId="0">
      <text>
        <r>
          <rPr>
            <b/>
            <sz val="9"/>
            <color indexed="81"/>
            <rFont val="Tahoma"/>
            <family val="2"/>
          </rPr>
          <t>Author:</t>
        </r>
        <r>
          <rPr>
            <sz val="9"/>
            <color indexed="81"/>
            <rFont val="Tahoma"/>
            <family val="2"/>
          </rPr>
          <t xml:space="preserve">
SKIP Deal ID in Validation Checkpoint
</t>
        </r>
      </text>
    </comment>
    <comment ref="AM650" authorId="0" shapeId="0">
      <text>
        <r>
          <rPr>
            <b/>
            <sz val="9"/>
            <color indexed="81"/>
            <rFont val="Tahoma"/>
            <family val="2"/>
          </rPr>
          <t>Author:</t>
        </r>
        <r>
          <rPr>
            <sz val="9"/>
            <color indexed="81"/>
            <rFont val="Tahoma"/>
            <family val="2"/>
          </rPr>
          <t xml:space="preserve">
SKIP Deal ID in Validation Checkpoint
</t>
        </r>
      </text>
    </comment>
    <comment ref="AM661" authorId="0" shapeId="0">
      <text>
        <r>
          <rPr>
            <b/>
            <sz val="9"/>
            <color indexed="81"/>
            <rFont val="Tahoma"/>
            <family val="2"/>
          </rPr>
          <t>Author:</t>
        </r>
        <r>
          <rPr>
            <sz val="9"/>
            <color indexed="81"/>
            <rFont val="Tahoma"/>
            <family val="2"/>
          </rPr>
          <t xml:space="preserve">
SKIP Deal ID in Validation Checkpoint
</t>
        </r>
      </text>
    </comment>
    <comment ref="AM675" authorId="0" shapeId="0">
      <text>
        <r>
          <rPr>
            <b/>
            <sz val="9"/>
            <color indexed="81"/>
            <rFont val="Tahoma"/>
            <family val="2"/>
          </rPr>
          <t>Author:</t>
        </r>
        <r>
          <rPr>
            <sz val="9"/>
            <color indexed="81"/>
            <rFont val="Tahoma"/>
            <family val="2"/>
          </rPr>
          <t xml:space="preserve">
SKIP Deal ID in Validation Checkpoint
</t>
        </r>
      </text>
    </comment>
    <comment ref="AM686" authorId="0" shapeId="0">
      <text>
        <r>
          <rPr>
            <b/>
            <sz val="9"/>
            <color indexed="81"/>
            <rFont val="Tahoma"/>
            <family val="2"/>
          </rPr>
          <t>Author:</t>
        </r>
        <r>
          <rPr>
            <sz val="9"/>
            <color indexed="81"/>
            <rFont val="Tahoma"/>
            <family val="2"/>
          </rPr>
          <t xml:space="preserve">
SKIP Deal ID in Validation Checkpoint
</t>
        </r>
      </text>
    </comment>
    <comment ref="AM700" authorId="0" shapeId="0">
      <text>
        <r>
          <rPr>
            <b/>
            <sz val="9"/>
            <color indexed="81"/>
            <rFont val="Tahoma"/>
            <family val="2"/>
          </rPr>
          <t>Author:</t>
        </r>
        <r>
          <rPr>
            <sz val="9"/>
            <color indexed="81"/>
            <rFont val="Tahoma"/>
            <family val="2"/>
          </rPr>
          <t xml:space="preserve">
SKIP Deal ID in Validation Checkpoint
</t>
        </r>
      </text>
    </comment>
    <comment ref="AM711" authorId="0" shapeId="0">
      <text>
        <r>
          <rPr>
            <b/>
            <sz val="9"/>
            <color indexed="81"/>
            <rFont val="Tahoma"/>
            <family val="2"/>
          </rPr>
          <t>Author:</t>
        </r>
        <r>
          <rPr>
            <sz val="9"/>
            <color indexed="81"/>
            <rFont val="Tahoma"/>
            <family val="2"/>
          </rPr>
          <t xml:space="preserve">
SKIP Deal ID in Validation Checkpoint
</t>
        </r>
      </text>
    </comment>
    <comment ref="AM725" authorId="0" shapeId="0">
      <text>
        <r>
          <rPr>
            <b/>
            <sz val="9"/>
            <color indexed="81"/>
            <rFont val="Tahoma"/>
            <family val="2"/>
          </rPr>
          <t>Author:</t>
        </r>
        <r>
          <rPr>
            <sz val="9"/>
            <color indexed="81"/>
            <rFont val="Tahoma"/>
            <family val="2"/>
          </rPr>
          <t xml:space="preserve">
SKIP Deal ID in Validation Checkpoint
</t>
        </r>
      </text>
    </comment>
    <comment ref="AM736" authorId="0" shapeId="0">
      <text>
        <r>
          <rPr>
            <b/>
            <sz val="9"/>
            <color indexed="81"/>
            <rFont val="Tahoma"/>
            <family val="2"/>
          </rPr>
          <t>Author:</t>
        </r>
        <r>
          <rPr>
            <sz val="9"/>
            <color indexed="81"/>
            <rFont val="Tahoma"/>
            <family val="2"/>
          </rPr>
          <t xml:space="preserve">
SKIP Deal ID in Validation Checkpoint
</t>
        </r>
      </text>
    </comment>
    <comment ref="AM750" authorId="0" shapeId="0">
      <text>
        <r>
          <rPr>
            <b/>
            <sz val="9"/>
            <color indexed="81"/>
            <rFont val="Tahoma"/>
            <family val="2"/>
          </rPr>
          <t>Author:</t>
        </r>
        <r>
          <rPr>
            <sz val="9"/>
            <color indexed="81"/>
            <rFont val="Tahoma"/>
            <family val="2"/>
          </rPr>
          <t xml:space="preserve">
SKIP Deal ID in Validation Checkpoint
</t>
        </r>
      </text>
    </comment>
    <comment ref="AM761" authorId="0" shapeId="0">
      <text>
        <r>
          <rPr>
            <b/>
            <sz val="9"/>
            <color indexed="81"/>
            <rFont val="Tahoma"/>
            <family val="2"/>
          </rPr>
          <t>Author:</t>
        </r>
        <r>
          <rPr>
            <sz val="9"/>
            <color indexed="81"/>
            <rFont val="Tahoma"/>
            <family val="2"/>
          </rPr>
          <t xml:space="preserve">
SKIP Deal ID in Validation Checkpoint
</t>
        </r>
      </text>
    </comment>
    <comment ref="AM775" authorId="0" shapeId="0">
      <text>
        <r>
          <rPr>
            <b/>
            <sz val="9"/>
            <color indexed="81"/>
            <rFont val="Tahoma"/>
            <family val="2"/>
          </rPr>
          <t>Author:</t>
        </r>
        <r>
          <rPr>
            <sz val="9"/>
            <color indexed="81"/>
            <rFont val="Tahoma"/>
            <family val="2"/>
          </rPr>
          <t xml:space="preserve">
SKIP Deal ID in Validation Checkpoint
</t>
        </r>
      </text>
    </comment>
    <comment ref="AM786" authorId="0" shapeId="0">
      <text>
        <r>
          <rPr>
            <b/>
            <sz val="9"/>
            <color indexed="81"/>
            <rFont val="Tahoma"/>
            <family val="2"/>
          </rPr>
          <t>Author:</t>
        </r>
        <r>
          <rPr>
            <sz val="9"/>
            <color indexed="81"/>
            <rFont val="Tahoma"/>
            <family val="2"/>
          </rPr>
          <t xml:space="preserve">
SKIP Deal ID in Validation Checkpoint
</t>
        </r>
      </text>
    </comment>
    <comment ref="AM800" authorId="0" shapeId="0">
      <text>
        <r>
          <rPr>
            <b/>
            <sz val="9"/>
            <color indexed="81"/>
            <rFont val="Tahoma"/>
            <family val="2"/>
          </rPr>
          <t>Author:</t>
        </r>
        <r>
          <rPr>
            <sz val="9"/>
            <color indexed="81"/>
            <rFont val="Tahoma"/>
            <family val="2"/>
          </rPr>
          <t xml:space="preserve">
SKIP Deal ID in Validation Checkpoint
</t>
        </r>
      </text>
    </comment>
    <comment ref="AM819" authorId="0" shapeId="0">
      <text>
        <r>
          <rPr>
            <b/>
            <sz val="9"/>
            <color indexed="81"/>
            <rFont val="Tahoma"/>
            <family val="2"/>
          </rPr>
          <t>Author:</t>
        </r>
        <r>
          <rPr>
            <sz val="9"/>
            <color indexed="81"/>
            <rFont val="Tahoma"/>
            <family val="2"/>
          </rPr>
          <t xml:space="preserve">
SKIP Deal ID in Validation Checkpoint
</t>
        </r>
      </text>
    </comment>
    <comment ref="AM830" authorId="0" shapeId="0">
      <text>
        <r>
          <rPr>
            <b/>
            <sz val="9"/>
            <color indexed="81"/>
            <rFont val="Tahoma"/>
            <family val="2"/>
          </rPr>
          <t>Author:</t>
        </r>
        <r>
          <rPr>
            <sz val="9"/>
            <color indexed="81"/>
            <rFont val="Tahoma"/>
            <family val="2"/>
          </rPr>
          <t xml:space="preserve">
SKIP Deal ID in Validation Checkpoint
</t>
        </r>
      </text>
    </comment>
    <comment ref="AM844" authorId="0" shapeId="0">
      <text>
        <r>
          <rPr>
            <b/>
            <sz val="9"/>
            <color indexed="81"/>
            <rFont val="Tahoma"/>
            <family val="2"/>
          </rPr>
          <t>Author:</t>
        </r>
        <r>
          <rPr>
            <sz val="9"/>
            <color indexed="81"/>
            <rFont val="Tahoma"/>
            <family val="2"/>
          </rPr>
          <t xml:space="preserve">
SKIP Deal ID in Validation Checkpoint
</t>
        </r>
      </text>
    </comment>
    <comment ref="AM863" authorId="0" shapeId="0">
      <text>
        <r>
          <rPr>
            <b/>
            <sz val="9"/>
            <color indexed="81"/>
            <rFont val="Tahoma"/>
            <family val="2"/>
          </rPr>
          <t>Author:</t>
        </r>
        <r>
          <rPr>
            <sz val="9"/>
            <color indexed="81"/>
            <rFont val="Tahoma"/>
            <family val="2"/>
          </rPr>
          <t xml:space="preserve">
SKIP Deal ID in Validation Checkpoint
</t>
        </r>
      </text>
    </comment>
    <comment ref="AM874" authorId="0" shapeId="0">
      <text>
        <r>
          <rPr>
            <b/>
            <sz val="9"/>
            <color indexed="81"/>
            <rFont val="Tahoma"/>
            <family val="2"/>
          </rPr>
          <t>Author:</t>
        </r>
        <r>
          <rPr>
            <sz val="9"/>
            <color indexed="81"/>
            <rFont val="Tahoma"/>
            <family val="2"/>
          </rPr>
          <t xml:space="preserve">
SKIP Deal ID in Validation Checkpoint
</t>
        </r>
      </text>
    </comment>
    <comment ref="AM888" authorId="0" shapeId="0">
      <text>
        <r>
          <rPr>
            <b/>
            <sz val="9"/>
            <color indexed="81"/>
            <rFont val="Tahoma"/>
            <family val="2"/>
          </rPr>
          <t>Author:</t>
        </r>
        <r>
          <rPr>
            <sz val="9"/>
            <color indexed="81"/>
            <rFont val="Tahoma"/>
            <family val="2"/>
          </rPr>
          <t xml:space="preserve">
SKIP Deal ID in Validation Checkpoint
</t>
        </r>
      </text>
    </comment>
    <comment ref="AM907" authorId="0" shapeId="0">
      <text>
        <r>
          <rPr>
            <b/>
            <sz val="9"/>
            <color indexed="81"/>
            <rFont val="Tahoma"/>
            <family val="2"/>
          </rPr>
          <t>Author:</t>
        </r>
        <r>
          <rPr>
            <sz val="9"/>
            <color indexed="81"/>
            <rFont val="Tahoma"/>
            <family val="2"/>
          </rPr>
          <t xml:space="preserve">
SKIP Deal ID in Validation Checkpoint
</t>
        </r>
      </text>
    </comment>
    <comment ref="AM918" authorId="0" shapeId="0">
      <text>
        <r>
          <rPr>
            <b/>
            <sz val="9"/>
            <color indexed="81"/>
            <rFont val="Tahoma"/>
            <family val="2"/>
          </rPr>
          <t>Author:</t>
        </r>
        <r>
          <rPr>
            <sz val="9"/>
            <color indexed="81"/>
            <rFont val="Tahoma"/>
            <family val="2"/>
          </rPr>
          <t xml:space="preserve">
SKIP Deal ID in Validation Checkpoint
</t>
        </r>
      </text>
    </comment>
    <comment ref="AM932" authorId="0" shapeId="0">
      <text>
        <r>
          <rPr>
            <b/>
            <sz val="9"/>
            <color indexed="81"/>
            <rFont val="Tahoma"/>
            <family val="2"/>
          </rPr>
          <t>Author:</t>
        </r>
        <r>
          <rPr>
            <sz val="9"/>
            <color indexed="81"/>
            <rFont val="Tahoma"/>
            <family val="2"/>
          </rPr>
          <t xml:space="preserve">
SKIP Deal ID in Validation Checkpoint
</t>
        </r>
      </text>
    </comment>
    <comment ref="AM951" authorId="0" shapeId="0">
      <text>
        <r>
          <rPr>
            <b/>
            <sz val="9"/>
            <color indexed="81"/>
            <rFont val="Tahoma"/>
            <family val="2"/>
          </rPr>
          <t>Author:</t>
        </r>
        <r>
          <rPr>
            <sz val="9"/>
            <color indexed="81"/>
            <rFont val="Tahoma"/>
            <family val="2"/>
          </rPr>
          <t xml:space="preserve">
SKIP Deal ID in Validation Checkpoint
</t>
        </r>
      </text>
    </comment>
    <comment ref="AM962" authorId="0" shapeId="0">
      <text>
        <r>
          <rPr>
            <b/>
            <sz val="9"/>
            <color indexed="81"/>
            <rFont val="Tahoma"/>
            <family val="2"/>
          </rPr>
          <t>Author:</t>
        </r>
        <r>
          <rPr>
            <sz val="9"/>
            <color indexed="81"/>
            <rFont val="Tahoma"/>
            <family val="2"/>
          </rPr>
          <t xml:space="preserve">
SKIP Deal ID in Validation Checkpoint
</t>
        </r>
      </text>
    </comment>
    <comment ref="AM976" authorId="0" shapeId="0">
      <text>
        <r>
          <rPr>
            <b/>
            <sz val="9"/>
            <color indexed="81"/>
            <rFont val="Tahoma"/>
            <family val="2"/>
          </rPr>
          <t>Author:</t>
        </r>
        <r>
          <rPr>
            <sz val="9"/>
            <color indexed="81"/>
            <rFont val="Tahoma"/>
            <family val="2"/>
          </rPr>
          <t xml:space="preserve">
SKIP Deal ID in Validation Checkpoint
</t>
        </r>
      </text>
    </comment>
    <comment ref="AM995" authorId="0" shapeId="0">
      <text>
        <r>
          <rPr>
            <b/>
            <sz val="9"/>
            <color indexed="81"/>
            <rFont val="Tahoma"/>
            <family val="2"/>
          </rPr>
          <t>Author:</t>
        </r>
        <r>
          <rPr>
            <sz val="9"/>
            <color indexed="81"/>
            <rFont val="Tahoma"/>
            <family val="2"/>
          </rPr>
          <t xml:space="preserve">
SKIP Deal ID in Validation Checkpoint
</t>
        </r>
      </text>
    </comment>
    <comment ref="AM1006" authorId="0" shapeId="0">
      <text>
        <r>
          <rPr>
            <b/>
            <sz val="9"/>
            <color indexed="81"/>
            <rFont val="Tahoma"/>
            <family val="2"/>
          </rPr>
          <t>Author:</t>
        </r>
        <r>
          <rPr>
            <sz val="9"/>
            <color indexed="81"/>
            <rFont val="Tahoma"/>
            <family val="2"/>
          </rPr>
          <t xml:space="preserve">
SKIP Deal ID in Validation Checkpoint
</t>
        </r>
      </text>
    </comment>
    <comment ref="AM1020" authorId="0" shapeId="0">
      <text>
        <r>
          <rPr>
            <b/>
            <sz val="9"/>
            <color indexed="81"/>
            <rFont val="Tahoma"/>
            <family val="2"/>
          </rPr>
          <t>Author:</t>
        </r>
        <r>
          <rPr>
            <sz val="9"/>
            <color indexed="81"/>
            <rFont val="Tahoma"/>
            <family val="2"/>
          </rPr>
          <t xml:space="preserve">
SKIP Deal ID in Validation Checkpoint
</t>
        </r>
      </text>
    </comment>
    <comment ref="AM1039" authorId="0" shapeId="0">
      <text>
        <r>
          <rPr>
            <b/>
            <sz val="9"/>
            <color indexed="81"/>
            <rFont val="Tahoma"/>
            <family val="2"/>
          </rPr>
          <t>Author:</t>
        </r>
        <r>
          <rPr>
            <sz val="9"/>
            <color indexed="81"/>
            <rFont val="Tahoma"/>
            <family val="2"/>
          </rPr>
          <t xml:space="preserve">
SKIP Deal ID in Validation Checkpoint
</t>
        </r>
      </text>
    </comment>
    <comment ref="AM1050" authorId="0" shapeId="0">
      <text>
        <r>
          <rPr>
            <b/>
            <sz val="9"/>
            <color indexed="81"/>
            <rFont val="Tahoma"/>
            <family val="2"/>
          </rPr>
          <t>Author:</t>
        </r>
        <r>
          <rPr>
            <sz val="9"/>
            <color indexed="81"/>
            <rFont val="Tahoma"/>
            <family val="2"/>
          </rPr>
          <t xml:space="preserve">
SKIP Deal ID in Validation Checkpoint
</t>
        </r>
      </text>
    </comment>
    <comment ref="AM1064" authorId="0" shapeId="0">
      <text>
        <r>
          <rPr>
            <b/>
            <sz val="9"/>
            <color indexed="81"/>
            <rFont val="Tahoma"/>
            <family val="2"/>
          </rPr>
          <t>Author:</t>
        </r>
        <r>
          <rPr>
            <sz val="9"/>
            <color indexed="81"/>
            <rFont val="Tahoma"/>
            <family val="2"/>
          </rPr>
          <t xml:space="preserve">
SKIP Deal ID in Validation Checkpoint
</t>
        </r>
      </text>
    </comment>
    <comment ref="AM1083" authorId="0" shapeId="0">
      <text>
        <r>
          <rPr>
            <b/>
            <sz val="9"/>
            <color indexed="81"/>
            <rFont val="Tahoma"/>
            <family val="2"/>
          </rPr>
          <t>Author:</t>
        </r>
        <r>
          <rPr>
            <sz val="9"/>
            <color indexed="81"/>
            <rFont val="Tahoma"/>
            <family val="2"/>
          </rPr>
          <t xml:space="preserve">
SKIP Deal ID in Validation Checkpoint
</t>
        </r>
      </text>
    </comment>
    <comment ref="AM1094" authorId="0" shapeId="0">
      <text>
        <r>
          <rPr>
            <b/>
            <sz val="9"/>
            <color indexed="81"/>
            <rFont val="Tahoma"/>
            <family val="2"/>
          </rPr>
          <t>Author:</t>
        </r>
        <r>
          <rPr>
            <sz val="9"/>
            <color indexed="81"/>
            <rFont val="Tahoma"/>
            <family val="2"/>
          </rPr>
          <t xml:space="preserve">
SKIP Deal ID in Validation Checkpoint
</t>
        </r>
      </text>
    </comment>
    <comment ref="AM1112" authorId="0" shapeId="0">
      <text>
        <r>
          <rPr>
            <b/>
            <sz val="9"/>
            <color indexed="81"/>
            <rFont val="Tahoma"/>
            <family val="2"/>
          </rPr>
          <t>Author:</t>
        </r>
        <r>
          <rPr>
            <sz val="9"/>
            <color indexed="81"/>
            <rFont val="Tahoma"/>
            <family val="2"/>
          </rPr>
          <t xml:space="preserve">
SKIP Deal ID in Validation Checkpoint
</t>
        </r>
      </text>
    </comment>
    <comment ref="AM1123" authorId="0" shapeId="0">
      <text>
        <r>
          <rPr>
            <b/>
            <sz val="9"/>
            <color indexed="81"/>
            <rFont val="Tahoma"/>
            <family val="2"/>
          </rPr>
          <t>Author:</t>
        </r>
        <r>
          <rPr>
            <sz val="9"/>
            <color indexed="81"/>
            <rFont val="Tahoma"/>
            <family val="2"/>
          </rPr>
          <t xml:space="preserve">
SKIP Deal ID in Validation Checkpoint
</t>
        </r>
      </text>
    </comment>
    <comment ref="AM1141" authorId="0" shapeId="0">
      <text>
        <r>
          <rPr>
            <b/>
            <sz val="9"/>
            <color indexed="81"/>
            <rFont val="Tahoma"/>
            <family val="2"/>
          </rPr>
          <t>Author:</t>
        </r>
        <r>
          <rPr>
            <sz val="9"/>
            <color indexed="81"/>
            <rFont val="Tahoma"/>
            <family val="2"/>
          </rPr>
          <t xml:space="preserve">
SKIP Deal ID in Validation Checkpoint
</t>
        </r>
      </text>
    </comment>
    <comment ref="AM1152" authorId="0" shapeId="0">
      <text>
        <r>
          <rPr>
            <b/>
            <sz val="9"/>
            <color indexed="81"/>
            <rFont val="Tahoma"/>
            <family val="2"/>
          </rPr>
          <t>Author:</t>
        </r>
        <r>
          <rPr>
            <sz val="9"/>
            <color indexed="81"/>
            <rFont val="Tahoma"/>
            <family val="2"/>
          </rPr>
          <t xml:space="preserve">
SKIP Deal ID in Validation Checkpoint
</t>
        </r>
      </text>
    </comment>
    <comment ref="AM1170" authorId="0" shapeId="0">
      <text>
        <r>
          <rPr>
            <b/>
            <sz val="9"/>
            <color indexed="81"/>
            <rFont val="Tahoma"/>
            <family val="2"/>
          </rPr>
          <t>Author:</t>
        </r>
        <r>
          <rPr>
            <sz val="9"/>
            <color indexed="81"/>
            <rFont val="Tahoma"/>
            <family val="2"/>
          </rPr>
          <t xml:space="preserve">
SKIP Deal ID in Validation Checkpoint
</t>
        </r>
      </text>
    </comment>
    <comment ref="AM1181" authorId="0" shapeId="0">
      <text>
        <r>
          <rPr>
            <b/>
            <sz val="9"/>
            <color indexed="81"/>
            <rFont val="Tahoma"/>
            <family val="2"/>
          </rPr>
          <t>Author:</t>
        </r>
        <r>
          <rPr>
            <sz val="9"/>
            <color indexed="81"/>
            <rFont val="Tahoma"/>
            <family val="2"/>
          </rPr>
          <t xml:space="preserve">
SKIP Deal ID in Validation Checkpoint
</t>
        </r>
      </text>
    </comment>
    <comment ref="AM1199" authorId="0" shapeId="0">
      <text>
        <r>
          <rPr>
            <b/>
            <sz val="9"/>
            <color indexed="81"/>
            <rFont val="Tahoma"/>
            <family val="2"/>
          </rPr>
          <t>Author:</t>
        </r>
        <r>
          <rPr>
            <sz val="9"/>
            <color indexed="81"/>
            <rFont val="Tahoma"/>
            <family val="2"/>
          </rPr>
          <t xml:space="preserve">
SKIP Deal ID in Validation Checkpoint
</t>
        </r>
      </text>
    </comment>
    <comment ref="AM1210" authorId="0" shapeId="0">
      <text>
        <r>
          <rPr>
            <b/>
            <sz val="9"/>
            <color indexed="81"/>
            <rFont val="Tahoma"/>
            <family val="2"/>
          </rPr>
          <t>Author:</t>
        </r>
        <r>
          <rPr>
            <sz val="9"/>
            <color indexed="81"/>
            <rFont val="Tahoma"/>
            <family val="2"/>
          </rPr>
          <t xml:space="preserve">
SKIP Deal ID in Validation Checkpoint
</t>
        </r>
      </text>
    </comment>
    <comment ref="AM1228" authorId="0" shapeId="0">
      <text>
        <r>
          <rPr>
            <b/>
            <sz val="9"/>
            <color indexed="81"/>
            <rFont val="Tahoma"/>
            <family val="2"/>
          </rPr>
          <t>Author:</t>
        </r>
        <r>
          <rPr>
            <sz val="9"/>
            <color indexed="81"/>
            <rFont val="Tahoma"/>
            <family val="2"/>
          </rPr>
          <t xml:space="preserve">
SKIP Deal ID in Validation Checkpoint
</t>
        </r>
      </text>
    </comment>
    <comment ref="AM1239" authorId="0" shapeId="0">
      <text>
        <r>
          <rPr>
            <b/>
            <sz val="9"/>
            <color indexed="81"/>
            <rFont val="Tahoma"/>
            <family val="2"/>
          </rPr>
          <t>Author:</t>
        </r>
        <r>
          <rPr>
            <sz val="9"/>
            <color indexed="81"/>
            <rFont val="Tahoma"/>
            <family val="2"/>
          </rPr>
          <t xml:space="preserve">
SKIP Deal ID in Validation Checkpoint
</t>
        </r>
      </text>
    </comment>
    <comment ref="AM1257" authorId="0" shapeId="0">
      <text>
        <r>
          <rPr>
            <b/>
            <sz val="9"/>
            <color indexed="81"/>
            <rFont val="Tahoma"/>
            <family val="2"/>
          </rPr>
          <t>Author:</t>
        </r>
        <r>
          <rPr>
            <sz val="9"/>
            <color indexed="81"/>
            <rFont val="Tahoma"/>
            <family val="2"/>
          </rPr>
          <t xml:space="preserve">
SKIP Deal ID in Validation Checkpoint
</t>
        </r>
      </text>
    </comment>
    <comment ref="AM1268" authorId="0" shapeId="0">
      <text>
        <r>
          <rPr>
            <b/>
            <sz val="9"/>
            <color indexed="81"/>
            <rFont val="Tahoma"/>
            <family val="2"/>
          </rPr>
          <t>Author:</t>
        </r>
        <r>
          <rPr>
            <sz val="9"/>
            <color indexed="81"/>
            <rFont val="Tahoma"/>
            <family val="2"/>
          </rPr>
          <t xml:space="preserve">
SKIP Deal ID in Validation Checkpoint
</t>
        </r>
      </text>
    </comment>
    <comment ref="AM1286" authorId="0" shapeId="0">
      <text>
        <r>
          <rPr>
            <b/>
            <sz val="9"/>
            <color indexed="81"/>
            <rFont val="Tahoma"/>
            <family val="2"/>
          </rPr>
          <t>Author:</t>
        </r>
        <r>
          <rPr>
            <sz val="9"/>
            <color indexed="81"/>
            <rFont val="Tahoma"/>
            <family val="2"/>
          </rPr>
          <t xml:space="preserve">
SKIP Deal ID in Validation Checkpoint
</t>
        </r>
      </text>
    </comment>
    <comment ref="AM1297" authorId="0" shapeId="0">
      <text>
        <r>
          <rPr>
            <b/>
            <sz val="9"/>
            <color indexed="81"/>
            <rFont val="Tahoma"/>
            <family val="2"/>
          </rPr>
          <t>Author:</t>
        </r>
        <r>
          <rPr>
            <sz val="9"/>
            <color indexed="81"/>
            <rFont val="Tahoma"/>
            <family val="2"/>
          </rPr>
          <t xml:space="preserve">
SKIP Deal ID in Validation Checkpoint
</t>
        </r>
      </text>
    </comment>
    <comment ref="AM1315" authorId="0" shapeId="0">
      <text>
        <r>
          <rPr>
            <b/>
            <sz val="9"/>
            <color indexed="81"/>
            <rFont val="Tahoma"/>
            <family val="2"/>
          </rPr>
          <t>Author:</t>
        </r>
        <r>
          <rPr>
            <sz val="9"/>
            <color indexed="81"/>
            <rFont val="Tahoma"/>
            <family val="2"/>
          </rPr>
          <t xml:space="preserve">
SKIP Deal ID in Validation Checkpoint
</t>
        </r>
      </text>
    </comment>
    <comment ref="AM1326" authorId="0" shapeId="0">
      <text>
        <r>
          <rPr>
            <b/>
            <sz val="9"/>
            <color indexed="81"/>
            <rFont val="Tahoma"/>
            <family val="2"/>
          </rPr>
          <t>Author:</t>
        </r>
        <r>
          <rPr>
            <sz val="9"/>
            <color indexed="81"/>
            <rFont val="Tahoma"/>
            <family val="2"/>
          </rPr>
          <t xml:space="preserve">
SKIP Deal ID in Validation Checkpoint
</t>
        </r>
      </text>
    </comment>
    <comment ref="AM1344" authorId="0" shapeId="0">
      <text>
        <r>
          <rPr>
            <b/>
            <sz val="9"/>
            <color indexed="81"/>
            <rFont val="Tahoma"/>
            <family val="2"/>
          </rPr>
          <t>Author:</t>
        </r>
        <r>
          <rPr>
            <sz val="9"/>
            <color indexed="81"/>
            <rFont val="Tahoma"/>
            <family val="2"/>
          </rPr>
          <t xml:space="preserve">
SKIP Deal ID in Validation Checkpoint
</t>
        </r>
      </text>
    </comment>
    <comment ref="AM1355" authorId="0" shapeId="0">
      <text>
        <r>
          <rPr>
            <b/>
            <sz val="9"/>
            <color indexed="81"/>
            <rFont val="Tahoma"/>
            <family val="2"/>
          </rPr>
          <t>Author:</t>
        </r>
        <r>
          <rPr>
            <sz val="9"/>
            <color indexed="81"/>
            <rFont val="Tahoma"/>
            <family val="2"/>
          </rPr>
          <t xml:space="preserve">
SKIP Deal ID in Validation Checkpoint
</t>
        </r>
      </text>
    </comment>
    <comment ref="AM1373" authorId="0" shapeId="0">
      <text>
        <r>
          <rPr>
            <b/>
            <sz val="9"/>
            <color indexed="81"/>
            <rFont val="Tahoma"/>
            <family val="2"/>
          </rPr>
          <t>Author:</t>
        </r>
        <r>
          <rPr>
            <sz val="9"/>
            <color indexed="81"/>
            <rFont val="Tahoma"/>
            <family val="2"/>
          </rPr>
          <t xml:space="preserve">
SKIP Deal ID in Validation Checkpoint
</t>
        </r>
      </text>
    </comment>
    <comment ref="AM1384" authorId="0" shapeId="0">
      <text>
        <r>
          <rPr>
            <b/>
            <sz val="9"/>
            <color indexed="81"/>
            <rFont val="Tahoma"/>
            <family val="2"/>
          </rPr>
          <t>Author:</t>
        </r>
        <r>
          <rPr>
            <sz val="9"/>
            <color indexed="81"/>
            <rFont val="Tahoma"/>
            <family val="2"/>
          </rPr>
          <t xml:space="preserve">
SKIP Deal ID in Validation Checkpoint
</t>
        </r>
      </text>
    </comment>
    <comment ref="AM1398" authorId="0" shapeId="0">
      <text>
        <r>
          <rPr>
            <b/>
            <sz val="9"/>
            <color indexed="81"/>
            <rFont val="Tahoma"/>
            <family val="2"/>
          </rPr>
          <t>Author:</t>
        </r>
        <r>
          <rPr>
            <sz val="9"/>
            <color indexed="81"/>
            <rFont val="Tahoma"/>
            <family val="2"/>
          </rPr>
          <t xml:space="preserve">
SKIP Deal ID in Validation Checkpoint
</t>
        </r>
      </text>
    </comment>
    <comment ref="AM1409" authorId="0" shapeId="0">
      <text>
        <r>
          <rPr>
            <b/>
            <sz val="9"/>
            <color indexed="81"/>
            <rFont val="Tahoma"/>
            <family val="2"/>
          </rPr>
          <t>Author:</t>
        </r>
        <r>
          <rPr>
            <sz val="9"/>
            <color indexed="81"/>
            <rFont val="Tahoma"/>
            <family val="2"/>
          </rPr>
          <t xml:space="preserve">
SKIP Deal ID in Validation Checkpoint
</t>
        </r>
      </text>
    </comment>
    <comment ref="AM1423" authorId="0" shapeId="0">
      <text>
        <r>
          <rPr>
            <b/>
            <sz val="9"/>
            <color indexed="81"/>
            <rFont val="Tahoma"/>
            <family val="2"/>
          </rPr>
          <t>Author:</t>
        </r>
        <r>
          <rPr>
            <sz val="9"/>
            <color indexed="81"/>
            <rFont val="Tahoma"/>
            <family val="2"/>
          </rPr>
          <t xml:space="preserve">
SKIP Deal ID in Validation Checkpoint
</t>
        </r>
      </text>
    </comment>
    <comment ref="AM1434" authorId="0" shapeId="0">
      <text>
        <r>
          <rPr>
            <b/>
            <sz val="9"/>
            <color indexed="81"/>
            <rFont val="Tahoma"/>
            <family val="2"/>
          </rPr>
          <t>Author:</t>
        </r>
        <r>
          <rPr>
            <sz val="9"/>
            <color indexed="81"/>
            <rFont val="Tahoma"/>
            <family val="2"/>
          </rPr>
          <t xml:space="preserve">
SKIP Deal ID in Validation Checkpoint
</t>
        </r>
      </text>
    </comment>
    <comment ref="AM1448" authorId="0" shapeId="0">
      <text>
        <r>
          <rPr>
            <b/>
            <sz val="9"/>
            <color indexed="81"/>
            <rFont val="Tahoma"/>
            <family val="2"/>
          </rPr>
          <t>Author:</t>
        </r>
        <r>
          <rPr>
            <sz val="9"/>
            <color indexed="81"/>
            <rFont val="Tahoma"/>
            <family val="2"/>
          </rPr>
          <t xml:space="preserve">
SKIP Deal ID in Validation Checkpoint
</t>
        </r>
      </text>
    </comment>
    <comment ref="AM1459" authorId="0" shapeId="0">
      <text>
        <r>
          <rPr>
            <b/>
            <sz val="9"/>
            <color indexed="81"/>
            <rFont val="Tahoma"/>
            <family val="2"/>
          </rPr>
          <t>Author:</t>
        </r>
        <r>
          <rPr>
            <sz val="9"/>
            <color indexed="81"/>
            <rFont val="Tahoma"/>
            <family val="2"/>
          </rPr>
          <t xml:space="preserve">
SKIP Deal ID in Validation Checkpoint
</t>
        </r>
      </text>
    </comment>
    <comment ref="AM1473" authorId="0" shapeId="0">
      <text>
        <r>
          <rPr>
            <b/>
            <sz val="9"/>
            <color indexed="81"/>
            <rFont val="Tahoma"/>
            <family val="2"/>
          </rPr>
          <t>Author:</t>
        </r>
        <r>
          <rPr>
            <sz val="9"/>
            <color indexed="81"/>
            <rFont val="Tahoma"/>
            <family val="2"/>
          </rPr>
          <t xml:space="preserve">
SKIP Deal ID in Validation Checkpoint
</t>
        </r>
      </text>
    </comment>
    <comment ref="AM1484" authorId="0" shapeId="0">
      <text>
        <r>
          <rPr>
            <b/>
            <sz val="9"/>
            <color indexed="81"/>
            <rFont val="Tahoma"/>
            <family val="2"/>
          </rPr>
          <t>Author:</t>
        </r>
        <r>
          <rPr>
            <sz val="9"/>
            <color indexed="81"/>
            <rFont val="Tahoma"/>
            <family val="2"/>
          </rPr>
          <t xml:space="preserve">
SKIP Deal ID in Validation Checkpoint
</t>
        </r>
      </text>
    </comment>
    <comment ref="AM1498" authorId="0" shapeId="0">
      <text>
        <r>
          <rPr>
            <b/>
            <sz val="9"/>
            <color indexed="81"/>
            <rFont val="Tahoma"/>
            <family val="2"/>
          </rPr>
          <t>Author:</t>
        </r>
        <r>
          <rPr>
            <sz val="9"/>
            <color indexed="81"/>
            <rFont val="Tahoma"/>
            <family val="2"/>
          </rPr>
          <t xml:space="preserve">
SKIP Deal ID in Validation Checkpoint
</t>
        </r>
      </text>
    </comment>
    <comment ref="AM1509" authorId="0" shapeId="0">
      <text>
        <r>
          <rPr>
            <b/>
            <sz val="9"/>
            <color indexed="81"/>
            <rFont val="Tahoma"/>
            <family val="2"/>
          </rPr>
          <t>Author:</t>
        </r>
        <r>
          <rPr>
            <sz val="9"/>
            <color indexed="81"/>
            <rFont val="Tahoma"/>
            <family val="2"/>
          </rPr>
          <t xml:space="preserve">
SKIP Deal ID in Validation Checkpoint
</t>
        </r>
      </text>
    </comment>
    <comment ref="AM1523" authorId="0" shapeId="0">
      <text>
        <r>
          <rPr>
            <b/>
            <sz val="9"/>
            <color indexed="81"/>
            <rFont val="Tahoma"/>
            <family val="2"/>
          </rPr>
          <t>Author:</t>
        </r>
        <r>
          <rPr>
            <sz val="9"/>
            <color indexed="81"/>
            <rFont val="Tahoma"/>
            <family val="2"/>
          </rPr>
          <t xml:space="preserve">
SKIP Deal ID in Validation Checkpoint
</t>
        </r>
      </text>
    </comment>
    <comment ref="AM1534" authorId="0" shapeId="0">
      <text>
        <r>
          <rPr>
            <b/>
            <sz val="9"/>
            <color indexed="81"/>
            <rFont val="Tahoma"/>
            <family val="2"/>
          </rPr>
          <t>Author:</t>
        </r>
        <r>
          <rPr>
            <sz val="9"/>
            <color indexed="81"/>
            <rFont val="Tahoma"/>
            <family val="2"/>
          </rPr>
          <t xml:space="preserve">
SKIP Deal ID in Validation Checkpoint
</t>
        </r>
      </text>
    </comment>
    <comment ref="AM1548" authorId="0" shapeId="0">
      <text>
        <r>
          <rPr>
            <b/>
            <sz val="9"/>
            <color indexed="81"/>
            <rFont val="Tahoma"/>
            <family val="2"/>
          </rPr>
          <t>Author:</t>
        </r>
        <r>
          <rPr>
            <sz val="9"/>
            <color indexed="81"/>
            <rFont val="Tahoma"/>
            <family val="2"/>
          </rPr>
          <t xml:space="preserve">
SKIP Deal ID in Validation Checkpoint
</t>
        </r>
      </text>
    </comment>
    <comment ref="AM1559" authorId="0" shapeId="0">
      <text>
        <r>
          <rPr>
            <b/>
            <sz val="9"/>
            <color indexed="81"/>
            <rFont val="Tahoma"/>
            <family val="2"/>
          </rPr>
          <t>Author:</t>
        </r>
        <r>
          <rPr>
            <sz val="9"/>
            <color indexed="81"/>
            <rFont val="Tahoma"/>
            <family val="2"/>
          </rPr>
          <t xml:space="preserve">
SKIP Deal ID in Validation Checkpoint
</t>
        </r>
      </text>
    </comment>
    <comment ref="AM1573" authorId="0" shapeId="0">
      <text>
        <r>
          <rPr>
            <b/>
            <sz val="9"/>
            <color indexed="81"/>
            <rFont val="Tahoma"/>
            <family val="2"/>
          </rPr>
          <t>Author:</t>
        </r>
        <r>
          <rPr>
            <sz val="9"/>
            <color indexed="81"/>
            <rFont val="Tahoma"/>
            <family val="2"/>
          </rPr>
          <t xml:space="preserve">
SKIP Deal ID in Validation Checkpoint
</t>
        </r>
      </text>
    </comment>
    <comment ref="AM1584" authorId="0" shapeId="0">
      <text>
        <r>
          <rPr>
            <b/>
            <sz val="9"/>
            <color indexed="81"/>
            <rFont val="Tahoma"/>
            <family val="2"/>
          </rPr>
          <t>Author:</t>
        </r>
        <r>
          <rPr>
            <sz val="9"/>
            <color indexed="81"/>
            <rFont val="Tahoma"/>
            <family val="2"/>
          </rPr>
          <t xml:space="preserve">
SKIP Deal ID in Validation Checkpoint
</t>
        </r>
      </text>
    </comment>
    <comment ref="AM1598" authorId="0" shapeId="0">
      <text>
        <r>
          <rPr>
            <b/>
            <sz val="9"/>
            <color indexed="81"/>
            <rFont val="Tahoma"/>
            <family val="2"/>
          </rPr>
          <t>Author:</t>
        </r>
        <r>
          <rPr>
            <sz val="9"/>
            <color indexed="81"/>
            <rFont val="Tahoma"/>
            <family val="2"/>
          </rPr>
          <t xml:space="preserve">
SKIP Deal ID in Validation Checkpoint
</t>
        </r>
      </text>
    </comment>
    <comment ref="AM1609" authorId="0" shapeId="0">
      <text>
        <r>
          <rPr>
            <b/>
            <sz val="9"/>
            <color indexed="81"/>
            <rFont val="Tahoma"/>
            <family val="2"/>
          </rPr>
          <t>Author:</t>
        </r>
        <r>
          <rPr>
            <sz val="9"/>
            <color indexed="81"/>
            <rFont val="Tahoma"/>
            <family val="2"/>
          </rPr>
          <t xml:space="preserve">
SKIP Deal ID in Validation Checkpoint
</t>
        </r>
      </text>
    </comment>
    <comment ref="AM1623" authorId="0" shapeId="0">
      <text>
        <r>
          <rPr>
            <b/>
            <sz val="9"/>
            <color indexed="81"/>
            <rFont val="Tahoma"/>
            <family val="2"/>
          </rPr>
          <t>Author:</t>
        </r>
        <r>
          <rPr>
            <sz val="9"/>
            <color indexed="81"/>
            <rFont val="Tahoma"/>
            <family val="2"/>
          </rPr>
          <t xml:space="preserve">
SKIP Deal ID in Validation Checkpoint
</t>
        </r>
      </text>
    </comment>
    <comment ref="AM1634" authorId="0" shapeId="0">
      <text>
        <r>
          <rPr>
            <b/>
            <sz val="9"/>
            <color indexed="81"/>
            <rFont val="Tahoma"/>
            <family val="2"/>
          </rPr>
          <t>Author:</t>
        </r>
        <r>
          <rPr>
            <sz val="9"/>
            <color indexed="81"/>
            <rFont val="Tahoma"/>
            <family val="2"/>
          </rPr>
          <t xml:space="preserve">
SKIP Deal ID in Validation Checkpoint
</t>
        </r>
      </text>
    </comment>
    <comment ref="AM1648" authorId="0" shapeId="0">
      <text>
        <r>
          <rPr>
            <b/>
            <sz val="9"/>
            <color indexed="81"/>
            <rFont val="Tahoma"/>
            <family val="2"/>
          </rPr>
          <t>Author:</t>
        </r>
        <r>
          <rPr>
            <sz val="9"/>
            <color indexed="81"/>
            <rFont val="Tahoma"/>
            <family val="2"/>
          </rPr>
          <t xml:space="preserve">
SKIP Deal ID in Validation Checkpoint
</t>
        </r>
      </text>
    </comment>
    <comment ref="AM1659" authorId="0" shapeId="0">
      <text>
        <r>
          <rPr>
            <b/>
            <sz val="9"/>
            <color indexed="81"/>
            <rFont val="Tahoma"/>
            <family val="2"/>
          </rPr>
          <t>Author:</t>
        </r>
        <r>
          <rPr>
            <sz val="9"/>
            <color indexed="81"/>
            <rFont val="Tahoma"/>
            <family val="2"/>
          </rPr>
          <t xml:space="preserve">
SKIP Deal ID in Validation Checkpoint
</t>
        </r>
      </text>
    </comment>
    <comment ref="AM1673" authorId="0" shapeId="0">
      <text>
        <r>
          <rPr>
            <b/>
            <sz val="9"/>
            <color indexed="81"/>
            <rFont val="Tahoma"/>
            <family val="2"/>
          </rPr>
          <t>Author:</t>
        </r>
        <r>
          <rPr>
            <sz val="9"/>
            <color indexed="81"/>
            <rFont val="Tahoma"/>
            <family val="2"/>
          </rPr>
          <t xml:space="preserve">
SKIP Deal ID in Validation Checkpoint
</t>
        </r>
      </text>
    </comment>
    <comment ref="AM1684" authorId="0" shapeId="0">
      <text>
        <r>
          <rPr>
            <b/>
            <sz val="9"/>
            <color indexed="81"/>
            <rFont val="Tahoma"/>
            <family val="2"/>
          </rPr>
          <t>Author:</t>
        </r>
        <r>
          <rPr>
            <sz val="9"/>
            <color indexed="81"/>
            <rFont val="Tahoma"/>
            <family val="2"/>
          </rPr>
          <t xml:space="preserve">
SKIP Deal ID in Validation Checkpoint
</t>
        </r>
      </text>
    </comment>
    <comment ref="AM1698" authorId="0" shapeId="0">
      <text>
        <r>
          <rPr>
            <b/>
            <sz val="9"/>
            <color indexed="81"/>
            <rFont val="Tahoma"/>
            <family val="2"/>
          </rPr>
          <t>Author:</t>
        </r>
        <r>
          <rPr>
            <sz val="9"/>
            <color indexed="81"/>
            <rFont val="Tahoma"/>
            <family val="2"/>
          </rPr>
          <t xml:space="preserve">
SKIP Deal ID in Validation Checkpoint
</t>
        </r>
      </text>
    </comment>
    <comment ref="AM1709" authorId="0" shapeId="0">
      <text>
        <r>
          <rPr>
            <b/>
            <sz val="9"/>
            <color indexed="81"/>
            <rFont val="Tahoma"/>
            <family val="2"/>
          </rPr>
          <t>Author:</t>
        </r>
        <r>
          <rPr>
            <sz val="9"/>
            <color indexed="81"/>
            <rFont val="Tahoma"/>
            <family val="2"/>
          </rPr>
          <t xml:space="preserve">
SKIP Deal ID in Validation Checkpoint
</t>
        </r>
      </text>
    </comment>
    <comment ref="AM1723" authorId="0" shapeId="0">
      <text>
        <r>
          <rPr>
            <b/>
            <sz val="9"/>
            <color indexed="81"/>
            <rFont val="Tahoma"/>
            <family val="2"/>
          </rPr>
          <t>Author:</t>
        </r>
        <r>
          <rPr>
            <sz val="9"/>
            <color indexed="81"/>
            <rFont val="Tahoma"/>
            <family val="2"/>
          </rPr>
          <t xml:space="preserve">
SKIP Deal ID in Validation Checkpoint
</t>
        </r>
      </text>
    </comment>
    <comment ref="AM1734" authorId="0" shapeId="0">
      <text>
        <r>
          <rPr>
            <b/>
            <sz val="9"/>
            <color indexed="81"/>
            <rFont val="Tahoma"/>
            <family val="2"/>
          </rPr>
          <t>Author:</t>
        </r>
        <r>
          <rPr>
            <sz val="9"/>
            <color indexed="81"/>
            <rFont val="Tahoma"/>
            <family val="2"/>
          </rPr>
          <t xml:space="preserve">
SKIP Deal ID in Validation Checkpoint
</t>
        </r>
      </text>
    </comment>
    <comment ref="AM1748" authorId="0" shapeId="0">
      <text>
        <r>
          <rPr>
            <b/>
            <sz val="9"/>
            <color indexed="81"/>
            <rFont val="Tahoma"/>
            <family val="2"/>
          </rPr>
          <t>Author:</t>
        </r>
        <r>
          <rPr>
            <sz val="9"/>
            <color indexed="81"/>
            <rFont val="Tahoma"/>
            <family val="2"/>
          </rPr>
          <t xml:space="preserve">
SKIP Deal ID in Validation Checkpoint
</t>
        </r>
      </text>
    </comment>
    <comment ref="AM1759" authorId="0" shapeId="0">
      <text>
        <r>
          <rPr>
            <b/>
            <sz val="9"/>
            <color indexed="81"/>
            <rFont val="Tahoma"/>
            <family val="2"/>
          </rPr>
          <t>Author:</t>
        </r>
        <r>
          <rPr>
            <sz val="9"/>
            <color indexed="81"/>
            <rFont val="Tahoma"/>
            <family val="2"/>
          </rPr>
          <t xml:space="preserve">
SKIP Deal ID in Validation Checkpoint
</t>
        </r>
      </text>
    </comment>
    <comment ref="AM1773" authorId="0" shapeId="0">
      <text>
        <r>
          <rPr>
            <b/>
            <sz val="9"/>
            <color indexed="81"/>
            <rFont val="Tahoma"/>
            <family val="2"/>
          </rPr>
          <t>Author:</t>
        </r>
        <r>
          <rPr>
            <sz val="9"/>
            <color indexed="81"/>
            <rFont val="Tahoma"/>
            <family val="2"/>
          </rPr>
          <t xml:space="preserve">
SKIP Deal ID in Validation Checkpoint
</t>
        </r>
      </text>
    </comment>
    <comment ref="AM1784" authorId="0" shapeId="0">
      <text>
        <r>
          <rPr>
            <b/>
            <sz val="9"/>
            <color indexed="81"/>
            <rFont val="Tahoma"/>
            <family val="2"/>
          </rPr>
          <t>Author:</t>
        </r>
        <r>
          <rPr>
            <sz val="9"/>
            <color indexed="81"/>
            <rFont val="Tahoma"/>
            <family val="2"/>
          </rPr>
          <t xml:space="preserve">
SKIP Deal ID in Validation Checkpoint
</t>
        </r>
      </text>
    </comment>
    <comment ref="AM1798" authorId="0" shapeId="0">
      <text>
        <r>
          <rPr>
            <b/>
            <sz val="9"/>
            <color indexed="81"/>
            <rFont val="Tahoma"/>
            <family val="2"/>
          </rPr>
          <t>Author:</t>
        </r>
        <r>
          <rPr>
            <sz val="9"/>
            <color indexed="81"/>
            <rFont val="Tahoma"/>
            <family val="2"/>
          </rPr>
          <t xml:space="preserve">
SKIP Deal ID in Validation Checkpoint
</t>
        </r>
      </text>
    </comment>
    <comment ref="AM1809" authorId="0" shapeId="0">
      <text>
        <r>
          <rPr>
            <b/>
            <sz val="9"/>
            <color indexed="81"/>
            <rFont val="Tahoma"/>
            <family val="2"/>
          </rPr>
          <t>Author:</t>
        </r>
        <r>
          <rPr>
            <sz val="9"/>
            <color indexed="81"/>
            <rFont val="Tahoma"/>
            <family val="2"/>
          </rPr>
          <t xml:space="preserve">
SKIP Deal ID in Validation Checkpoint
</t>
        </r>
      </text>
    </comment>
    <comment ref="AM1823" authorId="0" shapeId="0">
      <text>
        <r>
          <rPr>
            <b/>
            <sz val="9"/>
            <color indexed="81"/>
            <rFont val="Tahoma"/>
            <family val="2"/>
          </rPr>
          <t>Author:</t>
        </r>
        <r>
          <rPr>
            <sz val="9"/>
            <color indexed="81"/>
            <rFont val="Tahoma"/>
            <family val="2"/>
          </rPr>
          <t xml:space="preserve">
SKIP Deal ID in Validation Checkpoint
</t>
        </r>
      </text>
    </comment>
    <comment ref="AM1834" authorId="0" shapeId="0">
      <text>
        <r>
          <rPr>
            <b/>
            <sz val="9"/>
            <color indexed="81"/>
            <rFont val="Tahoma"/>
            <family val="2"/>
          </rPr>
          <t>Author:</t>
        </r>
        <r>
          <rPr>
            <sz val="9"/>
            <color indexed="81"/>
            <rFont val="Tahoma"/>
            <family val="2"/>
          </rPr>
          <t xml:space="preserve">
SKIP Deal ID in Validation Checkpoint
</t>
        </r>
      </text>
    </comment>
    <comment ref="AM1848" authorId="0" shapeId="0">
      <text>
        <r>
          <rPr>
            <b/>
            <sz val="9"/>
            <color indexed="81"/>
            <rFont val="Tahoma"/>
            <family val="2"/>
          </rPr>
          <t>Author:</t>
        </r>
        <r>
          <rPr>
            <sz val="9"/>
            <color indexed="81"/>
            <rFont val="Tahoma"/>
            <family val="2"/>
          </rPr>
          <t xml:space="preserve">
SKIP Deal ID in Validation Checkpoint
</t>
        </r>
      </text>
    </comment>
    <comment ref="AM1859" authorId="0" shapeId="0">
      <text>
        <r>
          <rPr>
            <b/>
            <sz val="9"/>
            <color indexed="81"/>
            <rFont val="Tahoma"/>
            <family val="2"/>
          </rPr>
          <t>Author:</t>
        </r>
        <r>
          <rPr>
            <sz val="9"/>
            <color indexed="81"/>
            <rFont val="Tahoma"/>
            <family val="2"/>
          </rPr>
          <t xml:space="preserve">
SKIP Deal ID in Validation Checkpoint
</t>
        </r>
      </text>
    </comment>
    <comment ref="AM1873" authorId="0" shapeId="0">
      <text>
        <r>
          <rPr>
            <b/>
            <sz val="9"/>
            <color indexed="81"/>
            <rFont val="Tahoma"/>
            <family val="2"/>
          </rPr>
          <t>Author:</t>
        </r>
        <r>
          <rPr>
            <sz val="9"/>
            <color indexed="81"/>
            <rFont val="Tahoma"/>
            <family val="2"/>
          </rPr>
          <t xml:space="preserve">
SKIP Deal ID in Validation Checkpoint
</t>
        </r>
      </text>
    </comment>
    <comment ref="AM1884" authorId="0" shapeId="0">
      <text>
        <r>
          <rPr>
            <b/>
            <sz val="9"/>
            <color indexed="81"/>
            <rFont val="Tahoma"/>
            <family val="2"/>
          </rPr>
          <t>Author:</t>
        </r>
        <r>
          <rPr>
            <sz val="9"/>
            <color indexed="81"/>
            <rFont val="Tahoma"/>
            <family val="2"/>
          </rPr>
          <t xml:space="preserve">
SKIP Deal ID in Validation Checkpoint
</t>
        </r>
      </text>
    </comment>
    <comment ref="AM1898" authorId="0" shapeId="0">
      <text>
        <r>
          <rPr>
            <b/>
            <sz val="9"/>
            <color indexed="81"/>
            <rFont val="Tahoma"/>
            <family val="2"/>
          </rPr>
          <t>Author:</t>
        </r>
        <r>
          <rPr>
            <sz val="9"/>
            <color indexed="81"/>
            <rFont val="Tahoma"/>
            <family val="2"/>
          </rPr>
          <t xml:space="preserve">
SKIP Deal ID in Validation Checkpoint
</t>
        </r>
      </text>
    </comment>
    <comment ref="AM1909" authorId="0" shapeId="0">
      <text>
        <r>
          <rPr>
            <b/>
            <sz val="9"/>
            <color indexed="81"/>
            <rFont val="Tahoma"/>
            <family val="2"/>
          </rPr>
          <t>Author:</t>
        </r>
        <r>
          <rPr>
            <sz val="9"/>
            <color indexed="81"/>
            <rFont val="Tahoma"/>
            <family val="2"/>
          </rPr>
          <t xml:space="preserve">
SKIP Deal ID in Validation Checkpoint
</t>
        </r>
      </text>
    </comment>
    <comment ref="AM1923" authorId="0" shapeId="0">
      <text>
        <r>
          <rPr>
            <b/>
            <sz val="9"/>
            <color indexed="81"/>
            <rFont val="Tahoma"/>
            <family val="2"/>
          </rPr>
          <t>Author:</t>
        </r>
        <r>
          <rPr>
            <sz val="9"/>
            <color indexed="81"/>
            <rFont val="Tahoma"/>
            <family val="2"/>
          </rPr>
          <t xml:space="preserve">
SKIP Deal ID in Validation Checkpoint
</t>
        </r>
      </text>
    </comment>
    <comment ref="AM1934" authorId="0" shapeId="0">
      <text>
        <r>
          <rPr>
            <b/>
            <sz val="9"/>
            <color indexed="81"/>
            <rFont val="Tahoma"/>
            <family val="2"/>
          </rPr>
          <t>Author:</t>
        </r>
        <r>
          <rPr>
            <sz val="9"/>
            <color indexed="81"/>
            <rFont val="Tahoma"/>
            <family val="2"/>
          </rPr>
          <t xml:space="preserve">
SKIP Deal ID in Validation Checkpoint
</t>
        </r>
      </text>
    </comment>
    <comment ref="AM1948" authorId="0" shapeId="0">
      <text>
        <r>
          <rPr>
            <b/>
            <sz val="9"/>
            <color indexed="81"/>
            <rFont val="Tahoma"/>
            <family val="2"/>
          </rPr>
          <t>Author:</t>
        </r>
        <r>
          <rPr>
            <sz val="9"/>
            <color indexed="81"/>
            <rFont val="Tahoma"/>
            <family val="2"/>
          </rPr>
          <t xml:space="preserve">
SKIP Deal ID in Validation Checkpoint
</t>
        </r>
      </text>
    </comment>
    <comment ref="AM1959" authorId="0" shapeId="0">
      <text>
        <r>
          <rPr>
            <b/>
            <sz val="9"/>
            <color indexed="81"/>
            <rFont val="Tahoma"/>
            <family val="2"/>
          </rPr>
          <t>Author:</t>
        </r>
        <r>
          <rPr>
            <sz val="9"/>
            <color indexed="81"/>
            <rFont val="Tahoma"/>
            <family val="2"/>
          </rPr>
          <t xml:space="preserve">
SKIP Deal ID in Validation Checkpoint
</t>
        </r>
      </text>
    </comment>
    <comment ref="AM1973" authorId="0" shapeId="0">
      <text>
        <r>
          <rPr>
            <b/>
            <sz val="9"/>
            <color indexed="81"/>
            <rFont val="Tahoma"/>
            <family val="2"/>
          </rPr>
          <t>Author:</t>
        </r>
        <r>
          <rPr>
            <sz val="9"/>
            <color indexed="81"/>
            <rFont val="Tahoma"/>
            <family val="2"/>
          </rPr>
          <t xml:space="preserve">
SKIP Deal ID in Validation Checkpoint
</t>
        </r>
      </text>
    </comment>
    <comment ref="AM1984" authorId="0" shapeId="0">
      <text>
        <r>
          <rPr>
            <b/>
            <sz val="9"/>
            <color indexed="81"/>
            <rFont val="Tahoma"/>
            <family val="2"/>
          </rPr>
          <t>Author:</t>
        </r>
        <r>
          <rPr>
            <sz val="9"/>
            <color indexed="81"/>
            <rFont val="Tahoma"/>
            <family val="2"/>
          </rPr>
          <t xml:space="preserve">
SKIP Deal ID in Validation Checkpoint
</t>
        </r>
      </text>
    </comment>
    <comment ref="AM1998" authorId="0" shapeId="0">
      <text>
        <r>
          <rPr>
            <b/>
            <sz val="9"/>
            <color indexed="81"/>
            <rFont val="Tahoma"/>
            <family val="2"/>
          </rPr>
          <t>Author:</t>
        </r>
        <r>
          <rPr>
            <sz val="9"/>
            <color indexed="81"/>
            <rFont val="Tahoma"/>
            <family val="2"/>
          </rPr>
          <t xml:space="preserve">
SKIP Deal ID in Validation Checkpoint
</t>
        </r>
      </text>
    </comment>
    <comment ref="AM2009" authorId="0" shapeId="0">
      <text>
        <r>
          <rPr>
            <b/>
            <sz val="9"/>
            <color indexed="81"/>
            <rFont val="Tahoma"/>
            <family val="2"/>
          </rPr>
          <t>Author:</t>
        </r>
        <r>
          <rPr>
            <sz val="9"/>
            <color indexed="81"/>
            <rFont val="Tahoma"/>
            <family val="2"/>
          </rPr>
          <t xml:space="preserve">
SKIP Deal ID in Validation Checkpoint
</t>
        </r>
      </text>
    </comment>
    <comment ref="AM2023" authorId="0" shapeId="0">
      <text>
        <r>
          <rPr>
            <b/>
            <sz val="9"/>
            <color indexed="81"/>
            <rFont val="Tahoma"/>
            <family val="2"/>
          </rPr>
          <t>Author:</t>
        </r>
        <r>
          <rPr>
            <sz val="9"/>
            <color indexed="81"/>
            <rFont val="Tahoma"/>
            <family val="2"/>
          </rPr>
          <t xml:space="preserve">
SKIP Deal ID in Validation Checkpoint
</t>
        </r>
      </text>
    </comment>
  </commentList>
</comments>
</file>

<file path=xl/comments2.xml><?xml version="1.0" encoding="utf-8"?>
<comments xmlns="http://schemas.openxmlformats.org/spreadsheetml/2006/main">
  <authors>
    <author>Author</author>
  </authors>
  <commentList>
    <comment ref="AM2" authorId="0" shapeId="0">
      <text>
        <r>
          <rPr>
            <b/>
            <sz val="9"/>
            <color indexed="81"/>
            <rFont val="Tahoma"/>
            <family val="2"/>
          </rPr>
          <t>Author:</t>
        </r>
        <r>
          <rPr>
            <sz val="9"/>
            <color indexed="81"/>
            <rFont val="Tahoma"/>
            <family val="2"/>
          </rPr>
          <t xml:space="preserve">
SKIP Deal ID in Validation Checkpoint
</t>
        </r>
      </text>
    </comment>
    <comment ref="AM20"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<sst xmlns="http://schemas.openxmlformats.org/spreadsheetml/2006/main" count="18767" uniqueCount="917">
  <si>
    <t>PRE-REQUISITE DATA</t>
  </si>
  <si>
    <t>Existing Customer</t>
  </si>
  <si>
    <t>Create Person</t>
  </si>
  <si>
    <t>PersonID</t>
  </si>
  <si>
    <t>Division</t>
  </si>
  <si>
    <t>Person Name</t>
  </si>
  <si>
    <t>Customer Segment</t>
  </si>
  <si>
    <t>Customer Tier</t>
  </si>
  <si>
    <t>Child Person1</t>
  </si>
  <si>
    <t>Child Prospect Person 2</t>
  </si>
  <si>
    <t>Child Person 3</t>
  </si>
  <si>
    <t>Person Identifier Type</t>
  </si>
  <si>
    <t>Primary Person Identifier</t>
  </si>
  <si>
    <t>IND</t>
  </si>
  <si>
    <t>Business banking</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</si>
  <si>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</si>
  <si>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</si>
  <si>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</si>
  <si>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</si>
  <si>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</si>
  <si>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</si>
  <si>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</si>
  <si>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</si>
  <si>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</si>
  <si>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</si>
  <si>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</si>
  <si>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</si>
  <si>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01-01-2020</t>
  </si>
  <si>
    <t>USD</t>
  </si>
  <si>
    <t>Banking - End of month billing</t>
  </si>
  <si>
    <t>External Account Identifier</t>
  </si>
  <si>
    <t>Create Pricelist</t>
  </si>
  <si>
    <t>Pricelist ID</t>
  </si>
  <si>
    <t>Price List Description</t>
  </si>
  <si>
    <t xml:space="preserve">Price List Start Date </t>
  </si>
  <si>
    <t>Priority</t>
  </si>
  <si>
    <t>2413873180</t>
  </si>
  <si>
    <t xml:space="preserve">PL_NEGOTIABILITY_01
</t>
  </si>
  <si>
    <t>1</t>
  </si>
  <si>
    <t>EPER_PRIC_N_COMT_001,IND</t>
  </si>
  <si>
    <t>Reg_EPER_PRIC_N_COMT_001</t>
  </si>
  <si>
    <t>EPER_PRIC_N_COMT_001_CH1,IND</t>
  </si>
  <si>
    <t>Reg_EPER_PRIC_N_COMT_001_CH1</t>
  </si>
  <si>
    <t>EAI_EPER_PRIC_N_COMT_001</t>
  </si>
  <si>
    <t>EAI_EPER_PRIC_N_COMT_001_CH1</t>
  </si>
  <si>
    <t>0162453553</t>
  </si>
  <si>
    <t>9937488874</t>
  </si>
  <si>
    <t>0028717752</t>
  </si>
  <si>
    <t>2444180147</t>
  </si>
  <si>
    <t>7829433453</t>
  </si>
  <si>
    <t>0330353109</t>
  </si>
  <si>
    <t>6305616347</t>
  </si>
  <si>
    <t>2736831715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</si>
  <si>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</si>
  <si>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</si>
  <si>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</si>
  <si>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</si>
  <si>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</si>
  <si>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</si>
  <si>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</si>
  <si>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</si>
  <si>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</si>
  <si>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NPI_024</t>
  </si>
  <si>
    <t>01-01-2022</t>
  </si>
  <si>
    <t>01-31-2022</t>
  </si>
  <si>
    <t>BK-NBR</t>
  </si>
  <si>
    <t>02-01-2022</t>
  </si>
  <si>
    <t>02-28-2022</t>
  </si>
  <si>
    <t>Create Contract</t>
  </si>
  <si>
    <t>ContractID</t>
  </si>
  <si>
    <t>Contract Type</t>
  </si>
  <si>
    <t>Contract Start Date</t>
  </si>
  <si>
    <t>Contract End Date</t>
  </si>
  <si>
    <t>Contract Status</t>
  </si>
  <si>
    <t>DM_BK</t>
  </si>
  <si>
    <t>Active</t>
  </si>
  <si>
    <t>033743628586</t>
  </si>
  <si>
    <t>033718891824</t>
  </si>
  <si>
    <t>5668251359</t>
  </si>
  <si>
    <t>5420846939</t>
  </si>
  <si>
    <t>0060441138</t>
  </si>
  <si>
    <t>8755327605</t>
  </si>
  <si>
    <t>3525215633</t>
  </si>
  <si>
    <t>SCRIPT DATA</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</si>
  <si>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</si>
  <si>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</si>
  <si>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</si>
  <si>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</si>
  <si>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</si>
  <si>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</si>
  <si>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</si>
  <si>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</si>
  <si>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</si>
  <si>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</si>
  <si>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</si>
  <si>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</si>
  <si>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</si>
  <si>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</si>
  <si>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</si>
  <si>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</si>
  <si>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</si>
  <si>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</si>
  <si>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</si>
  <si>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</si>
  <si>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</si>
  <si>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</si>
  <si>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</si>
  <si>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</si>
  <si>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</si>
  <si>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</si>
  <si>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</si>
  <si>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</si>
  <si>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</si>
  <si>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</si>
  <si>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</si>
  <si>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</si>
  <si>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</si>
  <si>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</si>
  <si>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</si>
  <si>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</si>
  <si>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</si>
  <si>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</si>
  <si>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</si>
  <si>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</si>
  <si>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</si>
  <si>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</si>
  <si>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CUST</t>
  </si>
  <si>
    <t>Y</t>
  </si>
  <si>
    <t>N</t>
  </si>
  <si>
    <t>DEAL_T&amp;C1</t>
  </si>
  <si>
    <t>DEAL_T&amp;C2</t>
  </si>
  <si>
    <t>PRODUCT_CON_01</t>
  </si>
  <si>
    <t>PRODUCT_CON_02</t>
  </si>
  <si>
    <t xml:space="preserve">Price List End Date </t>
  </si>
  <si>
    <t>PRICE LIST INHERITANCE</t>
  </si>
  <si>
    <t>entityId</t>
  </si>
  <si>
    <t>entityType</t>
  </si>
  <si>
    <t>actionFlag</t>
  </si>
  <si>
    <t>priceListAssignmentId</t>
  </si>
  <si>
    <t>5417730766</t>
  </si>
  <si>
    <t>PriceList -1</t>
  </si>
  <si>
    <t>PERS</t>
  </si>
  <si>
    <t>ADD</t>
  </si>
  <si>
    <t>PL_NEGOTIABILITY_01</t>
  </si>
  <si>
    <t>2</t>
  </si>
  <si>
    <t>EPER</t>
  </si>
  <si>
    <t>DLAPR1</t>
  </si>
  <si>
    <t>READ_Pricing_Commitment desc</t>
  </si>
  <si>
    <t>READ_Pricing_Commitment desc ver</t>
  </si>
  <si>
    <t>Error Message</t>
  </si>
  <si>
    <t>Default Commitment Count On Deal</t>
  </si>
  <si>
    <t>Simulation_Count</t>
  </si>
  <si>
    <t>READ</t>
  </si>
  <si>
    <t>Price Item Hierarhcy</t>
  </si>
  <si>
    <t>Parameter</t>
  </si>
  <si>
    <t>Section</t>
  </si>
  <si>
    <t>Rate</t>
  </si>
  <si>
    <t>Pricing Information</t>
  </si>
  <si>
    <t>Avg Price</t>
  </si>
  <si>
    <t>SQI</t>
  </si>
  <si>
    <t>Volume</t>
  </si>
  <si>
    <t>Revenue</t>
  </si>
  <si>
    <t>Varation</t>
  </si>
  <si>
    <t>Cost</t>
  </si>
  <si>
    <t>PriceList</t>
  </si>
  <si>
    <t>Level</t>
  </si>
  <si>
    <t>Status</t>
  </si>
  <si>
    <t>Approver</t>
  </si>
  <si>
    <t>T&amp;C</t>
  </si>
  <si>
    <t>PRICE ASSIGNMENT TYPE</t>
  </si>
  <si>
    <t>Regular</t>
  </si>
  <si>
    <t>inquiryModeFlag</t>
  </si>
  <si>
    <t>Error Message If Have</t>
  </si>
  <si>
    <t>6772262353</t>
  </si>
  <si>
    <t>Total pricingDetails Objects</t>
  </si>
  <si>
    <t>Total commitmentDetails Objects</t>
  </si>
  <si>
    <t>3</t>
  </si>
  <si>
    <t>Record for Updation</t>
  </si>
  <si>
    <t>CI_PRICEASGN Count</t>
  </si>
  <si>
    <t>Deal Creation Information - [TC_READ_PRICING_Test_43525]</t>
  </si>
  <si>
    <t>Assigned Pricelist [TC_READ_PRICING_Test_43525]</t>
  </si>
  <si>
    <t>TC_READ_PRICING_Test_43525</t>
  </si>
  <si>
    <t>Pricing &amp; Commitment - [TC_READ_PRICING_Test_43525]</t>
  </si>
  <si>
    <t>Deal Creation Information - [TC_READ_PRICING_Test_43544]</t>
  </si>
  <si>
    <t>Assigned Pricelist [TC_READ_PRICING_Test_43544]</t>
  </si>
  <si>
    <t>Pricing &amp; Commitment - [TC_READ_PRICING_Test_43544]</t>
  </si>
  <si>
    <t>TC_READ_PRICING_Test_43544</t>
  </si>
  <si>
    <t>Deal Creation Information - [TC_READ_PRICING_Test_43545]</t>
  </si>
  <si>
    <t>Assigned Pricelist [TC_READ_PRICING_Test_43545]</t>
  </si>
  <si>
    <t>Pricing &amp; Commitment - [TC_READ_PRICING_Test_43545]</t>
  </si>
  <si>
    <t>TC_READ_PRICING_Test_43545</t>
  </si>
  <si>
    <t>Deal Creation Information - [TC_READ_PRICING_Test_43546]</t>
  </si>
  <si>
    <t>Assigned Pricelist [TC_READ_PRICING_Test_43546]</t>
  </si>
  <si>
    <t>Pricing &amp; Commitment - [TC_READ_PRICING_Test_43546]</t>
  </si>
  <si>
    <t>TC_READ_PRICING_Test_43546</t>
  </si>
  <si>
    <t>PRIC</t>
  </si>
  <si>
    <t>0</t>
  </si>
  <si>
    <t>Deal Creation Information - [TC_READ_PRICING_Test_43547]</t>
  </si>
  <si>
    <t>TC_READ_PRICING_Test_43547</t>
  </si>
  <si>
    <t>Assigned Pricelist [TC_READ_PRICING_Test_43547]</t>
  </si>
  <si>
    <t>Pricing &amp; Commitment - [TC_READ_PRICING_Test_43547]</t>
  </si>
  <si>
    <t>COMT</t>
  </si>
  <si>
    <t>Deal Creation Information - [TC_READ_PRICING_Test_43548]</t>
  </si>
  <si>
    <t>TC_READ_PRICING_Test_43548</t>
  </si>
  <si>
    <t>Assigned Pricelist [TC_READ_PRICING_Test_43548]</t>
  </si>
  <si>
    <t>Pricing &amp; Commitment - [TC_READ_PRICING_Test_43548]</t>
  </si>
  <si>
    <t>BOTH</t>
  </si>
  <si>
    <t>Deal Creation Information - [TC_READ_PRICING_Test_43549]</t>
  </si>
  <si>
    <t>TC_READ_PRICING_Test_43549</t>
  </si>
  <si>
    <t>Assigned Pricelist [TC_READ_PRICING_Test_43549]</t>
  </si>
  <si>
    <t>Pricing &amp; Commitment - [TC_READ_PRICING_Test_43549]</t>
  </si>
  <si>
    <t>Deal Creation Information - [TC_READ_PRICING_Test_43550]</t>
  </si>
  <si>
    <t>Assigned Pricelist [TC_READ_PRICING_Test_43550]</t>
  </si>
  <si>
    <t>Pricing &amp; Commitment - [TC_READ_PRICING_Test_43550]</t>
  </si>
  <si>
    <t>Deal Creation Information - [TC_READ_PRICING_Test_43551]</t>
  </si>
  <si>
    <t>Assigned Pricelist [TC_READ_PRICING_Test_43551]</t>
  </si>
  <si>
    <t>Pricing &amp; Commitment - [TC_READ_PRICING_Test_43551]</t>
  </si>
  <si>
    <t>Deal Creation Information - [TC_READ_PRICING_Test_43552]</t>
  </si>
  <si>
    <t>Assigned Pricelist [TC_READ_PRICING_Test_43552]</t>
  </si>
  <si>
    <t>Pricing &amp; Commitment - [TC_READ_PRICING_Test_43552]</t>
  </si>
  <si>
    <t>TC_READ_PRICING_Test_43552</t>
  </si>
  <si>
    <t>TC_READ_PRICING_Test_43551</t>
  </si>
  <si>
    <t>TC_READ_PRICING_Test_43550</t>
  </si>
  <si>
    <t>Deal Creation Information - [TC_READ_PRICING_Test_43553]</t>
  </si>
  <si>
    <t>Assigned Pricelist [TC_READ_PRICING_Test_43553]</t>
  </si>
  <si>
    <t>Pricing &amp; Commitment - [TC_READ_PRICING_Test_43553]</t>
  </si>
  <si>
    <t>TC_READ_PRICING_Test_43553</t>
  </si>
  <si>
    <t>Entity ID field missing.</t>
  </si>
  <si>
    <t>Deal Creation Information - [TC_READ_PRICING_Test_43554]</t>
  </si>
  <si>
    <t>Assigned Pricelist [TC_READ_PRICING_Test_43554]</t>
  </si>
  <si>
    <t>Pricing &amp; Commitment - [TC_READ_PRICING_Test_43554]</t>
  </si>
  <si>
    <t>TC_READ_PRICING_Test_43554</t>
  </si>
  <si>
    <t>Deal Creation Information - [TC_READ_PRICING_Test_43555]</t>
  </si>
  <si>
    <t>Assigned Pricelist [TC_READ_PRICING_Test_43555]</t>
  </si>
  <si>
    <t>Pricing &amp; Commitment - [TC_READ_PRICING_Test_43555]</t>
  </si>
  <si>
    <t>TC_READ_PRICING_Test_43555</t>
  </si>
  <si>
    <t>DLAPR</t>
  </si>
  <si>
    <t>PI_025</t>
  </si>
  <si>
    <t>Tier,USD,STEP</t>
  </si>
  <si>
    <t>Customer Price List</t>
  </si>
  <si>
    <t xml:space="preserve">Regular
</t>
  </si>
  <si>
    <t>Projected</t>
  </si>
  <si>
    <t>13</t>
  </si>
  <si>
    <t>Approved</t>
  </si>
  <si>
    <t>No Price Assignment for Model</t>
  </si>
  <si>
    <t>DEAL CURRENCY</t>
  </si>
  <si>
    <t>DIVISION</t>
  </si>
  <si>
    <t>Approval Status</t>
  </si>
  <si>
    <t xml:space="preserve">PROJECTED </t>
  </si>
  <si>
    <t>ORIGINAL</t>
  </si>
  <si>
    <t>Variation</t>
  </si>
  <si>
    <t>CURRENCY</t>
  </si>
  <si>
    <t>Profit</t>
  </si>
  <si>
    <t>Profitability(%)</t>
  </si>
  <si>
    <t>INDIA DIVISION</t>
  </si>
  <si>
    <t>VALID</t>
  </si>
  <si>
    <t>PI_022</t>
  </si>
  <si>
    <t>OVRD</t>
  </si>
  <si>
    <t>{"C1-DealPriceAsgnCommitmentsREST":{"delete":[],"pricingAndCommitmentsDetails":{"pricingDetails":[{"delete":["priceAsgnId"]}]}}}</t>
  </si>
  <si>
    <t>Price Assignment not found.</t>
  </si>
  <si>
    <t>{"C1-DealPriceAsgnCommitmentsREST":{"delete":["modelId"]"entityId":"7777777777","pricingAndCommitmentsDetails":{"pricingDetails":[{"delete":["priceAsgnId"],"rateSchedule":"rohit"}]}}}</t>
  </si>
  <si>
    <t>{"C1-DealPriceAsgnCommitmentsREST":{"delete":["modelId"],"entityId":"7777777777"}}</t>
  </si>
  <si>
    <t>Deal Creation Information - [TC_PRICING_OVRD_Test_43567]</t>
  </si>
  <si>
    <t>Assigned Pricelist [TC_PRICING_OVRD_Test_43567]</t>
  </si>
  <si>
    <t>Pricing &amp; Commitment - [TC_PRICING_OVRD_Test_43567]</t>
  </si>
  <si>
    <t>Deal Creation Information After OVRD/UPD/SIMULATION - [TC_PRICING_OVRD_Test_43567]</t>
  </si>
  <si>
    <t>TC_PRICING_OVRD_Test_43567</t>
  </si>
  <si>
    <t>TC_PRICING_OVRD_Test_43567 desc</t>
  </si>
  <si>
    <t>TC_PRICING_OVRD_Test_43567 desc ver</t>
  </si>
  <si>
    <t>DEAL FINANCIAL SUMMARY - [TC_PRICING_OVRD_Test_43567]</t>
  </si>
  <si>
    <t>{"C1-DealPriceAsgnCommitmentsREST":{"modelId":"7457932612","dealId":"3453393204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Fee","aggregateSw":"Y","priceItemCode":"PI_022","priceCurrencyCode":"USD","pricingStatus":"PRPD","printIfZero":"Y","ignoreSw":"N","actionFlag":"OVRD","isEligible":"false","scheduleCode":"MONTHLY","rateSchedule":"DM-RT01","startDate":"2022-12-02","assignmentLevel":"Customer Price List"}]}}}</t>
  </si>
  <si>
    <t>Deal Creation Information - [TC_PRICING_OVRD_Test_43584]</t>
  </si>
  <si>
    <t>TC_PRICING_OVRD_Test_43584</t>
  </si>
  <si>
    <t>Assigned Pricelist [TC_PRICING_OVRD_Test_43584]</t>
  </si>
  <si>
    <t>Pricing &amp; Commitment - [TC_PRICING_OVRD_Test_43584]</t>
  </si>
  <si>
    <t>{"C1-DealPriceAsgnCommitmentsREST":{"delete":[],"pricingAndCommitmentsDetails":{"pricingDetails":[{"delete":[],"priceAsgnId":"7777777777"}]}}}</t>
  </si>
  <si>
    <t>7777777777 not found.</t>
  </si>
  <si>
    <t>Deal Creation Information After OVRD/UPD/SIMULATION - [TC_PRICING_OVRD_Test_43584]</t>
  </si>
  <si>
    <t>TC_PRICING_OVRD_Test_43584 desc</t>
  </si>
  <si>
    <t>TC_PRICING_OVRD_Test_43584 desc ver</t>
  </si>
  <si>
    <t>DEAL FINANCIAL SUMMARY - [TC_PRICING_OVRD_Test_43584]</t>
  </si>
  <si>
    <t>Deal Creation Information - [TC_PRICING_OVRD_Test_43585]</t>
  </si>
  <si>
    <t>TC_PRICING_OVRD_Test_43585</t>
  </si>
  <si>
    <t>Assigned Pricelist [TC_PRICING_OVRD_Test_43585]</t>
  </si>
  <si>
    <t>Pricing &amp; Commitment - [TC_PRICING_OVRD_Test_43585]</t>
  </si>
  <si>
    <t>Deal Creation Information After OVRD/UPD/SIMULATION - [TC_PRICING_OVRD_Test_43585]</t>
  </si>
  <si>
    <t>TC_PRICING_OVRD_Test_43585 desc</t>
  </si>
  <si>
    <t>TC_PRICING_OVRD_Test_43585 desc ver</t>
  </si>
  <si>
    <t>DEAL FINANCIAL SUMMARY - [TC_PRICING_OVRD_Test_43585]</t>
  </si>
  <si>
    <t>{"C1-DealPriceAsgnCommitmentsREST":{"delete":[],"pricingAndCommitmentsDetails":{"pricingDetails":[{"delete":[],"parameterDetails":{"parameterCode":"DM_CURRENCY","parameterValue":"INR"}}]}}}</t>
  </si>
  <si>
    <t>Price Item PI_022 - Parameter DM_CURRENCY=INR combination is not selected for model.</t>
  </si>
  <si>
    <t>{"C1-DealPriceAsgnCommitmentsREST":{"delete":[],"pricingAndCommitmentsDetails":{"pricingDetails":[{"delete":[]}]}}}</t>
  </si>
  <si>
    <t>You Are Not Authorize to Do This Action.</t>
  </si>
  <si>
    <t>Deal Creation Information - [TC_PRICING_OVRD_Test_43586]</t>
  </si>
  <si>
    <t>TC_PRICING_OVRD_Test_43586</t>
  </si>
  <si>
    <t>Assigned Pricelist [TC_PRICING_OVRD_Test_43586]</t>
  </si>
  <si>
    <t>Pricing &amp; Commitment - [TC_PRICING_OVRD_Test_43586]</t>
  </si>
  <si>
    <t>Deal Creation Information After OVRD/UPD/SIMULATION - [TC_PRICING_OVRD_Test_43586]</t>
  </si>
  <si>
    <t>TC_PRICING_OVRD_Test_43586 desc</t>
  </si>
  <si>
    <t>TC_PRICING_OVRD_Test_43586 desc ver</t>
  </si>
  <si>
    <t>DEAL FINANCIAL SUMMARY - [TC_PRICING_OVRD_Test_43586]</t>
  </si>
  <si>
    <t>Deal Creation Information - [TC_PRICING_OVRD_Test_43604]</t>
  </si>
  <si>
    <t>TC_PRICING_OVRD_Test_43604</t>
  </si>
  <si>
    <t>Assigned Pricelist [TC_PRICING_OVRD_Test_43604]</t>
  </si>
  <si>
    <t>Pricing &amp; Commitment - [TC_PRICING_OVRD_Test_43604]</t>
  </si>
  <si>
    <t>Deal Creation Information After OVRD/UPD/SIMULATION - [TC_PRICING_OVRD_Test_43604]</t>
  </si>
  <si>
    <t>TC_PRICING_OVRD_Test_43604 desc</t>
  </si>
  <si>
    <t>TC_PRICING_OVRD_Test_43604 desc ver</t>
  </si>
  <si>
    <t>DEAL FINANCIAL SUMMARY - [TC_PRICING_OVRD_Test_43604]</t>
  </si>
  <si>
    <t>Not Cover Till Time</t>
  </si>
  <si>
    <t>Deal Creation Information - [TC_PRICING_OVRD_Test_43605]</t>
  </si>
  <si>
    <t>TC_PRICING_OVRD_Test_43605</t>
  </si>
  <si>
    <t>Assigned Pricelist [TC_PRICING_OVRD_Test_43605]</t>
  </si>
  <si>
    <t>Pricing &amp; Commitment - [TC_PRICING_OVRD_Test_43605]</t>
  </si>
  <si>
    <t>{"C1-DealPriceAsgnCommitmentsREST":{"delete":[],"pricingAndCommitmentsDetails":{"pricingDetails":[{"delete":[],"pricingStatus": "ACTV"}]}}}</t>
  </si>
  <si>
    <t>Invalid value ACTV of the field PRICE_STATUS_FLAG.</t>
  </si>
  <si>
    <t>Deal Creation Information After OVRD/UPD/SIMULATION - [TC_PRICING_OVRD_Test_43605]</t>
  </si>
  <si>
    <t>TC_PRICING_OVRD_Test_43605 desc</t>
  </si>
  <si>
    <t>TC_PRICING_OVRD_Test_43605 desc ver</t>
  </si>
  <si>
    <t>DEAL FINANCIAL SUMMARY - [TC_PRICING_OVRD_Test_43605]</t>
  </si>
  <si>
    <t>Deal Creation Information - [TC_PRICING_OVRD_Test_43606]</t>
  </si>
  <si>
    <t>TC_PRICING_OVRD_Test_43606</t>
  </si>
  <si>
    <t>Assigned Pricelist [TC_PRICING_OVRD_Test_43606]</t>
  </si>
  <si>
    <t>Pricing &amp; Commitment - [TC_PRICING_OVRD_Test_43606]</t>
  </si>
  <si>
    <t>{"C1-DealPriceAsgnCommitmentsREST":{"delete":[],"pricingAndCommitmentsDetails":{"pricingDetails":[{"delete":[],"paTypeFlag": "RBKN"}]}}}</t>
  </si>
  <si>
    <t>Input request field Price Assignment Type has an invalid value.  Invalid Lookup value RBKN. Valid values are for field PA_TYPE_FLAG (e.g. PPIN POST PPPR ...).</t>
  </si>
  <si>
    <t>Deal Creation Information After OVRD/UPD/SIMULATION - [TC_PRICING_OVRD_Test_43606]</t>
  </si>
  <si>
    <t>TC_PRICING_OVRD_Test_43606 desc</t>
  </si>
  <si>
    <t>TC_PRICING_OVRD_Test_43606 desc ver</t>
  </si>
  <si>
    <t>DEAL FINANCIAL SUMMARY - [TC_PRICING_OVRD_Test_43606]</t>
  </si>
  <si>
    <t>Deal Creation Information - [TC_PRICING_OVRD_Test_43607]</t>
  </si>
  <si>
    <t>TC_PRICING_OVRD_Test_43607</t>
  </si>
  <si>
    <t>Assigned Pricelist [TC_PRICING_OVRD_Test_43607]</t>
  </si>
  <si>
    <t>Pricing &amp; Commitment - [TC_PRICING_OVRD_Test_43607]</t>
  </si>
  <si>
    <t>{"C1-DealPriceAsgnCommitmentsREST":{"delete":[],"pricingAndCommitmentsDetails":{"pricingDetails":[{"delete":[],"priceCurrencyCode": "10N"}]}}}</t>
  </si>
  <si>
    <t>Input request field Pricing Currency has an invalid value.  Referenced FK F1-CURCY Currency Code 10N by table Currency Code does not exist.</t>
  </si>
  <si>
    <t>Deal Creation Information After OVRD/UPD/SIMULATION - [TC_PRICING_OVRD_Test_43607]</t>
  </si>
  <si>
    <t>TC_PRICING_OVRD_Test_43607 desc</t>
  </si>
  <si>
    <t>TC_PRICING_OVRD_Test_43607 desc ver</t>
  </si>
  <si>
    <t>DEAL FINANCIAL SUMMARY - [TC_PRICING_OVRD_Test_43607]</t>
  </si>
  <si>
    <t>Deal Creation Information - [TC_PRICING_OVRD_Test_43608]</t>
  </si>
  <si>
    <t>TC_PRICING_OVRD_Test_43608</t>
  </si>
  <si>
    <t>Assigned Pricelist [TC_PRICING_OVRD_Test_43608]</t>
  </si>
  <si>
    <t>Pricing &amp; Commitment - [TC_PRICING_OVRD_Test_43608]</t>
  </si>
  <si>
    <t>{"C1-DealPriceAsgnCommitmentsREST":{"delete":[],"pricingAndCommitmentsDetails":{"pricingDetails":[{"delete":[],"rateSchedule": "DM-VV01"}]}}}</t>
  </si>
  <si>
    <t>Input request field Rate Schedule has an invalid value.  Referenced FK RATE_SCH Rate Schedule DM-VV01 by table Rate Schedule does not exist.</t>
  </si>
  <si>
    <t>Deal Creation Information After OVRD/UPD/SIMULATION - [TC_PRICING_OVRD_Test_43608]</t>
  </si>
  <si>
    <t>TC_PRICING_OVRD_Test_43608 desc</t>
  </si>
  <si>
    <t>TC_PRICING_OVRD_Test_43608 desc ver</t>
  </si>
  <si>
    <t>DEAL FINANCIAL SUMMARY - [TC_PRICING_OVRD_Test_43608]</t>
  </si>
  <si>
    <t>Deal Creation Information - [TC_PRICING_OVRD_Test_43609]</t>
  </si>
  <si>
    <t>TC_PRICING_OVRD_Test_43609</t>
  </si>
  <si>
    <t>Assigned Pricelist [TC_PRICING_OVRD_Test_43609]</t>
  </si>
  <si>
    <t>Pricing &amp; Commitment - [TC_PRICING_OVRD_Test_43609]</t>
  </si>
  <si>
    <t>NPI_022</t>
  </si>
  <si>
    <t>User can not propose Pricing as the Price Item is non- negotiable.</t>
  </si>
  <si>
    <t>Deal Creation Information After OVRD/UPD/SIMULATION - [TC_PRICING_OVRD_Test_43609]</t>
  </si>
  <si>
    <t>TC_PRICING_OVRD_Test_43609 desc</t>
  </si>
  <si>
    <t>TC_PRICING_OVRD_Test_43609 desc ver</t>
  </si>
  <si>
    <t>DEAL FINANCIAL SUMMARY - [TC_PRICING_OVRD_Test_43609]</t>
  </si>
  <si>
    <t>Deal Creation Information - [TC_PRICING_OVRD_Test_43610]</t>
  </si>
  <si>
    <t>TC_PRICING_OVRD_Test_43610</t>
  </si>
  <si>
    <t>Assigned Pricelist [TC_PRICING_OVRD_Test_43610]</t>
  </si>
  <si>
    <t>Pricing &amp; Commitment - [TC_PRICING_OVRD_Test_43610]</t>
  </si>
  <si>
    <t>Please enter the rate value between Floor 11.00 and Ceil 14.99.</t>
  </si>
  <si>
    <t>Deal Creation Information After OVRD/UPD/SIMULATION - [TC_PRICING_OVRD_Test_43610]</t>
  </si>
  <si>
    <t>TC_PRICING_OVRD_Test_43610 desc</t>
  </si>
  <si>
    <t>TC_PRICING_OVRD_Test_43610 desc ver</t>
  </si>
  <si>
    <t>DEAL FINANCIAL SUMMARY - [TC_PRICING_OVRD_Test_43610]</t>
  </si>
  <si>
    <t>Deal Creation Information - [TC_PRICING_OVRD_Test_43611]</t>
  </si>
  <si>
    <t>TC_PRICING_OVRD_Test_43611</t>
  </si>
  <si>
    <t>Assigned Pricelist [TC_PRICING_OVRD_Test_43611]</t>
  </si>
  <si>
    <t>Pricing &amp; Commitment - [TC_PRICING_OVRD_Test_43611]</t>
  </si>
  <si>
    <t>{"C1-DealPriceAsgnCommitmentsREST":{"delete":[],"pricingAndCommitmentsDetails":{"pricingDetails":[{"delete":[],"printIfZero": ""}]}}}</t>
  </si>
  <si>
    <t>Print Zero field missing.</t>
  </si>
  <si>
    <t>Deal Creation Information After OVRD/UPD/SIMULATION - [TC_PRICING_OVRD_Test_43611]</t>
  </si>
  <si>
    <t>TC_PRICING_OVRD_Test_43611 desc</t>
  </si>
  <si>
    <t>TC_PRICING_OVRD_Test_43611 desc ver</t>
  </si>
  <si>
    <t>DEAL FINANCIAL SUMMARY - [TC_PRICING_OVRD_Test_43611]</t>
  </si>
  <si>
    <t>Deal Creation Information - [TC_PRICING_OVRD_Test_43624]</t>
  </si>
  <si>
    <t>TC_PRICING_OVRD_Test_43624</t>
  </si>
  <si>
    <t>Assigned Pricelist [TC_PRICING_OVRD_Test_43624]</t>
  </si>
  <si>
    <t>Pricing &amp; Commitment - [TC_PRICING_OVRD_Test_43624]</t>
  </si>
  <si>
    <t>{"C1-DealPriceAsgnCommitmentsREST":{"delete":[],"pricingAndCommitmentsDetails":{"pricingDetails":[{"delete":[],"aggregateSw": "B"}]}}}</t>
  </si>
  <si>
    <t>Input request field Do not Aggregate Switch has an invalid value.  Invalid Lookup value B. Valid values are for field SWITCH_FLG (e.g. N Y ...).</t>
  </si>
  <si>
    <t>Deal Creation Information After OVRD/UPD/SIMULATION - [TC_PRICING_OVRD_Test_43624]</t>
  </si>
  <si>
    <t>TC_PRICING_OVRD_Test_43624 desc</t>
  </si>
  <si>
    <t>TC_PRICING_OVRD_Test_43624 desc ver</t>
  </si>
  <si>
    <t>DEAL FINANCIAL SUMMARY - [TC_PRICING_OVRD_Test_43624]</t>
  </si>
  <si>
    <t>Deal Creation Information - [TC_PRICING_OVRD_Test_43625]</t>
  </si>
  <si>
    <t>TC_PRICING_OVRD_Test_43625</t>
  </si>
  <si>
    <t>Assigned Pricelist [TC_PRICING_OVRD_Test_43625]</t>
  </si>
  <si>
    <t>Pricing &amp; Commitment - [TC_PRICING_OVRD_Test_43625]</t>
  </si>
  <si>
    <t>{"C1-DealPriceAsgnCommitmentsREST":{"delete":[],"pricingAndCommitmentsDetails":{"pricingDetails":[{"delete":[],"ignoreSw": "B"}]}}}</t>
  </si>
  <si>
    <t>Input request field Ignore Transaction has an invalid value.  Invalid Lookup value B. Valid values are for field SWITCH_FLG (e.g. N Y ...).</t>
  </si>
  <si>
    <t>Deal Creation Information After OVRD/UPD/SIMULATION - [TC_PRICING_OVRD_Test_43625]</t>
  </si>
  <si>
    <t>TC_PRICING_OVRD_Test_43625 desc</t>
  </si>
  <si>
    <t>TC_PRICING_OVRD_Test_43625 desc ver</t>
  </si>
  <si>
    <t>DEAL FINANCIAL SUMMARY - [TC_PRICING_OVRD_Test_43625]</t>
  </si>
  <si>
    <t>Deal Creation Information - [TC_PRICING_OVRD_Test_43626]</t>
  </si>
  <si>
    <t>TC_PRICING_OVRD_Test_43626</t>
  </si>
  <si>
    <t>Assigned Pricelist [TC_PRICING_OVRD_Test_43626]</t>
  </si>
  <si>
    <t>Pricing &amp; Commitment - [TC_PRICING_OVRD_Test_43626]</t>
  </si>
  <si>
    <t>{"C1-DealPriceAsgnCommitmentsREST":{"delete":[],"pricingAndCommitmentsDetails":{"pricingDetails":[{"delete":[],"scheduleCode": "RR"}]}}}</t>
  </si>
  <si>
    <t>Schedule is required for Aggregate Transaction</t>
  </si>
  <si>
    <t>Expected - Invalid value RR of the field SCHEDULE_CD.</t>
  </si>
  <si>
    <t>Deal Creation Information After OVRD/UPD/SIMULATION - [TC_PRICING_OVRD_Test_43626]</t>
  </si>
  <si>
    <t>TC_PRICING_OVRD_Test_43626 desc</t>
  </si>
  <si>
    <t>TC_PRICING_OVRD_Test_43626 desc ver</t>
  </si>
  <si>
    <t>DEAL FINANCIAL SUMMARY - [TC_PRICING_OVRD_Test_43626]</t>
  </si>
  <si>
    <t>Deal Creation Information - [TC_PRICING_OVRD_Test_43627]</t>
  </si>
  <si>
    <t>TC_PRICING_OVRD_Test_43627</t>
  </si>
  <si>
    <t>Assigned Pricelist [TC_PRICING_OVRD_Test_43627]</t>
  </si>
  <si>
    <t>Pricing &amp; Commitment - [TC_PRICING_OVRD_Test_43627]</t>
  </si>
  <si>
    <t>{"C1-DealPriceAsgnCommitmentsREST":{"delete":[],"pricingAndCommitmentsDetails":{"pricingDetails":[{"delete":[],"isEligible": "RR"}]}}}</t>
  </si>
  <si>
    <t>Input request field Pricing Eligibility has an invalid value.  Invalid boolean value RR, either 'true' or 'false' are accepted.</t>
  </si>
  <si>
    <t>Deal Creation Information After OVRD/UPD/SIMULATION - [TC_PRICING_OVRD_Test_43627]</t>
  </si>
  <si>
    <t>TC_PRICING_OVRD_Test_43627 desc</t>
  </si>
  <si>
    <t>TC_PRICING_OVRD_Test_43627 desc ver</t>
  </si>
  <si>
    <t>DEAL FINANCIAL SUMMARY - [TC_PRICING_OVRD_Test_43627]</t>
  </si>
  <si>
    <t>Deal Creation Information - [TC_PRICING_OVRD_Test_43628]</t>
  </si>
  <si>
    <t>TC_PRICING_OVRD_Test_43628</t>
  </si>
  <si>
    <t>Assigned Pricelist [TC_PRICING_OVRD_Test_43628]</t>
  </si>
  <si>
    <t>Pricing &amp; Commitment - [TC_PRICING_OVRD_Test_43628]</t>
  </si>
  <si>
    <t>{"C1-DealPriceAsgnCommitmentsREST":{"delete":[],"pricingAndCommitmentsDetails":{"pricingDetails":[{"delete":[],"priceCompDetails":{"priceCompId":"8638201169","priceCompDesc":"FLAT","valueAmt":"11","displaySw":"true","rcMapId":"1705351562","tieredFlag":"FL11","priceCompSequenceNo":"10","version":"0"}}]}}}</t>
  </si>
  <si>
    <t>being override</t>
  </si>
  <si>
    <t>Deal Creation Information After OVRD/UPD/SIMULATION - [TC_PRICING_OVRD_Test_43628]</t>
  </si>
  <si>
    <t>TC_PRICING_OVRD_Test_43628 desc</t>
  </si>
  <si>
    <t>TC_PRICING_OVRD_Test_43628 desc ver</t>
  </si>
  <si>
    <t>DEAL FINANCIAL SUMMARY - [TC_PRICING_OVRD_Test_43628]</t>
  </si>
  <si>
    <t>Deal Creation Information - [TC_PRICING_OVRD_Test_43629]</t>
  </si>
  <si>
    <t>TC_PRICING_OVRD_020 desc</t>
  </si>
  <si>
    <t>TC_PRICING_OVRD_020 desc ver</t>
  </si>
  <si>
    <t>Assigned Pricelist [TC_PRICING_OVRD_Test_43629]</t>
  </si>
  <si>
    <t>Pricing &amp; Commitment - [TC_PRICING_OVRD_Test_43629]</t>
  </si>
  <si>
    <t>PI_021</t>
  </si>
  <si>
    <t>Seasonal</t>
  </si>
  <si>
    <t>Deal Creation Information After OVRD/UPD/SIMULATION - [TC_PRICING_OVRD_Test_43629]</t>
  </si>
  <si>
    <t>DEAL FINANCIAL SUMMARY - [TC_PRICING_OVRD_Test_43629]</t>
  </si>
  <si>
    <t>TC_PRICING_OVRD_Test_43629</t>
  </si>
  <si>
    <t>Deal Creation Information - [TC_PRICING_OVRD_Test_43630]</t>
  </si>
  <si>
    <t>TC_PRICING_OVRD_Test_43630</t>
  </si>
  <si>
    <t>TC_PRICING_OVRD_Test_43630 desc</t>
  </si>
  <si>
    <t>TC_PRICING_OVRD_Test_43630 desc ver</t>
  </si>
  <si>
    <t>Assigned Pricelist [TC_PRICING_OVRD_Test_43630]</t>
  </si>
  <si>
    <t>Pricing &amp; Commitment - [TC_PRICING_OVRD_Test_43630]</t>
  </si>
  <si>
    <t>Deal Creation Information After OVRD/UPD/SIMULATION - [TC_PRICING_OVRD_Test_43630]</t>
  </si>
  <si>
    <t>DEAL FINANCIAL SUMMARY - [TC_PRICING_OVRD_Test_43630]</t>
  </si>
  <si>
    <t>Deal Creation Information - [TC_PRICING_OVRD_Test_43644]</t>
  </si>
  <si>
    <t>TC_PRICING_OVRD_Test_43644</t>
  </si>
  <si>
    <t>TC_PRICING_OVRD_Test_43644 desc</t>
  </si>
  <si>
    <t>TC_PRICING_OVRD_Test_43644 desc ver</t>
  </si>
  <si>
    <t>Assigned Pricelist [TC_PRICING_OVRD_Test_43644]</t>
  </si>
  <si>
    <t>Pricing &amp; Commitment - [TC_PRICING_OVRD_Test_43644]</t>
  </si>
  <si>
    <t>Deal Creation Information After OVRD/UPD/SIMULATION - [TC_PRICING_OVRD_Test_43644]</t>
  </si>
  <si>
    <t>DEAL FINANCIAL SUMMARY - [TC_PRICING_OVRD_Test_43644]</t>
  </si>
  <si>
    <t>Price Assignment End Date should be later than Price Assignment Start Date.</t>
  </si>
  <si>
    <t>Deal Creation Information - [TC_PRICING_OVRD_Test_43645]</t>
  </si>
  <si>
    <t>TC_PRICING_OVRD_Test_43645</t>
  </si>
  <si>
    <t>TC_PRICING_OVRD_Test_43645 desc</t>
  </si>
  <si>
    <t>TC_PRICING_OVRD_Test_43645 desc ver</t>
  </si>
  <si>
    <t>Assigned Pricelist [TC_PRICING_OVRD_Test_43645]</t>
  </si>
  <si>
    <t>Pricing &amp; Commitment - [TC_PRICING_OVRD_Test_43645]</t>
  </si>
  <si>
    <t>Deal Creation Information After OVRD/UPD/SIMULATION - [TC_PRICING_OVRD_Test_43645]</t>
  </si>
  <si>
    <t>DEAL FINANCIAL SUMMARY - [TC_PRICING_OVRD_Test_43645]</t>
  </si>
  <si>
    <t>Deal Creation Information - [TC_PRICING_OVRD_Test_43646]</t>
  </si>
  <si>
    <t>TC_PRICING_OVRD_Test_43646</t>
  </si>
  <si>
    <t>TC_PRICING_OVRD_Test_43646 desc</t>
  </si>
  <si>
    <t>TC_PRICING_OVRD_Test_43646 desc ver</t>
  </si>
  <si>
    <t>Assigned Pricelist [TC_PRICING_OVRD_Test_43646]</t>
  </si>
  <si>
    <t>Pricing &amp; Commitment - [TC_PRICING_OVRD_Test_43646]</t>
  </si>
  <si>
    <t>Deal Creation Information After OVRD/UPD/SIMULATION - [TC_PRICING_OVRD_Test_43646]</t>
  </si>
  <si>
    <t>DEAL FINANCIAL SUMMARY - [TC_PRICING_OVRD_Test_43646]</t>
  </si>
  <si>
    <t>Deal Creation Information - [TC_PRICING_OVRD_Test_43647]</t>
  </si>
  <si>
    <t>TC_PRICING_OVRD_Test_43647</t>
  </si>
  <si>
    <t>TC_PRICING_OVRD_Test_43647 desc</t>
  </si>
  <si>
    <t>TC_PRICING_OVRD_Test_43647 desc ver</t>
  </si>
  <si>
    <t>Assigned Pricelist [TC_PRICING_OVRD_Test_43647]</t>
  </si>
  <si>
    <t>Pricing &amp; Commitment - [TC_PRICING_OVRD_Test_43647]</t>
  </si>
  <si>
    <t>{"C1-DealPriceAsgnCommitmentsREST":{"delete":[],"pricingAndCommitmentsDetails":{"pricingDetails":[{"delete":[],"paTypeFlag":"PPDD"}]}}}</t>
  </si>
  <si>
    <t>Deal Creation Information After OVRD/UPD/SIMULATION - [TC_PRICING_OVRD_Test_43647]</t>
  </si>
  <si>
    <t>DEAL FINANCIAL SUMMARY - [TC_PRICING_OVRD_Test_43647]</t>
  </si>
  <si>
    <t>Input request field Price Assignment Type has an invalid value.  Invalid Lookup value PPDD. Valid values are for field PA_TYPE_FLAG (e.g. PPIN POST PPPR ...).</t>
  </si>
  <si>
    <t>Deal Creation Information - [TC_PRICING_DEL_Test_43649]</t>
  </si>
  <si>
    <t>TC_PRICING_DEL_Test_43649</t>
  </si>
  <si>
    <t>TC_PRICING_DEL_Test_43649 desc</t>
  </si>
  <si>
    <t>TC_PRICING_DEL_Test_43649 desc ver</t>
  </si>
  <si>
    <t>Assigned Pricelist [TC_PRICING_DEL_Test_43649]</t>
  </si>
  <si>
    <t>Pricing &amp; Commitment - [TC_PRICING_DEL_Test_43649]</t>
  </si>
  <si>
    <t>121</t>
  </si>
  <si>
    <t>Customer Agreed</t>
  </si>
  <si>
    <t>Pending For Approval</t>
  </si>
  <si>
    <t>Deal Creation Information After OVRD/UPD/SIMULATION - [TC_PRICING_DEL_Test_43649]</t>
  </si>
  <si>
    <t>DEAL FINANCIAL SUMMARY - [TC_PRICING_DEL_Test_43649]</t>
  </si>
  <si>
    <t>DEL</t>
  </si>
  <si>
    <t>Deal Creation Information - [TC_PRICING_DEL_Test_43650]</t>
  </si>
  <si>
    <t>TC_PRICING_DEL_Test_43650</t>
  </si>
  <si>
    <t>TC_PRICING_DEL_Test_43650 desc</t>
  </si>
  <si>
    <t>TC_PRICING_DEL_Test_43650 desc ver</t>
  </si>
  <si>
    <t>Assigned Pricelist [TC_PRICING_DEL_Test_43650]</t>
  </si>
  <si>
    <t>Pricing &amp; Commitment - [TC_PRICING_DEL_Test_43650]</t>
  </si>
  <si>
    <t>PI_024</t>
  </si>
  <si>
    <t>[{"upperLimit":"1000.00","lowerLimit":"0.00","valueAmt":"11"},{"upperLimit":"5000.00","lowerLimit":"1000.00","valueAmt":"12"},{"upperLimit":"999999999999.99","lowerLimit":"5000.00","valueAmt":"13"}]</t>
  </si>
  <si>
    <t>Tier,USD,STEP 11</t>
  </si>
  <si>
    <t>11</t>
  </si>
  <si>
    <t>Error</t>
  </si>
  <si>
    <t>Deal Creation Information After OVRD/UPD/SIMULATION - [TC_PRICING_DEL_Test_43650]</t>
  </si>
  <si>
    <t>DEAL FINANCIAL SUMMARY - [TC_PRICING_DEL_Test_43650]</t>
  </si>
  <si>
    <t>Deal Creation Information - [TC_PRICING_DEL_Test_43651]</t>
  </si>
  <si>
    <t>TC_PRICING_DEL_Test_43651</t>
  </si>
  <si>
    <t>TC_PRICING_DEL_Test_43651 desc</t>
  </si>
  <si>
    <t>TC_PRICING_DEL_Test_43651 desc ver</t>
  </si>
  <si>
    <t>Assigned Pricelist [TC_PRICING_DEL_Test_43651]</t>
  </si>
  <si>
    <t>Pricing &amp; Commitment - [TC_PRICING_DEL_Test_43651]</t>
  </si>
  <si>
    <t>Deal Creation Information After OVRD/UPD/SIMULATION - [TC_PRICING_DEL_Test_43651]</t>
  </si>
  <si>
    <t>DEAL FINANCIAL SUMMARY - [TC_PRICING_DEL_Test_43651]</t>
  </si>
  <si>
    <t>Deal Creation Information - [TC_PRICING_DEL_Test_43652]</t>
  </si>
  <si>
    <t>TC_PRICING_DEL_Test_43652</t>
  </si>
  <si>
    <t>TC_PRICING_DEL_Test_43652 desc</t>
  </si>
  <si>
    <t>TC_PRICING_DEL_Test_43652 desc ver</t>
  </si>
  <si>
    <t>Assigned Pricelist [TC_PRICING_DEL_Test_43652]</t>
  </si>
  <si>
    <t>Pricing &amp; Commitment - [TC_PRICING_DEL_Test_43652]</t>
  </si>
  <si>
    <t>Deal Creation Information After OVRD/UPD/SIMULATION - [TC_PRICING_DEL_Test_43652]</t>
  </si>
  <si>
    <t>DEAL FINANCIAL SUMMARY - [TC_PRICING_DEL_Test_43652]</t>
  </si>
  <si>
    <t>{"C1-DealPriceAsgnCommitmentsREST":{"delete":["entityId"],"pricingAndCommitmentsDetails":{"pricingDetails":[{"delete":[]}]}}}</t>
  </si>
  <si>
    <t>DEAL FINANCIAL SUMMARY - [TC_PRICING_DEL_Test_43653]</t>
  </si>
  <si>
    <t>TC_PRICING_DEL_Test_43653 desc ver</t>
  </si>
  <si>
    <t>TC_PRICING_DEL_Test_43653 desc</t>
  </si>
  <si>
    <t>TC_PRICING_DEL_Test_43653</t>
  </si>
  <si>
    <t>Deal Creation Information After OVRD/UPD/SIMULATION - [TC_PRICING_DEL_Test_43653]</t>
  </si>
  <si>
    <t>Pricing &amp; Commitment - [TC_PRICING_DEL_Test_43653]</t>
  </si>
  <si>
    <t>Already deleted Price Assignment 7777777777.</t>
  </si>
  <si>
    <t>{"C1-DealPriceAsgnCommitmentsREST":{"delete":[],"pricingAndCommitmentsDetails":{"pricingDetails":[{"delete":[],"priceAsgnId": "7777777777"}]}}}</t>
  </si>
  <si>
    <t>Assigned Pricelist [TC_PRICING_DEL_Test_43653]</t>
  </si>
  <si>
    <t>Deal Creation Information - [TC_PRICING_DEL_Test_43653]</t>
  </si>
  <si>
    <t>DEAL FINANCIAL SUMMARY - [TC_PRICING_DEL_Test_43654]</t>
  </si>
  <si>
    <t>TC_PRICING_DEL_Test_43654 desc ver</t>
  </si>
  <si>
    <t>TC_PRICING_DEL_Test_43654 desc</t>
  </si>
  <si>
    <t>TC_PRICING_DEL_Test_43654</t>
  </si>
  <si>
    <t>Deal Creation Information After OVRD/UPD/SIMULATION - [TC_PRICING_DEL_Test_43654]</t>
  </si>
  <si>
    <t>Pricing &amp; Commitment - [TC_PRICING_DEL_Test_43654]</t>
  </si>
  <si>
    <t>Assigned Pricelist [TC_PRICING_DEL_Test_43654]</t>
  </si>
  <si>
    <t>Deal Creation Information - [TC_PRICING_DEL_Test_43654]</t>
  </si>
  <si>
    <t>DEAL FINANCIAL SUMMARY - [TC_PRICING_DEL_Test_43655]</t>
  </si>
  <si>
    <t>TC_PRICING_DEL_Test_43655 desc ver</t>
  </si>
  <si>
    <t>TC_PRICING_DEL_Test_43655 desc</t>
  </si>
  <si>
    <t>TC_PRICING_DEL_Test_43655</t>
  </si>
  <si>
    <t>Deal Creation Information After OVRD/UPD/SIMULATION - [TC_PRICING_DEL_Test_43655]</t>
  </si>
  <si>
    <t>Pricing &amp; Commitment - [TC_PRICING_DEL_Test_43655]</t>
  </si>
  <si>
    <t>Assigned Pricelist [TC_PRICING_DEL_Test_43655]</t>
  </si>
  <si>
    <t>Deal Creation Information - [TC_PRICING_DEL_Test_43655]</t>
  </si>
  <si>
    <t>DEAL FINANCIAL SUMMARY - [TC_PRICING_DEL_Test_43656]</t>
  </si>
  <si>
    <t>TC_PRICING_DEL_Test_43656 desc ver</t>
  </si>
  <si>
    <t>TC_PRICING_DEL_Test_43656 desc</t>
  </si>
  <si>
    <t>TC_PRICING_DEL_Test_43656</t>
  </si>
  <si>
    <t>Deal Creation Information After OVRD/UPD/SIMULATION - [TC_PRICING_DEL_Test_43656]</t>
  </si>
  <si>
    <t>PI_030</t>
  </si>
  <si>
    <t>Pricing &amp; Commitment - [TC_PRICING_DEL_Test_43656]</t>
  </si>
  <si>
    <t>User can not delete not owned Price Assignment.</t>
  </si>
  <si>
    <t>Assigned Pricelist [TC_PRICING_DEL_Test_43656]</t>
  </si>
  <si>
    <t>Deal Creation Information - [TC_PRICING_DEL_Test_43656]</t>
  </si>
  <si>
    <t>DEAL FINANCIAL SUMMARY - [TC_PRICING_RECM_Test_43658]</t>
  </si>
  <si>
    <t>TC_PRICING_RECM_Test_43658 desc ver</t>
  </si>
  <si>
    <t>TC_PRICING_RECM_Test_43658 desc</t>
  </si>
  <si>
    <t>TC_PRICING_RECM_Test_43658</t>
  </si>
  <si>
    <t>Deal Creation Information After OVRD/UPD/SIMULATION - [TC_PRICING_RECM_Test_43658]</t>
  </si>
  <si>
    <t>460</t>
  </si>
  <si>
    <t>Original</t>
  </si>
  <si>
    <t>Pricing &amp; Commitment - [TC_PRICING_RECM_Test_43658]</t>
  </si>
  <si>
    <t>150</t>
  </si>
  <si>
    <t>RECM</t>
  </si>
  <si>
    <t>Assigned Pricelist [TC_PRICING_RECM_Test_43658]</t>
  </si>
  <si>
    <t>Deal Creation Information - [TC_PRICING_RECM_Test_43658]</t>
  </si>
  <si>
    <t>DEAL FINANCIAL SUMMARY - [TC_PRICING_RECM_Test_43659]</t>
  </si>
  <si>
    <t>TC_PRICING_RECM_Test_43659 desc ver</t>
  </si>
  <si>
    <t>TC_PRICING_RECM_Test_43659 desc</t>
  </si>
  <si>
    <t>TC_PRICING_RECM_Test_43659</t>
  </si>
  <si>
    <t>Deal Creation Information After OVRD/UPD/SIMULATION - [TC_PRICING_RECM_Test_43659]</t>
  </si>
  <si>
    <t>NPI_021</t>
  </si>
  <si>
    <t>Pricing &amp; Commitment - [TC_PRICING_RECM_Test_43659]</t>
  </si>
  <si>
    <t>Assigned Pricelist [TC_PRICING_RECM_Test_43659]</t>
  </si>
  <si>
    <t>Deal Creation Information - [TC_PRICING_RECM_Test_43659]</t>
  </si>
  <si>
    <t>DEAL FINANCIAL SUMMARY - [TC_PRICING_RECM_Test_43660]</t>
  </si>
  <si>
    <t>TC_PRICING_RECM_Test_43660 desc ver</t>
  </si>
  <si>
    <t>TC_PRICING_RECM_Test_43660 desc</t>
  </si>
  <si>
    <t>TC_PRICING_RECM_Test_43660</t>
  </si>
  <si>
    <t>Deal Creation Information After OVRD/UPD/SIMULATION - [TC_PRICING_RECM_Test_43660]</t>
  </si>
  <si>
    <t>NPI_023</t>
  </si>
  <si>
    <t>Pricing &amp; Commitment - [TC_PRICING_RECM_Test_43660]</t>
  </si>
  <si>
    <t>Not allowed to Change the Start Date and End Date of Price Assignment while recommendation.</t>
  </si>
  <si>
    <t>Assigned Pricelist [TC_PRICING_RECM_Test_43660]</t>
  </si>
  <si>
    <t>Deal Creation Information - [TC_PRICING_RECM_Test_43660]</t>
  </si>
  <si>
    <t>DEAL FINANCIAL SUMMARY - [TC_PRICING_RECM_Test_43661]</t>
  </si>
  <si>
    <t>TC_PRICING_RECM_Test_43661 desc ver</t>
  </si>
  <si>
    <t>TC_PRICING_RECM_Test_43661 desc</t>
  </si>
  <si>
    <t>TC_PRICING_RECM_Test_43661</t>
  </si>
  <si>
    <t>Deal Creation Information After OVRD/UPD/SIMULATION - [TC_PRICING_RECM_Test_43661]</t>
  </si>
  <si>
    <t>Pricing &amp; Commitment - [TC_PRICING_RECM_Test_43661]</t>
  </si>
  <si>
    <t>Invalid value RMPM of the field PRICE_STATUS_FLAG.</t>
  </si>
  <si>
    <t>{"C1-DealPriceAsgnCommitmentsREST":{"delete":[],"pricingAndCommitmentsDetails":{"pricingDetails":[{"delete":[],"pricingStatus": "RMPM"}]}}}</t>
  </si>
  <si>
    <t>Assigned Pricelist [TC_PRICING_RECM_Test_43661]</t>
  </si>
  <si>
    <t>Deal Creation Information - [TC_PRICING_RECM_Test_43661]</t>
  </si>
  <si>
    <t>DEAL FINANCIAL SUMMARY - [TC_PRICING_RECM_Test_43662]</t>
  </si>
  <si>
    <t>TC_PRICING_RECM_Test_43662 desc ver</t>
  </si>
  <si>
    <t>TC_PRICING_RECM_Test_43662 desc</t>
  </si>
  <si>
    <t>TC_PRICING_RECM_Test_43662</t>
  </si>
  <si>
    <t>Deal Creation Information After OVRD/UPD/SIMULATION - [TC_PRICING_RECM_Test_43662]</t>
  </si>
  <si>
    <t>Pricing &amp; Commitment - [TC_PRICING_RECM_Test_43662]</t>
  </si>
  <si>
    <t>Either the 7777777777 entity ID  is invalid or the 7777777777 entity ID is not available in the customer hierarchy of the ReplaceDealID deal.</t>
  </si>
  <si>
    <t>{"C1-DealPriceAsgnCommitmentsREST":{"delete":[],"entityId": "7777777777","pricingAndCommitmentsDetails":{"pricingDetails":[{"delete":[]}]}}}</t>
  </si>
  <si>
    <t>Assigned Pricelist [TC_PRICING_RECM_Test_43662]</t>
  </si>
  <si>
    <t>Deal Creation Information - [TC_PRICING_RECM_Test_43662]</t>
  </si>
  <si>
    <t>DEAL FINANCIAL SUMMARY - [TC_PRICING_RECM_Test_43663]</t>
  </si>
  <si>
    <t>TC_PRICING_RECM_Test_43663 desc ver</t>
  </si>
  <si>
    <t>TC_PRICING_RECM_Test_43663 desc</t>
  </si>
  <si>
    <t>TC_PRICING_RECM_Test_43663</t>
  </si>
  <si>
    <t>Deal Creation Information After OVRD/UPD/SIMULATION - [TC_PRICING_RECM_Test_43663]</t>
  </si>
  <si>
    <t>Pricing &amp; Commitment - [TC_PRICING_RECM_Test_43663]</t>
  </si>
  <si>
    <t>{"C1-DealPriceAsgnCommitmentsREST":{"delete":[],"pricingAndCommitmentsDetails":{"pricingDetails":[{"delete":[],"priceAsgnId": "3333333333"}]}}}</t>
  </si>
  <si>
    <t>Assigned Pricelist [TC_PRICING_RECM_Test_43663]</t>
  </si>
  <si>
    <t>Deal Creation Information - [TC_PRICING_RECM_Test_43663]</t>
  </si>
  <si>
    <t>DEAL FINANCIAL SUMMARY - [TC_PRICING_RECM_Test_43664]</t>
  </si>
  <si>
    <t>TC_PRICING_RECM_Test_43664 desc ver</t>
  </si>
  <si>
    <t>TC_PRICING_RECM_Test_43664 desc</t>
  </si>
  <si>
    <t>TC_PRICING_RECM_Test_43664</t>
  </si>
  <si>
    <t>Deal Creation Information After OVRD/UPD/SIMULATION - [TC_PRICING_RECM_Test_43664]</t>
  </si>
  <si>
    <t>Pricing &amp; Commitment - [TC_PRICING_RECM_Test_43664]</t>
  </si>
  <si>
    <t>Assigned Pricelist [TC_PRICING_RECM_Test_43664]</t>
  </si>
  <si>
    <t>Deal Creation Information - [TC_PRICING_RECM_Test_43664]</t>
  </si>
  <si>
    <t>Deal Creation Information - [TC_PRICING_RECM_Test_43665]</t>
  </si>
  <si>
    <t>TC_PRICING_RECM_Test_43665</t>
  </si>
  <si>
    <t>TC_PRICING_RECM_Test_43665 desc</t>
  </si>
  <si>
    <t>TC_PRICING_RECM_Test_43665 desc ver</t>
  </si>
  <si>
    <t>Assigned Pricelist [TC_PRICING_RECM_Test_43665]</t>
  </si>
  <si>
    <t>Pricing &amp; Commitment - [TC_PRICING_RECM_Test_43665]</t>
  </si>
  <si>
    <t>Deal Creation Information After OVRD/UPD/SIMULATION - [TC_PRICING_RECM_Test_43665]</t>
  </si>
  <si>
    <t>DEAL FINANCIAL SUMMARY - [TC_PRICING_RECM_Test_43665]</t>
  </si>
  <si>
    <t>DEAL FINANCIAL SUMMARY - [TC_PRICING_RECM_Test_43666]</t>
  </si>
  <si>
    <t>TC_PRICING_RECM_Test_43666 desc ver</t>
  </si>
  <si>
    <t>TC_PRICING_RECM_Test_43666 desc</t>
  </si>
  <si>
    <t>TC_PRICING_RECM_Test_43666</t>
  </si>
  <si>
    <t>Deal Creation Information After OVRD/UPD/SIMULATION - [TC_PRICING_RECM_Test_43666]</t>
  </si>
  <si>
    <t>Pricing &amp; Commitment - [TC_PRICING_RECM_Test_43666]</t>
  </si>
  <si>
    <t>Assigned Pricelist [TC_PRICING_RECM_Test_43666]</t>
  </si>
  <si>
    <t>Deal Creation Information - [TC_PRICING_RECM_Test_43666]</t>
  </si>
  <si>
    <t>DEAL FINANCIAL SUMMARY - [TC_PRICING_UPD_Test_43668]</t>
  </si>
  <si>
    <t>TC_PRICING_UPD_Test_43668</t>
  </si>
  <si>
    <t>5659722273</t>
  </si>
  <si>
    <t>Deal Creation Information After OVRD/UPD/SIMULATION - [TC_PRICING_UPD_Test_43668]</t>
  </si>
  <si>
    <t>Either the 3333333333 entity ID  is invalid or the 3333333333 entity ID is not available in the customer hierarchy of the ReplaceDealID deal.</t>
  </si>
  <si>
    <t>{"C1-DealPriceAsgnCommitmentsREST":{"delete":[],"entityId":"3333333333","pricingAndCommitmentsDetails":{"pricingDetails":[{"delete":[]}]}}}</t>
  </si>
  <si>
    <t>UPD</t>
  </si>
  <si>
    <t>Pricing &amp; Commitment - [TC_PRICING_UPD_Test_43668]</t>
  </si>
  <si>
    <t>Assigned Pricelist [TC_PRICING_UPD_Test_43668]</t>
  </si>
  <si>
    <t>Deal Creation Information - [TC_PRICING_UPD_Test_43668]</t>
  </si>
  <si>
    <t>DEAL FINANCIAL SUMMARY - [TC_PRICING_UPD_Test_43669]</t>
  </si>
  <si>
    <t>TC_PRICING_UPD_Test_43669</t>
  </si>
  <si>
    <t>Deal Creation Information After OVRD/UPD/SIMULATION - [TC_PRICING_UPD_Test_43669]</t>
  </si>
  <si>
    <t>incorrect validation message</t>
  </si>
  <si>
    <t>User can not update not owned Price Assignment.</t>
  </si>
  <si>
    <t>Pricing &amp; Commitment - [TC_PRICING_UPD_Test_43669]</t>
  </si>
  <si>
    <t>Assigned Pricelist [TC_PRICING_UPD_Test_43669]</t>
  </si>
  <si>
    <t>Deal Creation Information - [TC_PRICING_UPD_Test_43669]</t>
  </si>
  <si>
    <t>TC_PRICING_UPD_Test_43670</t>
  </si>
  <si>
    <t>Deal Creation Information After OVRD/UPD/SIMULATION - [TC_PRICING_UPD_Test_43670]</t>
  </si>
  <si>
    <t>getting incorrect error</t>
  </si>
  <si>
    <t>{"C1-DealPriceAsgnCommitmentsREST":{"delete":[],"pricingAndCommitmentsDetails":{"pricingDetails":[{"delete":[],"priceAsgnId":"1234123489"}]}}}</t>
  </si>
  <si>
    <t>Pricing &amp; Commitment - [TC_PRICING_UPD_Test_43670]</t>
  </si>
  <si>
    <t>Assigned Pricelist [TC_PRICING_UPD_Test_43670]</t>
  </si>
  <si>
    <t>Deal Creation Information - [TC_PRICING_UPD_Test_43670]</t>
  </si>
  <si>
    <t>DEAL FINANCIAL SUMMARY - [TC_PRICING_UPD_Test_43670]</t>
  </si>
  <si>
    <t>DEAL FINANCIAL SUMMARY - [TC_PRICING_UPD_Test_43671]</t>
  </si>
  <si>
    <t>TC_PRICING_UPD_Test_43671</t>
  </si>
  <si>
    <t>Deal Creation Information After OVRD/UPD/SIMULATION - [TC_PRICING_UPD_Test_43671]</t>
  </si>
  <si>
    <t>Pricing &amp; Commitment - [TC_PRICING_UPD_Test_43671]</t>
  </si>
  <si>
    <t>Assigned Pricelist [TC_PRICING_UPD_Test_43671]</t>
  </si>
  <si>
    <t>Deal Creation Information - [TC_PRICING_UPD_Test_43671]</t>
  </si>
  <si>
    <t>DEAL FINANCIAL SUMMARY - [TC_PRICING_UPD_Test_43672]</t>
  </si>
  <si>
    <t>TC_PRICING_UPD_Test_43672</t>
  </si>
  <si>
    <t>Deal Creation Information After OVRD/UPD/SIMULATION - [TC_PRICING_UPD_Test_43672]</t>
  </si>
  <si>
    <t>Pricing &amp; Commitment - [TC_PRICING_UPD_Test_43672]</t>
  </si>
  <si>
    <t>Assigned Pricelist [TC_PRICING_UPD_Test_43672]</t>
  </si>
  <si>
    <t>Deal Creation Information - [TC_PRICING_UPD_Test_43672]</t>
  </si>
  <si>
    <t>DEAL FINANCIAL SUMMARY - [TC_PRICING_UPD_Test_43673]</t>
  </si>
  <si>
    <t>TC_PRICING_UPD_Test_43673</t>
  </si>
  <si>
    <t>Deal Creation Information After OVRD/UPD/SIMULATION - [TC_PRICING_UPD_Test_43673]</t>
  </si>
  <si>
    <t>PI_029</t>
  </si>
  <si>
    <t>Pricing &amp; Commitment - [TC_PRICING_UPD_Test_43673]</t>
  </si>
  <si>
    <t>Assigned Pricelist [TC_PRICING_UPD_Test_43673]</t>
  </si>
  <si>
    <t>Deal Creation Information - [TC_PRICING_UPD_Test_43673]</t>
  </si>
  <si>
    <t>DEAL FINANCIAL SUMMARY - [TC_PRICING_UPD_Test_43674]</t>
  </si>
  <si>
    <t>TC_PRICING_UPD_Test_43674</t>
  </si>
  <si>
    <t>Deal Creation Information After OVRD/UPD/SIMULATION - [TC_PRICING_UPD_Test_43674]</t>
  </si>
  <si>
    <t>Invalid value EPER of the field ENTITY_TYPE.</t>
  </si>
  <si>
    <t>{"C1-DealPriceAsgnCommitmentsREST":{"delete":[],"entityType": "EPER","pricingAndCommitmentsDetails":{"pricingDetails":[{"delete":[]}]}}}</t>
  </si>
  <si>
    <t>Pricing &amp; Commitment - [TC_PRICING_UPD_Test_43674]</t>
  </si>
  <si>
    <t>Assigned Pricelist [TC_PRICING_UPD_Test_43674]</t>
  </si>
  <si>
    <t>Deal Creation Information - [TC_PRICING_UPD_Test_43674]</t>
  </si>
  <si>
    <t>DEAL FINANCIAL SUMMARY - [TC_PRICING_UPD_Test_43684]</t>
  </si>
  <si>
    <t>TC_PRICING_UPD_Test_43684</t>
  </si>
  <si>
    <t>Deal Creation Information After OVRD/UPD/SIMULATION - [TC_PRICING_UPD_Test_43684]</t>
  </si>
  <si>
    <t>Pricing &amp; Commitment - [TC_PRICING_UPD_Test_43684]</t>
  </si>
  <si>
    <t>Assigned Pricelist [TC_PRICING_UPD_Test_43684]</t>
  </si>
  <si>
    <t>Deal Creation Information - [TC_PRICING_UPD_Test_43684]</t>
  </si>
  <si>
    <t>DEAL FINANCIAL SUMMARY - [TC_PRICING_UPD_Test_43685]</t>
  </si>
  <si>
    <t>TC_PRICING_UPD_Test_43685</t>
  </si>
  <si>
    <t>Deal Creation Information After OVRD/UPD/SIMULATION - [TC_PRICING_UPD_Test_43685]</t>
  </si>
  <si>
    <t>Invalid value PROD of the field PRICE_STATUS_FLAG.</t>
  </si>
  <si>
    <t>{"C1-DealPriceAsgnCommitmentsREST":{"delete":[],"pricingAndCommitmentsDetails":{"pricingDetails":[{"delete":[],"pricingStatus": "PROD"}]}}}</t>
  </si>
  <si>
    <t>Pricing &amp; Commitment - [TC_PRICING_UPD_Test_43685]</t>
  </si>
  <si>
    <t>Assigned Pricelist [TC_PRICING_UPD_Test_43685]</t>
  </si>
  <si>
    <t>Deal Creation Information - [TC_PRICING_UPD_Test_43685]</t>
  </si>
  <si>
    <t>DEAL FINANCIAL SUMMARY - [TC_PRICING_UPD_Test_43686]</t>
  </si>
  <si>
    <t>TC_PRICING_UPD_Test_43686</t>
  </si>
  <si>
    <t>Deal Creation Information After OVRD/UPD/SIMULATION - [TC_PRICING_UPD_Test_43686]</t>
  </si>
  <si>
    <t>Input request field Price Assignment Type has an invalid value.  Invalid Lookup value TEST. Valid values are for field PA_TYPE_FLAG (e.g. PPIN POST PPPR ...).</t>
  </si>
  <si>
    <t>{"C1-DealPriceAsgnCommitmentsREST":{"delete":[],"pricingAndCommitmentsDetails":{"pricingDetails":[{"delete":[],"paTypeFlag": "TEST"}]}}}</t>
  </si>
  <si>
    <t>Pricing &amp; Commitment - [TC_PRICING_UPD_Test_43686]</t>
  </si>
  <si>
    <t>Assigned Pricelist [TC_PRICING_UPD_Test_43686]</t>
  </si>
  <si>
    <t>Deal Creation Information - [TC_PRICING_UPD_Test_43686]</t>
  </si>
  <si>
    <t>DEAL FINANCIAL SUMMARY - [TC_PRICING_UPD_Test_43687]</t>
  </si>
  <si>
    <t>TC_PRICING_UPD_Test_43687</t>
  </si>
  <si>
    <t>Deal Creation Information After OVRD/UPD/SIMULATION - [TC_PRICING_UPD_Test_43687]</t>
  </si>
  <si>
    <t>Pricing &amp; Commitment - [TC_PRICING_UPD_Test_43687]</t>
  </si>
  <si>
    <t>Assigned Pricelist [TC_PRICING_UPD_Test_43687]</t>
  </si>
  <si>
    <t>Deal Creation Information - [TC_PRICING_UPD_Test_43687]</t>
  </si>
  <si>
    <t>DEAL FINANCIAL SUMMARY - [TC_PRICING_UPD_Test_43688]</t>
  </si>
  <si>
    <t>TC_PRICING_UPD_Test_43688</t>
  </si>
  <si>
    <t>Deal Creation Information After OVRD/UPD/SIMULATION - [TC_PRICING_UPD_Test_43688]</t>
  </si>
  <si>
    <t>Input request field Rate Schedule has an invalid value.  Referenced FK RATE_SCH Rate Schedule DM-RT99 by table Rate Schedule does not exist.</t>
  </si>
  <si>
    <t>{"C1-DealPriceAsgnCommitmentsREST":{"delete":[],"pricingAndCommitmentsDetails":{"pricingDetails":[{"delete":[],"rateSchedule": "DM-RT99"}]}}}</t>
  </si>
  <si>
    <t>Pricing &amp; Commitment - [TC_PRICING_UPD_Test_43688]</t>
  </si>
  <si>
    <t>Assigned Pricelist [TC_PRICING_UPD_Test_43688]</t>
  </si>
  <si>
    <t>Deal Creation Information - [TC_PRICING_UPD_Test_43688]</t>
  </si>
  <si>
    <t>DEAL FINANCIAL SUMMARY - [TC_PRICING_UPD_Test_43689]</t>
  </si>
  <si>
    <t>TC_PRICING_UPD_Test_43689</t>
  </si>
  <si>
    <t>Deal Creation Information After OVRD/UPD/SIMULATION - [TC_PRICING_UPD_Test_43689]</t>
  </si>
  <si>
    <t>Pricing &amp; Commitment - [TC_PRICING_UPD_Test_43689]</t>
  </si>
  <si>
    <t>Assigned Pricelist [TC_PRICING_UPD_Test_43689]</t>
  </si>
  <si>
    <t>Deal Creation Information - [TC_PRICING_UPD_Test_43689]</t>
  </si>
  <si>
    <t>DEAL FINANCIAL SUMMARY - [TC_PRICING_UPD_Test_43690]</t>
  </si>
  <si>
    <t>TC_PRICING_UPD_Test_43690</t>
  </si>
  <si>
    <t>Deal Creation Information After OVRD/UPD/SIMULATION - [TC_PRICING_UPD_Test_43690]</t>
  </si>
  <si>
    <t>Input request field Print Zero has an invalid value.  Invalid Lookup value B. Valid values are for field SWITCH_FLG (e.g. N Y ...).</t>
  </si>
  <si>
    <t>{"C1-DealPriceAsgnCommitmentsREST":{"delete":[],"pricingAndCommitmentsDetails":{"pricingDetails":[{"delete":[],"printIfZero": "B"}]}}}</t>
  </si>
  <si>
    <t>Pricing &amp; Commitment - [TC_PRICING_UPD_Test_43690]</t>
  </si>
  <si>
    <t>Assigned Pricelist [TC_PRICING_UPD_Test_43690]</t>
  </si>
  <si>
    <t>Deal Creation Information - [TC_PRICING_UPD_Test_43690]</t>
  </si>
  <si>
    <t>DEAL FINANCIAL SUMMARY - [TC_PRICING_UPD_Test_43691]</t>
  </si>
  <si>
    <t>TC_PRICING_UPD_Test_43691</t>
  </si>
  <si>
    <t>Deal Creation Information After OVRD/UPD/SIMULATION - [TC_PRICING_UPD_Test_43691]</t>
  </si>
  <si>
    <t>Pricing &amp; Commitment - [TC_PRICING_UPD_Test_43691]</t>
  </si>
  <si>
    <t>Assigned Pricelist [TC_PRICING_UPD_Test_43691]</t>
  </si>
  <si>
    <t>Deal Creation Information - [TC_PRICING_UPD_Test_43691]</t>
  </si>
  <si>
    <t>TC_PRICING_UPD_Test_43691 desc</t>
  </si>
  <si>
    <t>TC_PRICING_UPD_Test_43691 desc ver</t>
  </si>
  <si>
    <t>DEAL FINANCIAL SUMMARY - [TC_PRICING_UPD_Test_43692]</t>
  </si>
  <si>
    <t>TC_PRICING_UPD_Test_43692</t>
  </si>
  <si>
    <t>Deal Creation Information After OVRD/UPD/SIMULATION - [TC_PRICING_UPD_Test_43692]</t>
  </si>
  <si>
    <t>Invalid value DRRT of the field TXN_RATING_CRITERIA.</t>
  </si>
  <si>
    <t>{"C1-DealPriceAsgnCommitmentsREST":{"delete":[],"pricingAndCommitmentsDetails":{"pricingDetails":[{"delete":[],"txnDailyRatingCrt": "DRRT"}]}}}</t>
  </si>
  <si>
    <t>Pricing &amp; Commitment - [TC_PRICING_UPD_Test_43692]</t>
  </si>
  <si>
    <t>Assigned Pricelist [TC_PRICING_UPD_Test_43692]</t>
  </si>
  <si>
    <t>Deal Creation Information - [TC_PRICING_UPD_Test_43692]</t>
  </si>
  <si>
    <t>DEAL FINANCIAL SUMMARY - [TC_PRICING_UPD_Test_43693]</t>
  </si>
  <si>
    <t>TC_PRICING_UPD_Test_43693</t>
  </si>
  <si>
    <t>Deal Creation Information After OVRD/UPD/SIMULATION - [TC_PRICING_UPD_Test_43693]</t>
  </si>
  <si>
    <t>Pricing &amp; Commitment - [TC_PRICING_UPD_Test_43693]</t>
  </si>
  <si>
    <t>Assigned Pricelist [TC_PRICING_UPD_Test_43693]</t>
  </si>
  <si>
    <t>Deal Creation Information - [TC_PRICING_UPD_Test_43693]</t>
  </si>
  <si>
    <t>DEAL FINANCIAL SUMMARY - [TC_PRICING_UPD_Test_43694]</t>
  </si>
  <si>
    <t>TC_PRICING_UPD_Test_43694</t>
  </si>
  <si>
    <t>Deal Creation Information After OVRD/UPD/SIMULATION - [TC_PRICING_UPD_Test_43694]</t>
  </si>
  <si>
    <t>Input request field Pricing Eligibility has an invalid value.  Invalid boolean value B, either 'true' or 'false' are accepted.</t>
  </si>
  <si>
    <r>
      <t>{"C1-DealPriceAsgnCommitmentsREST":{"delete":[],"pricingAndCommitmentsDetails":{"pricingDetails":[{"delete":[],</t>
    </r>
    <r>
      <rPr>
        <b/>
        <sz val="11"/>
        <color theme="1"/>
        <rFont val="Calibri"/>
        <family val="2"/>
        <scheme val="minor"/>
      </rPr>
      <t>"isEligible": "B"</t>
    </r>
    <r>
      <rPr>
        <sz val="11"/>
        <color theme="1"/>
        <rFont val="Calibri"/>
        <family val="2"/>
        <scheme val="minor"/>
      </rPr>
      <t>}]}}}</t>
    </r>
  </si>
  <si>
    <t>Pricing &amp; Commitment - [TC_PRICING_UPD_Test_43694]</t>
  </si>
  <si>
    <t>Assigned Pricelist [TC_PRICING_UPD_Test_43694]</t>
  </si>
  <si>
    <t>Deal Creation Information - [TC_PRICING_UPD_Test_43694]</t>
  </si>
  <si>
    <t>DEAL FINANCIAL SUMMARY - [TC_PRICING_UPD_Test_43695]</t>
  </si>
  <si>
    <t>TC_PRICING_UPD_Test_43695</t>
  </si>
  <si>
    <t>Deal Creation Information After OVRD/UPD/SIMULATION - [TC_PRICING_UPD_Test_43695]</t>
  </si>
  <si>
    <t>{"C1-DealPriceAsgnCommitmentsREST":{"delete":[],"pricingAndCommitmentsDetails":{"pricingDetails":[{"delete":[],"priceCompDetails":{"priceCompId":"7777777777","priceCompDesc":"FLAT","valueAmt":"112.040000000000000000","displaySw":"true","rcMapId":"1705351562","tieredFlag":"FLAT","priceCompSequenceNo":"10"}}]}}}</t>
  </si>
  <si>
    <t>Pricing &amp; Commitment - [TC_PRICING_UPD_Test_43695]</t>
  </si>
  <si>
    <t>Assigned Pricelist [TC_PRICING_UPD_Test_43695]</t>
  </si>
  <si>
    <t>Deal Creation Information - [TC_PRICING_UPD_Test_43695]</t>
  </si>
  <si>
    <t>DEAL FINANCIAL SUMMARY - [TC_PRICING_UPD_Test_43696]</t>
  </si>
  <si>
    <t>TC_PRICING_UPD_Test_43696</t>
  </si>
  <si>
    <t>Deal Creation Information After OVRD/UPD/SIMULATION - [TC_PRICING_UPD_Test_43696]</t>
  </si>
  <si>
    <t>Price Item NPI_029 - Parameter combination is not selected for model.</t>
  </si>
  <si>
    <t>{"C1-DealPriceAsgnCommitmentsREST":{"delete":[],"pricingAndCommitmentsDetails":{"pricingDetails":[{"delete":[],"priceItemCode": "NPI_029"}]}}}</t>
  </si>
  <si>
    <t>Pricing &amp; Commitment - [TC_PRICING_UPD_Test_43696]</t>
  </si>
  <si>
    <t>Assigned Pricelist [TC_PRICING_UPD_Test_43696]</t>
  </si>
  <si>
    <t>Deal Creation Information - [TC_PRICING_UPD_Test_43696]</t>
  </si>
  <si>
    <t>DEAL FINANCIAL SUMMARY - [TC_PRICING_UPD_Test_43697]</t>
  </si>
  <si>
    <t>TC_PRICING_UPD_Test_43697</t>
  </si>
  <si>
    <t>Deal Creation Information After OVRD/UPD/SIMULATION - [TC_PRICING_UPD_Test_43697]</t>
  </si>
  <si>
    <t>3333333333 not found.</t>
  </si>
  <si>
    <t>{"C1-DealPriceAsgnCommitmentsREST":{"delete":[],"pricingAndCommitmentsDetails":{"pricingDetails":[{"delete":[],"priceCompDetails":{"priceCompId":"0638203305","priceCompDesc":"FLAT","valueAmt":"112.040000000000000000","displaySw":"true","rcMapId":"3333333333","tieredFlag":"FLAT","priceCompSequenceNo":"10"}}]}}}</t>
  </si>
  <si>
    <t>Pricing &amp; Commitment - [TC_PRICING_UPD_Test_43697]</t>
  </si>
  <si>
    <t>Assigned Pricelist [TC_PRICING_UPD_Test_43697]</t>
  </si>
  <si>
    <t>Deal Creation Information - [TC_PRICING_UPD_Test_43697]</t>
  </si>
  <si>
    <t>Deal Creation Information - [TC_PRICING_UPD_Test_43698]</t>
  </si>
  <si>
    <t>TC_PRICING_UPD_Test_43698</t>
  </si>
  <si>
    <t>Assigned Pricelist [TC_PRICING_UPD_Test_43698]</t>
  </si>
  <si>
    <t>Pricing &amp; Commitment - [TC_PRICING_UPD_Test_43698]</t>
  </si>
  <si>
    <t>PI_028</t>
  </si>
  <si>
    <t>DM_CURRENCY=INR~DM_TYPE=BT</t>
  </si>
  <si>
    <t>Deal Creation Information After OVRD/UPD/SIMULATION - [TC_PRICING_UPD_Test_43698]</t>
  </si>
  <si>
    <t>DEAL FINANCIAL SUMMARY - [TC_PRICING_UPD_Test_43698]</t>
  </si>
  <si>
    <t>DEAL FINANCIAL SUMMARY - [TC_PRICING_UPD_Test_43699]</t>
  </si>
  <si>
    <t>TC_PRICING_UPD_Test_43699</t>
  </si>
  <si>
    <t>Deal Creation Information After OVRD/UPD/SIMULATION - [TC_PRICING_UPD_Test_43699]</t>
  </si>
  <si>
    <t>Pricing &amp; Commitment - [TC_PRICING_UPD_Test_43699]</t>
  </si>
  <si>
    <t>Assigned Pricelist [TC_PRICING_UPD_Test_43699]</t>
  </si>
  <si>
    <t>Deal Creation Information - [TC_PRICING_UPD_Test_43699]</t>
  </si>
  <si>
    <t>DEAL FINANCIAL SUMMARY - [TC_PRICING_UPD_Test_43700]</t>
  </si>
  <si>
    <t>TC_PRICING_UPD_Test_43700</t>
  </si>
  <si>
    <t>Deal Creation Information After OVRD/UPD/SIMULATION - [TC_PRICING_UPD_Test_43700]</t>
  </si>
  <si>
    <t>Pricing &amp; Commitment - [TC_PRICING_UPD_Test_43700]</t>
  </si>
  <si>
    <t>Assigned Pricelist [TC_PRICING_UPD_Test_43700]</t>
  </si>
  <si>
    <t>Deal Creation Information - [TC_PRICING_UPD_Test_43700]</t>
  </si>
  <si>
    <t>DEAL FINANCIAL SUMMARY - [TC_PRICING_UPD_Test_43701]</t>
  </si>
  <si>
    <t>TC_PRICING_UPD_Test_43701</t>
  </si>
  <si>
    <t>Deal Creation Information After OVRD/UPD/SIMULATION - [TC_PRICING_UPD_Test_43701]</t>
  </si>
  <si>
    <t>Pricing &amp; Commitment - [TC_PRICING_UPD_Test_43701]</t>
  </si>
  <si>
    <t>Assigned Pricelist [TC_PRICING_UPD_Test_43701]</t>
  </si>
  <si>
    <t>Deal Creation Information - [TC_PRICING_UPD_Test_43701]</t>
  </si>
  <si>
    <t>DEAL FINANCIAL SUMMARY - [TC_PRICING_UPD_Test_43702]</t>
  </si>
  <si>
    <t>TC_PRICING_UPD_Test_43702</t>
  </si>
  <si>
    <t>Deal Creation Information After OVRD/UPD/SIMULATION - [TC_PRICING_UPD_Test_43702]</t>
  </si>
  <si>
    <t>Pricing &amp; Commitment - [TC_PRICING_UPD_Test_43702]</t>
  </si>
  <si>
    <t>Assigned Pricelist [TC_PRICING_UPD_Test_43702]</t>
  </si>
  <si>
    <t>Deal Creation Information - [TC_PRICING_UPD_Test_43702]</t>
  </si>
  <si>
    <t>{"C1-DealPriceAsgnCommitmentsREST":{"modelId":"9183574420","dealId":"5480228916","entityType":"PERS","entityId":"3333333333","pricingAndCommitmentsDetails":{"entityDivision":"IND","entityIdentifierType":"COREG","entityType":"PERS","entityId":"5659722273","entityIdentifierValue":"Reg_AGREED_PRIC_N_COMT_001","pricingDetails":[{"txnDailyRatingCrt":"DNRT","priceCompDetails":{"priceCompId":"8758254236","valueAmt":"11","priceCompDesc":"FLAT","rcMapId":"1705351562","displaySw":"true","tieredFlag":"FLAT","priceCompSequenceNo":"10"},"paTypeFlag":"RGLR","priceItemDescription":"V2-Monthly Acct Serv Fee","endDate":"2023-01-23","aggregateSw":"Y","priceItemCode":"PI_022","priceCurrencyCode":"USD","priceAsgnId":"8750016263","pricingStatus":"PRPD","printIfZero":"Y","ignoreSw":"N","actionFlag":"UPD","isEligible":"false","scheduleCode":"MONTHLY","rateSchedule":"DM-RT01","startDate":"2022-12-09","assignmentLevel":"Customer Agreed"}]}}}</t>
  </si>
  <si>
    <t>{"C1-DealPriceAsgnCommitmentsREST":{"modelId":"2349146079","dealId":"1971667476","entityType":"PERS","entityId":"5659722273","pricingAndCommitmentsDetails":{"entityDivision":"IND","entityIdentifierType":"COREG","entityType":"PERS","entityId":"5659722273","entityIdentifierValue":"Reg_AGREED_PRIC_N_COMT_001","pricingDetails":[{"txnDailyRatingCrt":"DNRT","priceCompDetails":{"priceCompId":"7788254258","valueAmt":"11","priceCompDesc":"FLAT","rcMapId":"1705351562","displaySw":"true","tieredFlag":"FLAT","priceCompSequenceNo":"10"},"paTypeFlag":"RGLR","priceItemDescription":"V2-Monthly Acct Serv Fee","endDate":"2023-01-23","aggregateSw":"Y","priceItemCode":"PI_022","priceCurrencyCode":"USD","pricingStatus":"PRPD","printIfZero":"Y","ignoreSw":"N","actionFlag":"UPD","isEligible":"false","scheduleCode":"MONTHLY","rateSchedule":"DM-RT01","startDate":"2022-12-09","assignmentLevel":"Customer Agreed"}]}}}</t>
  </si>
  <si>
    <t>{"C1-DealPriceAsgnCommitmentsREST":{"modelId":"4580215755","dealId":"0861221401","entityType":"PERS","entityId":"5659722273","pricingAndCommitmentsDetails":{"entityDivision":"IND","entityIdentifierType":"COREG","entityType":"PERS","entityId":"5659722273","entityIdentifierValue":"Reg_AGREED_PRIC_N_COMT_001","pricingDetails":[{"txnDailyRatingCrt":"DNRT","priceCompDetails":{"priceCompId":"3378254280","valueAmt":"11","priceCompDesc":"FLAT","rcMapId":"1705351562","displaySw":"true","tieredFlag":"FLAT","priceCompSequenceNo":"10"},"paTypeFlag":"RGLR","priceItemDescription":"V2-Monthly Acct Serv Fee","endDate":"2023-01-23","aggregateSw":"Y","priceItemCode":"PI_022","priceCurrencyCode":"USD","priceAsgnId":"1234123489","pricingStatus":"PRPD","printIfZero":"Y","ignoreSw":"N","actionFlag":"UPD","isEligible":"false","scheduleCode":"MONTHLY","rateSchedule":"DM-RT01","startDate":"2022-12-09","assignmentLevel":"Customer Agreed"}]}}}</t>
  </si>
  <si>
    <t>{"C1-DealPriceAsgnCommitmentsREST":{"modelId":"8143799350","dealId":"8014275905","entityType":"PERS","entityId":"5659722273","pricingAndCommitmentsDetails":{"entityDivision":"IND","entityIdentifierType":"COREG","entityType":"PERS","entityId":"5659722273","entityIdentifierValue":"Reg_AGREED_PRIC_N_COMT_001","pricingDetails":[{"txnDailyRatingCrt":"DNRT","priceCompDetails":{"priceCompId":"7208254302","valueAmt":"11","priceCompDesc":"FLAT","rcMapId":"1705351562","displaySw":"true","tieredFlag":"FLAT","priceCompSequenceNo":"10"},"parameterDetails":{"parameterCode":"DM_CURRENCY","parameterValue":"INR"},"paTypeFlag":"RGLR","priceItemDescription":"V2-Monthly Acct Serv Fee","endDate":"2023-01-23","aggregateSw":"Y","priceItemCode":"PI_022","priceCurrencyCode":"USD","priceAsgnId":"7200016305","pricingStatus":"PRPD","printIfZero":"Y","ignoreSw":"N","actionFlag":"UPD","isEligible":"false","scheduleCode":"MONTHLY","rateSchedule":"DM-RT01","startDate":"2022-12-09","assignmentLevel":"Customer Agreed"}]}}}</t>
  </si>
  <si>
    <t>{"C1-DealPriceAsgnCommitmentsREST":{"modelId":"4636188711","dealId":"3519096171","entityType":"PERS","entityId":"5659722273","pricingAndCommitmentsDetails":{"entityDivision":"IND","entityIdentifierType":"COREG","entityType":"PERS","entityId":"5659722273","entityIdentifierValue":"Reg_AGREED_PRIC_N_COMT_001","pricingDetails":[{"txnDailyRatingCrt":"DNRT","priceCompDetails":{"priceCompId":"3188254324","valueAmt":"11","priceCompDesc":"FLAT","rcMapId":"1705351562","displaySw":"true","tieredFlag":"FLAT","priceCompSequenceNo":"10"},"paTypeFlag":"RGLR","priceItemDescription":"V2-Monthly Acct Serv Fee","endDate":"2023-01-23","aggregateSw":"Y","priceItemCode":"PI_022","priceCurrencyCode":"USD","priceAsgnId":"3180016319","pricingStatus":"PRPD","printIfZero":"Y","ignoreSw":"N","actionFlag":"UPD","isEligible":"false","scheduleCode":"MONTHLY","rateSchedule":"DM-RT01","startDate":"2022-12-09","assignmentLevel":"Customer Agreed"}]}}}</t>
  </si>
  <si>
    <t>{"C1-DealPriceAsgnCommitmentsREST":{"modelId":"5504177067","dealId":"1961110167","entityType":"PERS","entityId":"5659722273","pricingAndCommitmentsDetails":{"entityDivision":"IND","entityIdentifierType":"COREG","entityType":"PERS","entityId":"5659722273","entityIdentifierValue":"Reg_AGREED_PRIC_N_COMT_001","pricingDetails":[{"txnDailyRatingCrt":"DNRT","priceCompDetails":{"priceCompId":"5417300048","valueAmt":"11","priceCompDesc":"FLAT","rcMapId":"1705351562","displaySw":"true","tieredFlag":"FLAT","priceCompSequenceNo":"10"},"paTypeFlag":"RGLR","priceItemDescription":"V9-Domestic Liquidity","endDate":"2023-01-23","aggregateSw":"Y","priceItemCode":"PI_029","priceCurrencyCode":"USD","priceAsgnId":"5410009214","pricingStatus":"PRPD","printIfZero":"Y","ignoreSw":"N","actionFlag":"UPD","isEligible":"false","scheduleCode":"MONTHLY","rateSchedule":"DM-RT01","startDate":"2022-12-09","assignmentLevel":"Customer Price List"}]}}}</t>
  </si>
  <si>
    <t>{"C1-DealPriceAsgnCommitmentsREST":{"modelId":"3874840699","dealId":"6990805918","entityType":"EPER","entityId":"5659722273","pricingAndCommitmentsDetails":{"entityDivision":"IND","entityIdentifierType":"COREG","entityType":"PERS","entityId":"5659722273","entityIdentifierValue":"Reg_AGREED_PRIC_N_COMT_001","pricingDetails":[{"txnDailyRatingCrt":"DNRT","priceCompDetails":{"priceCompId":"0708254368","valueAmt":"11","priceCompDesc":"FLAT","rcMapId":"1705351562","displaySw":"true","tieredFlag":"FLAT","priceCompSequenceNo":"10"},"paTypeFlag":"RGLR","priceItemDescription":"V2-Monthly Acct Serv Fee","endDate":"2023-01-23","aggregateSw":"Y","priceItemCode":"PI_022","priceCurrencyCode":"USD","priceAsgnId":"0700016347","pricingStatus":"PRPD","printIfZero":"Y","ignoreSw":"N","actionFlag":"UPD","isEligible":"false","scheduleCode":"MONTHLY","rateSchedule":"DM-RT01","startDate":"2022-12-09","assignmentLevel":"Customer Agreed"}]}}}</t>
  </si>
  <si>
    <t>{"C1-DealPriceAsgnCommitmentsREST":{"modelId":"6301321064","dealId":"9130890345","entityType":"PERS","pricingAndCommitmentsDetails":{"entityDivision":"IND","entityIdentifierType":"COREG","entityType":"PERS","entityId":"5659722273","entityIdentifierValue":"Reg_AGREED_PRIC_N_COMT_001","pricingDetails":[{"txnDailyRatingCrt":"DNRT","priceCompDetails":{"priceCompId":"1488254390","valueAmt":"11","priceCompDesc":"FLAT","rcMapId":"1705351562","displaySw":"true","tieredFlag":"FLAT","priceCompSequenceNo":"10"},"paTypeFlag":"RGLR","priceItemDescription":"V2-Monthly Acct Serv Fee","endDate":"2023-01-23","aggregateSw":"Y","priceItemCode":"PI_022","priceCurrencyCode":"USD","priceAsgnId":"1480016361","pricingStatus":"PRPD","printIfZero":"Y","ignoreSw":"N","actionFlag":"UPD","isEligible":"false","scheduleCode":"MONTHLY","rateSchedule":"DM-RT01","startDate":"2022-12-09","assignmentLevel":"Customer Agreed"}]}}}</t>
  </si>
  <si>
    <t>{"C1-DealPriceAsgnCommitmentsREST":{"modelId":"9314244893","dealId":"0107315979","entityType":"PERS","entityId":"5659722273","pricingAndCommitmentsDetails":{"entityDivision":"IND","entityIdentifierType":"COREG","entityType":"PERS","entityId":"5659722273","entityIdentifierValue":"Reg_AGREED_PRIC_N_COMT_001","pricingDetails":[{"txnDailyRatingCrt":"DNRT","priceCompDetails":{"priceCompId":"0988254412","valueAmt":"11","priceCompDesc":"FLAT","rcMapId":"1705351562","displaySw":"true","tieredFlag":"FLAT","priceCompSequenceNo":"10"},"paTypeFlag":"RGLR","priceItemDescription":"V2-Monthly Acct Serv Fee","endDate":"2023-01-23","aggregateSw":"Y","priceItemCode":"PI_022","priceCurrencyCode":"USD","priceAsgnId":"0980016375","pricingStatus":"PROD","printIfZero":"Y","ignoreSw":"N","actionFlag":"UPD","isEligible":"false","scheduleCode":"MONTHLY","rateSchedule":"DM-RT01","startDate":"2022-12-09","assignmentLevel":"Customer Agreed"}]}}}</t>
  </si>
  <si>
    <t>{"C1-DealPriceAsgnCommitmentsREST":{"modelId":"6704581194","dealId":"1674004392","entityType":"PERS","entityId":"5659722273","pricingAndCommitmentsDetails":{"entityDivision":"IND","entityIdentifierType":"COREG","entityType":"PERS","entityId":"5659722273","entityIdentifierValue":"Reg_AGREED_PRIC_N_COMT_001","pricingDetails":[{"txnDailyRatingCrt":"DNRT","priceCompDetails":{"priceCompId":"0898254434","valueAmt":"11","priceCompDesc":"FLAT","rcMapId":"1705351562","displaySw":"true","tieredFlag":"FLAT","priceCompSequenceNo":"10"},"paTypeFlag":"TEST","priceItemDescription":"V2-Monthly Acct Serv Fee","endDate":"2023-01-23","aggregateSw":"Y","priceItemCode":"PI_022","priceCurrencyCode":"USD","priceAsgnId":"0890016389","pricingStatus":"PRPD","printIfZero":"Y","ignoreSw":"N","actionFlag":"UPD","isEligible":"false","scheduleCode":"MONTHLY","rateSchedule":"DM-RT01","startDate":"2022-12-09","assignmentLevel":"Customer Agreed"}]}}}</t>
  </si>
  <si>
    <t>{"C1-DealPriceAsgnCommitmentsREST":{"modelId":"5235500655","dealId":"6891447721","entityType":"PERS","entityId":"5659722273","pricingAndCommitmentsDetails":{"entityDivision":"IND","entityIdentifierType":"COREG","entityType":"PERS","entityId":"5659722273","entityIdentifierValue":"Reg_AGREED_PRIC_N_COMT_001","pricingDetails":[{"txnDailyRatingCrt":"DNRT","priceCompDetails":{"priceCompId":"3828254456","valueAmt":"11","priceCompDesc":"FLAT","rcMapId":"1705351562","displaySw":"true","tieredFlag":"FLAT","priceCompSequenceNo":"10"},"paTypeFlag":"RGLR","priceItemDescription":"V2-Monthly Acct Serv Fee","endDate":"2023-01-23","aggregateSw":"Y","priceItemCode":"PI_022","priceCurrencyCode":"10N","priceAsgnId":"3820016403","pricingStatus":"PRPD","printIfZero":"Y","ignoreSw":"N","actionFlag":"UPD","isEligible":"false","scheduleCode":"MONTHLY","rateSchedule":"DM-RT01","startDate":"2022-12-09","assignmentLevel":"Customer Agreed"}]}}}</t>
  </si>
  <si>
    <t>{"C1-DealPriceAsgnCommitmentsREST":{"modelId":"5422938495","dealId":"1999775100","entityType":"PERS","entityId":"5659722273","pricingAndCommitmentsDetails":{"entityDivision":"IND","entityIdentifierType":"COREG","entityType":"PERS","entityId":"5659722273","entityIdentifierValue":"Reg_AGREED_PRIC_N_COMT_001","pricingDetails":[{"txnDailyRatingCrt":"DNRT","priceCompDetails":{"priceCompId":"4148254478","valueAmt":"11","priceCompDesc":"FLAT","rcMapId":"1705351562","displaySw":"true","tieredFlag":"FLAT","priceCompSequenceNo":"10"},"paTypeFlag":"RGLR","priceItemDescription":"V2-Monthly Acct Serv Fee","endDate":"2023-01-23","aggregateSw":"Y","priceItemCode":"PI_022","priceCurrencyCode":"USD","priceAsgnId":"4140016417","pricingStatus":"PRPD","printIfZero":"Y","ignoreSw":"N","actionFlag":"UPD","isEligible":"false","scheduleCode":"MONTHLY","rateSchedule":"DM-RT99","startDate":"2022-12-09","assignmentLevel":"Customer Agreed"}]}}}</t>
  </si>
  <si>
    <t>{"C1-DealPriceAsgnCommitmentsREST":{"modelId":"4974761276","dealId":"6207210207","entityType":"PERS","entityId":"5659722273","pricingAndCommitmentsDetails":{"entityDivision":"IND","entityIdentifierType":"COREG","entityType":"PERS","entityId":"5659722273","entityIdentifierValue":"Reg_AGREED_PRIC_N_COMT_001","pricingDetails":[{"txnDailyRatingCrt":"DNRT","priceCompDetails":{"priceCompId":"3268254509","valueAmt":"11","priceCompDesc":"FLAT","rcMapId":"1705351562","displaySw":"true","tieredFlag":"FLAT","priceCompSequenceNo":"10"},"paTypeFlag":"RGLR","priceItemDescription":"Price Item NPI_021","endDate":"2023-01-23","aggregateSw":"Y","priceItemCode":"NPI_021","priceCurrencyCode":"USD","priceAsgnId":"3260016436","pricingStatus":"PRPD","printIfZero":"Y","ignoreSw":"N","actionFlag":"UPD","isEligible":"false","scheduleCode":"MONTHLY","rateSchedule":"DM-RT01","startDate":"2022-12-09","assignmentLevel":"Customer Agreed"}]}}}</t>
  </si>
  <si>
    <t>{"C1-DealPriceAsgnCommitmentsREST":{"modelId":"3656902536","dealId":"7619200019","entityType":"PERS","entityId":"5659722273","pricingAndCommitmentsDetails":{"entityDivision":"IND","entityIdentifierType":"COREG","entityType":"PERS","entityId":"5659722273","entityIdentifierValue":"Reg_AGREED_PRIC_N_COMT_001","pricingDetails":[{"txnDailyRatingCrt":"DNRT","priceCompDetails":{"priceCompId":"6668254522","valueAmt":"11","priceCompDesc":"FLAT","rcMapId":"1705351562","displaySw":"true","tieredFlag":"FLAT","priceCompSequenceNo":"10"},"paTypeFlag":"RGLR","priceItemDescription":"V2-Monthly Acct Serv Fee","endDate":"2023-01-23","aggregateSw":"Y","priceItemCode":"PI_022","priceCurrencyCode":"USD","priceAsgnId":"6660016445","pricingStatus":"PRPD","printIfZero":"B","ignoreSw":"N","actionFlag":"UPD","isEligible":"false","scheduleCode":"MONTHLY","rateSchedule":"DM-RT01","startDate":"2022-12-09","assignmentLevel":"Customer Agreed"}]}}}</t>
  </si>
  <si>
    <t>{"C1-DealPriceAsgnCommitmentsREST":{"modelId":"5437986727","dealId":"2291800391","entityType":"PERS","entityId":"5659722273","pricingAndCommitmentsDetails":{"entityDivision":"IND","entityIdentifierType":"COREG","entityType":"PERS","entityId":"5659722273","entityIdentifierValue":"Reg_AGREED_PRIC_N_COMT_001","pricingDetails":[{"txnDailyRatingCrt":"DNRT","priceCompDetails":{"priceCompId":"1578254544","valueAmt":"11","priceCompDesc":"FLAT","rcMapId":"1705351562","displaySw":"true","tieredFlag":"FLAT","priceCompSequenceNo":"10"},"paTypeFlag":"RGLR","priceItemDescription":"V2-Monthly Acct Serv Fee","endDate":"2023-01-23","aggregateSw":"B","priceItemCode":"PI_022","priceCurrencyCode":"USD","priceAsgnId":"1570016459","pricingStatus":"PRPD","printIfZero":"Y","ignoreSw":"N","actionFlag":"UPD","isEligible":"false","scheduleCode":"MONTHLY","rateSchedule":"DM-RT01","startDate":"2022-12-09","assignmentLevel":"Customer Agreed"}]}}}</t>
  </si>
  <si>
    <t>{"C1-DealPriceAsgnCommitmentsREST":{"modelId":"6417767091","dealId":"6417429979","entityType":"PERS","entityId":"5659722273","pricingAndCommitmentsDetails":{"entityDivision":"IND","entityIdentifierType":"COREG","entityType":"PERS","entityId":"5659722273","entityIdentifierValue":"Reg_AGREED_PRIC_N_COMT_001","pricingDetails":[{"txnDailyRatingCrt":"DRRT","priceCompDetails":{"priceCompId":"3218254566","valueAmt":"11","priceCompDesc":"FLAT","rcMapId":"1705351562","displaySw":"true","tieredFlag":"FLAT","priceCompSequenceNo":"10"},"paTypeFlag":"RGLR","priceItemDescription":"V2-Monthly Acct Serv Fee","endDate":"2023-01-23","aggregateSw":"Y","priceItemCode":"PI_022","priceCurrencyCode":"USD","priceAsgnId":"3210016473","pricingStatus":"PRPD","printIfZero":"Y","ignoreSw":"N","actionFlag":"UPD","isEligible":"false","scheduleCode":"MONTHLY","rateSchedule":"DM-RT01","startDate":"2022-12-09","assignmentLevel":"Customer Agreed"}]}}}</t>
  </si>
  <si>
    <t>{"C1-DealPriceAsgnCommitmentsREST":{"modelId":"6640613135","dealId":"6871349345","entityType":"PERS","entityId":"5659722273","pricingAndCommitmentsDetails":{"entityDivision":"IND","entityIdentifierType":"COREG","entityType":"PERS","entityId":"5659722273","entityIdentifierValue":"Reg_AGREED_PRIC_N_COMT_001","pricingDetails":[{"txnDailyRatingCrt":"DNRT","priceCompDetails":{"priceCompId":"5598254588","valueAmt":"11","priceCompDesc":"FLAT","rcMapId":"1705351562","displaySw":"true","tieredFlag":"FLAT","priceCompSequenceNo":"10"},"paTypeFlag":"RGLR","priceItemDescription":"V2-Monthly Acct Serv Fee","endDate":"2023-01-23","aggregateSw":"Y","priceItemCode":"PI_022","priceCurrencyCode":"USD","priceAsgnId":"5590016487","pricingStatus":"PRPD","printIfZero":"Y","ignoreSw":"B","actionFlag":"UPD","isEligible":"false","scheduleCode":"MONTHLY","rateSchedule":"DM-RT01","startDate":"2022-12-09","assignmentLevel":"Customer Agreed"}]}}}</t>
  </si>
  <si>
    <t>{"C1-DealPriceAsgnCommitmentsREST":{"modelId":"3332280377","dealId":"7539975579","entityType":"PERS","entityId":"5659722273","pricingAndCommitmentsDetails":{"entityDivision":"IND","entityIdentifierType":"COREG","entityType":"PERS","entityId":"5659722273","entityIdentifierValue":"Reg_AGREED_PRIC_N_COMT_001","pricingDetails":[{"txnDailyRatingCrt":"DNRT","priceCompDetails":{"priceCompId":"4708254610","valueAmt":"11","priceCompDesc":"FLAT","rcMapId":"1705351562","displaySw":"true","tieredFlag":"FLAT","priceCompSequenceNo":"10"},"paTypeFlag":"RGLR","priceItemDescription":"V2-Monthly Acct Serv Fee","endDate":"2023-01-23","aggregateSw":"Y","priceItemCode":"PI_022","priceCurrencyCode":"USD","priceAsgnId":"4700016501","pricingStatus":"PRPD","printIfZero":"Y","ignoreSw":"N","actionFlag":"UPD","isEligible":"B","scheduleCode":"MONTHLY","rateSchedule":"DM-RT01","startDate":"2022-12-09","assignmentLevel":"Customer Agreed"}]}}}</t>
  </si>
  <si>
    <t>{"C1-DealPriceAsgnCommitmentsREST":{"modelId":"3235875015","dealId":"8386698881","entityType":"PERS","entityId":"5659722273","pricingAndCommitmentsDetails":{"entityDivision":"IND","entityIdentifierType":"COREG","entityType":"PERS","entityId":"5659722273","entityIdentifierValue":"Reg_AGREED_PRIC_N_COMT_001","pricingDetails":[{"txnDailyRatingCrt":"DNRT","priceCompDetails":{"priceCompId":"7777777777","valueAmt":"11","priceCompDesc":"FLAT","rcMapId":"1705351562","displaySw":"true","tieredFlag":"FLAT","priceCompSequenceNo":"10"},"paTypeFlag":"RGLR","priceItemDescription":"V2-Monthly Acct Serv Fee","endDate":"2023-01-23","aggregateSw":"Y","priceItemCode":"PI_022","priceCurrencyCode":"USD","priceAsgnId":"1080016515","pricingStatus":"PRPD","printIfZero":"Y","ignoreSw":"N","actionFlag":"UPD","isEligible":"false","scheduleCode":"MONTHLY","rateSchedule":"DM-RT01","startDate":"2022-12-09","assignmentLevel":"Customer Agreed"}]}}}</t>
  </si>
  <si>
    <t>{"C1-DealPriceAsgnCommitmentsREST":{"modelId":"7288925916","dealId":"6919706299","entityType":"PERS","entityId":"5659722273","pricingAndCommitmentsDetails":{"entityDivision":"IND","entityIdentifierType":"COREG","entityType":"PERS","entityId":"5659722273","entityIdentifierValue":"Reg_AGREED_PRIC_N_COMT_001","pricingDetails":[{"txnDailyRatingCrt":"DNRT","priceCompDetails":{"priceCompId":"7248254654","valueAmt":"11","priceCompDesc":"FLAT","rcMapId":"1705351562","displaySw":"true","tieredFlag":"FLAT","priceCompSequenceNo":"10"},"paTypeFlag":"RGLR","priceItemDescription":"V2-Monthly Acct Serv Fee","endDate":"2023-01-23","aggregateSw":"Y","priceItemCode":"NPI_029","priceCurrencyCode":"USD","priceAsgnId":"7240016529","pricingStatus":"PRPD","printIfZero":"Y","ignoreSw":"N","actionFlag":"UPD","isEligible":"false","scheduleCode":"MONTHLY","rateSchedule":"DM-RT01","startDate":"2022-12-09","assignmentLevel":"Customer Agreed"}]}}}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</si>
  <si>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</si>
  <si>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C1-DealPriceAsgnCommitmentsREST":{"modelId":"6307776032","dealId":"4070737242","entityType":"PERS","entityId":"5659722273","pricingAndCommitmentsDetails":{"entityDivision":"IND","entityIdentifierType":"COREG","entityType":"PERS","entityId":"5659722273","entityIdentifierValue":"Reg_AGREED_PRIC_N_COMT_001","pricingDetails":[{"txnDailyRatingCrt":"DNRT","priceCompDetails":[{"priceCompId":"2788254722","valueAmt":"11","priceCompDesc":"Price per transaction - Step Tier 1","rcMapId":"2567418376","displaySw":"true","tieredFlag":"STEP","priceCompTier":{"tierSeqNum":"10","upperLimit":"1000.00","lowerLimit":"0.00","priceCriteria":"NBRTRAN"},"priceCompSequenceNo":"100"},{"priceCompId":"2788254723","valueAmt":"12","priceCompDesc":"Price per transaction - Step Tier 2","rcMapId":"7769990702","displaySw":"true","tieredFlag":"STEP","priceCompTier":{"tierSeqNum":"10","upperLimit":"5000.00","lowerLimit":"1000.00","priceCriteria":"NBRTRAN"},"priceCompSequenceNo":"110"},{"priceCompId":"2788254724","valueAmt":"13","priceCompDesc":"Price per transaction - Step Tier 3","rcMapId":"4322456059","displaySw":"true","tieredFlag":"STEP","priceCompTier":{"tierSeqNum":"10","upperLimit":"999999999999.99","lowerLimit":"5000.00","priceCriteria":"NBRTRAN"},"priceCompSequenceNo":"120"}],"paTypeFlag":"RGLR","priceItemDescription":"V4-SEPA Transfers","endDate":"2023-01-23","aggregateSw":"Y","priceItemCode":"PI_024","priceCurrencyCode":"USD","priceAsgnId":"2780016573","pricingStatus":"PRPD","printIfZero":"Y","ignoreSw":"N","actionFlag":"UPD","isEligible":"false","scheduleCode":"MONTHLY","rateSchedule":"DM-NBRST","startDate":"2022-12-09","assignmentLevel":"Customer Agreed"}]}}}</t>
  </si>
  <si>
    <t>{"C1-DealPriceAsgnCommitmentsREST":{"modelId":"7887056803","dealId":"4403955242","entityType":"PERS","entityId":"5659722273","pricingAndCommitmentsDetails":{"entityDivision":"IND","entityIdentifierType":"COREG","entityType":"PERS","entityId":"5659722273","entityIdentifierValue":"Reg_AGREED_PRIC_N_COMT_001","pricingDetails":[{"txnDailyRatingCrt":"DNRT","priceCompDetails":[{"priceCompId":"3328254747","valueAmt":"11","priceCompDesc":"Threshold price per transaction","rcMapId":"1109655113","displaySw":"true","tieredFlag":"THRS","priceCompTier":{"tierSeqNum":"10","upperLimit":"1000.00","lowerLimit":"0.00","priceCriteria":"NBRTRAN"},"priceCompSequenceNo":"100"},{"priceCompId":"3328254748","valueAmt":"12","priceCompDesc":"Threshold price per transaction","rcMapId":"1109655113","displaySw":"true","tieredFlag":"THRS","priceCompTier":{"tierSeqNum":"10","upperLimit":"5000.00","lowerLimit":"1000.00","priceCriteria":"NBRTRAN"},"priceCompSequenceNo":"110"},{"priceCompId":"3328254749","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-01-23","aggregateSw":"Y","priceItemCode":"PI_025","priceCurrencyCode":"USD","priceAsgnId":"3320016588","pricingStatus":"PRPD","printIfZero":"Y","ignoreSw":"N","actionFlag":"UPD","isEligible":"false","scheduleCode":"MONTHLY","rateSchedule":"DM-NBRTH","startDate":"2022-12-09","assignmentLevel":"Customer Agreed"}]}}}</t>
  </si>
  <si>
    <t>{"C1-DealPriceAsgnCommitmentsREST":{"modelId":"7511284781","dealId":"2126298376","entityType":"PERS","entityId":"5659722273","pricingAndCommitmentsDetails":{"entityDivision":"IND","entityIdentifierType":"COREG","entityType":"PERS","entityId":"5659722273","entityIdentifierValue":"Reg_AGREED_PRIC_N_COMT_001","pricingDetails":[{"txnDailyRatingCrt":"DNRT","priceCompDetails":{"priceCompId":"9908254764","valueAmt":"11","priceCompDesc":"FLAT","rcMapId":"1705351562","displaySw":"true","tieredFlag":"FLAT","priceCompSequenceNo":"10"},"paTypeFlag":"RGLR","priceItemDescription":"V2-Monthly Acct Serv Fee","endDate":"2023-01-23","aggregateSw":"Y","priceItemCode":"PI_022","priceCurrencyCode":"USD","priceAsgnId":"9900016599","pricingStatus":"PRPD","printIfZero":"Y","ignoreSw":"N","actionFlag":"UPD","isEligible":"false","scheduleCode":"MONTHLY","rateSchedule":"DM-RT01","startDate":"2022-12-09","assignmentLevel":"Customer Agreed"}]}}}</t>
  </si>
  <si>
    <t>{"C1-DealPriceAsgnCommitmentsREST":{"modelId":"7672432976","dealId":"4499463988","entityType":"PERS","entityId":"5659722273","pricingAndCommitmentsDetails":{"entityDivision":"IND","entityIdentifierType":"COREG","entityType":"PERS","entityId":"5659722273","entityIdentifierValue":"Reg_AGREED_PRIC_N_COMT_001","pricingDetails":[{"txnDailyRatingCrt":"DNRT","priceCompDetails":{"priceCompId":"3188254786","valueAmt":"11","priceCompDesc":"FLAT","rcMapId":"1705351562","displaySw":"true","tieredFlag":"FLAT","priceCompSequenceNo":"10"},"paTypeFlag":"RGLR","priceItemDescription":"V2-Monthly Acct Serv Fee","endDate":"2023-01-23","aggregateSw":"Y","priceItemCode":"PI_022","priceCurrencyCode":"USD","priceAsgnId":"3180016613","pricingStatus":"PRPD","printIfZero":"Y","ignoreSw":"N","actionFlag":"OVRD","isEligible":"false","scheduleCode":"MONTHLY","rateSchedule":"DM-RT01","startDate":"2022-12-09","assignmentLevel":"Customer Agreed"}]}}}</t>
  </si>
  <si>
    <t>{"C1-DealPriceAsgnCommitmentsREST":{"modelId":"8592502875","dealId":"8942525984","entityType":"PERS","entityId":"7829433453","pricingAndCommitmentsDetails":{"entityDivision":"IND","entityIdentifierType":"COREG","entityType":"PERS","entityId":"7829433453","entityIdentifierValue":"Reg_EPER_PRIC_N_COMT_001","pricingDetails":[{"txnDailyRatingCrt":"DNRT","priceCompDetails":{"priceCompId":"2417600069","valueAmt":"100","priceCompDesc":"Basic","rcMapId":"1705351562","displaySw":"true","tieredFlag":"FLAT","priceCompSequenceNo":"10"},"paTypeFlag":"RGLR","priceItemDescription":"Price Item NPI_024","aggregateSw":"N","priceItemCode":"NPI_024","priceCurrencyCode":"USD","priceAsgnId":"2410009541","pricingStatus":"RECM","printIfZero":"Y","ignoreSw":"N","actionFlag":"RECM","isEligible":"false","scheduleCode":"MONTHLY","rateSchedule":"DM-RT01","startDate":"2020-01-01","assignmentLevel":"Customer Price List"}]}}}</t>
  </si>
  <si>
    <t>{"C1-DealPriceAsgnCommitmentsREST":{"modelId":"1468536519","dealId":"3855102872","entityType":"PERS","entityId":"7829433453","pricingAndCommitmentsDetails":{"entityDivision":"IND","entityIdentifierType":"COREG","entityType":"PERS","entityId":"7829433453","entityIdentifierValue":"Reg_EPER_PRIC_N_COMT_001","pricingDetails":[{"txnDailyRatingCrt":"DNRT","priceCompDetails":{"priceCompId":"2417600066","valueAmt":"100","priceCompDesc":"Basic","rcMapId":"1705351562","displaySw":"true","tieredFlag":"FLAT","priceCompSequenceNo":"10"},"paTypeFlag":"RGLR","priceItemDescription":"Price Item NPI_021","aggregateSw":"N","priceItemCode":"NPI_021","priceCurrencyCode":"USD","priceAsgnId":"2410009538","pricingStatus":"RECM","printIfZero":"Y","ignoreSw":"N","actionFlag":"RECM","isEligible":"false","scheduleCode":"MONTHLY","rateSchedule":"DM-RT01","startDate":"2020-01-01","assignmentLevel":"Customer Price List"}]}}}</t>
  </si>
  <si>
    <t>{"C1-DealPriceAsgnCommitmentsREST":{"modelId":"6108598134","dealId":"3938073021","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endDate":"2023-01-23","aggregateSw":"N","priceItemCode":"NPI_023","priceCurrencyCode":"USD","priceAsgnId":"2410009540","pricingStatus":"RECM","printIfZero":"Y","ignoreSw":"N","actionFlag":"RECM","isEligible":"false","scheduleCode":"MONTHLY","rateSchedule":"DM-RT01","startDate":"2023-01-08","assignmentLevel":"Customer Price List"}]}}}</t>
  </si>
  <si>
    <t>{"C1-DealPriceAsgnCommitmentsREST":{"modelId":"3112030859","dealId":"8593074485","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MPM","printIfZero":"Y","ignoreSw":"N","actionFlag":"RECM","isEligible":"false","scheduleCode":"MONTHLY","rateSchedule":"DM-RT01","startDate":"2020-01-01","assignmentLevel":"Customer Price List"}]}}}</t>
  </si>
  <si>
    <t>{"C1-DealPriceAsgnCommitmentsREST":{"modelId":"7251215076","dealId":"2731787268","entityType":"PERS","entityId":"7777777777","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</si>
  <si>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4620249807","dealId":"5941405343","entityType":"PERS","entityId":"7829433453","pricingAndCommitmentsDetails":{"entityDivision":"IND","entityIdentifierType":"COREG","entityType":"PERS","entityId":"7829433453","entityIdentifierValue":"Reg_EPER_PRIC_N_COMT_001","pricingDetails":[{"txnDailyRatingCrt":"DNRT","priceCompDetails":{"priceCompId":"2417600068","valueAmt":"100","priceCompDesc":"Basic","rcMapId":"1705351562","displaySw":"true","tieredFlag":"FLAT","priceCompSequenceNo":"10"},"paTypeFlag":"RGLR","priceItemDescription":"Price Item NPI_023","aggregateSw":"N","priceItemCode":"NPI_023","priceCurrencyCode":"USD","priceAsgnId":"2410009540","pricingStatus":"RECM","printIfZero":"Y","ignoreSw":"N","actionFlag":"RECM","isEligible":"false","scheduleCode":"MONTHLY","rateSchedule":"DM-RT01","startDate":"2020-01-01","assignmentLevel":"Customer Price List"}]}}}</t>
  </si>
  <si>
    <t>{"C1-DealPriceAsgnCommitmentsREST":{"modelId":"7680714317","dealId":"1086671701","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</si>
  <si>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7379630278","dealId":"1734809308","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</si>
  <si>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3463563448","dealId":"3540033670","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-09","assignmentLevel":"Customer Price List"}]}}}</t>
  </si>
  <si>
    <t>{"C1-DealPriceAsgnCommitmentsREST":{"modelId":"3463563448","dealId":"3540033670","entityType":"PERS","entityId":"7829433453","pricingAndCommitmentsDetails":{"entityDivision":"IND","entityIdentifierType":"COREG","entityType":"PERS","entityId":"7829433453","entityIdentifierValue":"Reg_EPER_PRIC_N_COMT_001","pricingDetails":[{"txnDailyRatingCrt":"DNRT","priceCompDetails":{"priceCompId":"2558254803","valueAmt":"121","priceCompDesc":"FLAT","rcMapId":"1705351562","displaySw":"true","tieredFlag":"FLAT","priceCompSequenceNo":"10"},"paTypeFlag":"RGLR","priceItemDescription":"V1-Account Opening Fee","endDate":"2023-01-23","aggregateSw":"N","priceItemCode":"PI_021","priceCurrencyCode":"USD","priceAsgnId":"2550016622","pricingStatus":"PRPD","printIfZero":"Y","ignoreSw":"N","actionFlag":"DEL","isEligible":"false","scheduleCode":"MONTHLY","rateSchedule":"DM-RT01","startDate":"2023-01-08","assignmentLevel":"Customer Agreed"}]}}}</t>
  </si>
  <si>
    <t>{"C1-DealPriceAsgnCommitmentsREST":{"modelId":"1153936206","dealId":"8644491116","entityType":"PERS","entityId":"7829433453","pricingAndCommitmentsDetails":{"entityDivision":"IND","entityIdentifierType":"COREG","entityType":"PERS","entityId":"7829433453","entityIdentifierValue":"Reg_EPER_PRIC_N_COMT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-09","assignmentLevel":"Customer Price List"}]}}}</t>
  </si>
  <si>
    <t>{"C1-DealPriceAsgnCommitmentsREST":{"modelId":"1153936206","dealId":"8644491116","entityType":"PERS","entityId":"7829433453","pricingAndCommitmentsDetails":{"entityDivision":"IND","entityIdentifierType":"COREG","entityType":"PERS","entityId":"7829433453","entityIdentifierValue":"Reg_EPER_PRIC_N_COMT_001","pricingDetails":[{"txnDailyRatingCrt":"DNRT","priceCompDetails":[{"priceCompId":"5368254804","valueAmt":"11","priceCompDesc":"Price per transaction - Step Tier 1","rcMapId":"2567418376","displaySw":"true","tieredFlag":"STEP","priceCompTier":{"tierSeqNum":"10","upperLimit":"1000.00","lowerLimit":"0.00","priceCriteria":"NBRTRAN"},"priceCompSequenceNo":"100"},{"priceCompId":"5368254805","valueAmt":"12","priceCompDesc":"Price per transaction - Step Tier 2","rcMapId":"7769990702","displaySw":"true","tieredFlag":"STEP","priceCompTier":{"tierSeqNum":"10","upperLimit":"5000.00","lowerLimit":"1000.00","priceCriteria":"NBRTRAN"},"priceCompSequenceNo":"110"},{"priceCompId":"5368254806","valueAmt":"13","priceCompDesc":"Price per transaction - Step Tier 3","rcMapId":"4322456059","displaySw":"true","tieredFlag":"STEP","priceCompTier":{"tierSeqNum":"10","upperLimit":"999999999999.99","lowerLimit":"5000.00","priceCriteria":"NBRTRAN"},"priceCompSequenceNo":"120"}],"paTypeFlag":"RGLR","priceItemDescription":"V4-SEPA Transfers","endDate":"2023-01-23","aggregateSw":"N","priceItemCode":"PI_024","priceCurrencyCode":"USD","priceAsgnId":"5360016623","pricingStatus":"PRPD","printIfZero":"Y","ignoreSw":"N","actionFlag":"DEL","isEligible":"false","scheduleCode":"MONTHLY","rateSchedule":"DM-NBRST","startDate":"2023-01-08","assignmentLevel":"Customer Agreed"}]}}}</t>
  </si>
  <si>
    <t>{"C1-DealPriceAsgnCommitmentsREST":{"modelId":"7910492148","dealId":"4261535508","entityType":"PERS","entityId":"7829433453","pricingAndCommitmentsDetails":{"entityDivision":"IND","entityIdentifierType":"COREG","entityType":"PERS","entityId":"7829433453","entityIdentifierValue":"Reg_EPER_PRIC_N_COMT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-09","assignmentLevel":"Customer Price List"}]}}}</t>
  </si>
  <si>
    <t>{"C1-DealPriceAsgnCommitmentsREST":{"modelId":"7910492148","dealId":"4261535508","entityType":"PERS","entityId":"7829433453","pricingAndCommitmentsDetails":{"entityDivision":"IND","entityIdentifierType":"COREG","entityType":"PERS","entityId":"7829433453","entityIdentifierValue":"Reg_EPER_PRIC_N_COMT_001","pricingDetails":[{"txnDailyRatingCrt":"DNRT","priceCompDetails":[{"priceCompId":"4748254811","valueAmt":"11","priceCompDesc":"Threshold price per transaction","rcMapId":"1109655113","displaySw":"true","tieredFlag":"THRS","priceCompTier":{"tierSeqNum":"10","upperLimit":"1000.00","lowerLimit":"0.00","priceCriteria":"NBRTRAN"},"priceCompSequenceNo":"100"},{"priceCompId":"4748254812","valueAmt":"12","priceCompDesc":"Threshold price per transaction","rcMapId":"1109655113","displaySw":"true","tieredFlag":"THRS","priceCompTier":{"tierSeqNum":"10","upperLimit":"5000.00","lowerLimit":"1000.00","priceCriteria":"NBRTRAN"},"priceCompSequenceNo":"110"},{"priceCompId":"4748254813","valueAmt":"13","priceCompDesc":"Threshold price per transaction","rcMapId":"1109655113","displaySw":"true","tieredFlag":"THRS","priceCompTier":{"tierSeqNum":"10","upperLimit":"999999999999.99","lowerLimit":"5000.00","priceCriteria":"NBRTRAN"},"priceCompSequenceNo":"120"}],"paTypeFlag":"RGLR","priceItemDescription":"V5-Domestic Funds Transfer Fee","endDate":"2023-01-23","aggregateSw":"N","priceItemCode":"PI_025","priceCurrencyCode":"USD","priceAsgnId":"4740016624","pricingStatus":"PRPD","printIfZero":"Y","ignoreSw":"N","actionFlag":"DEL","isEligible":"false","scheduleCode":"MONTHLY","rateSchedule":"DM-NBRTH","startDate":"2023-01-08","assignmentLevel":"Customer Agreed"}]}}}</t>
  </si>
  <si>
    <t>{"C1-DealPriceAsgnCommitmentsREST":{"modelId":"9118205663","dealId":"9708175426","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-09","assignmentLevel":"Customer Price List"}]}}}</t>
  </si>
  <si>
    <t>{"C1-DealPriceAsgnCommitmentsREST":{"modelId":"9118205663","dealId":"9708175426","entityType":"PERS","pricingAndCommitmentsDetails":{"entityDivision":"IND","entityIdentifierType":"COREG","entityType":"PERS","entityId":"7829433453","entityIdentifierValue":"Reg_EPER_PRIC_N_COMT_001","pricingDetails":[{"txnDailyRatingCrt":"DNRT","priceCompDetails":{"priceCompId":"1958254814","valueAmt":"121","priceCompDesc":"FLAT","rcMapId":"1705351562","displaySw":"true","tieredFlag":"FLAT","priceCompSequenceNo":"10"},"paTypeFlag":"RGLR","priceItemDescription":"V1-Account Opening Fee","endDate":"2023-01-23","aggregateSw":"N","priceItemCode":"PI_021","priceCurrencyCode":"USD","priceAsgnId":"1950016625","pricingStatus":"PRPD","printIfZero":"Y","ignoreSw":"N","actionFlag":"DEL","isEligible":"false","scheduleCode":"MONTHLY","rateSchedule":"DM-RT01","startDate":"2023-01-08","assignmentLevel":"Customer Agreed"}]}}}</t>
  </si>
  <si>
    <t>{"C1-DealPriceAsgnCommitmentsREST":{"modelId":"6756707504","dealId":"3301241529","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-09","assignmentLevel":"Customer Price List"}]}}}</t>
  </si>
  <si>
    <t>{"C1-DealPriceAsgnCommitmentsREST":{"modelId":"6756707504","dealId":"3301241529","entityType":"PERS","entityId":"7829433453","pricingAndCommitmentsDetails":{"entityDivision":"IND","entityIdentifierType":"COREG","entityType":"PERS","entityId":"7829433453","entityIdentifierValue":"Reg_EPER_PRIC_N_COMT_001","pricingDetails":[{"txnDailyRatingCrt":"DNRT","priceCompDetails":{"priceCompId":"4908254815","valueAmt":"121","priceCompDesc":"FLAT","rcMapId":"1705351562","displaySw":"true","tieredFlag":"FLAT","priceCompSequenceNo":"10"},"paTypeFlag":"RGLR","priceItemDescription":"V1-Account Opening Fee","endDate":"2023-01-23","aggregateSw":"N","priceItemCode":"PI_021","priceCurrencyCode":"USD","priceAsgnId":"7777777777","pricingStatus":"PRPD","printIfZero":"Y","ignoreSw":"N","actionFlag":"DEL","isEligible":"false","scheduleCode":"MONTHLY","rateSchedule":"DM-RT01","startDate":"2023-01-08","assignmentLevel":"Customer Agreed"}]}}}</t>
  </si>
  <si>
    <t>{"C1-DealPriceAsgnCommitmentsREST":{"modelId":"3761319472","dealId":"3430549102","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-09","assignmentLevel":"Customer Price List"}]}}}</t>
  </si>
  <si>
    <t>{"C1-DealPriceAsgnCommitmentsREST":{"modelId":"3761319472","dealId":"3430549102","entityType":"PERS","entityId":"7829433453","pricingAndCommitmentsDetails":{"entityDivision":"IND","entityIdentifierType":"COREG","entityType":"PERS","entityId":"7829433453","entityIdentifierValue":"Reg_EPER_PRIC_N_COMT_001","pricingDetails":[{"txnDailyRatingCrt":"DNRT","priceCompDetails":{"priceCompId":"4058254816","valueAmt":"121","priceCompDesc":"FLAT","rcMapId":"1705351562","displaySw":"true","tieredFlag":"FLAT","priceCompSequenceNo":"10"},"paTypeFlag":"RGLR","priceItemDescription":"V1-Account Opening Fee","endDate":"2023-01-23","aggregateSw":"N","priceItemCode":"PI_021","priceCurrencyCode":"USD","priceAsgnId":"4050016627","pricingStatus":"PRPD","printIfZero":"Y","ignoreSw":"N","actionFlag":"DEL","isEligible":"false","scheduleCode":"MONTHLY","rateSchedule":"DM-RT01","startDate":"2023-01-08","assignmentLevel":"Customer Agreed"}]}}}</t>
  </si>
  <si>
    <t>{"C1-DealPriceAsgnCommitmentsREST":{"modelId":"1460912751","dealId":"0279110173","entityType":"PERS","entityId":"7829433453","pricingAndCommitmentsDetails":{"entityDivision":"IND","entityIdentifierType":"COREG","entityType":"PERS","entityId":"7829433453","entityIdentifierValue":"Reg_EPER_PRIC_N_COMT_001","pricingDetails":[{"txnDailyRatingCrt":"DNRT","priceCompDetails":{"priceCompId":"5417300004","valueAmt":"121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2022-12-09","assignmentLevel":"Customer Price List"}]}}}</t>
  </si>
  <si>
    <t>{"C1-DealPriceAsgnCommitmentsREST":{"modelId":"1460912751","dealId":"0279110173","entityType":"PERS","entityId":"7829433453","pricingAndCommitmentsDetails":{"entityDivision":"IND","entityIdentifierType":"COREG","entityType":"PERS","entityId":"7829433453","entityIdentifierValue":"Reg_EPER_PRIC_N_COMT_001","pricingDetails":[{"txnDailyRatingCrt":"DNRT","priceCompDetails":{"priceCompId":"5008254817","valueAmt":"121","priceCompDesc":"FLAT","rcMapId":"1705351562","displaySw":"true","tieredFlag":"FLAT","priceCompSequenceNo":"10"},"paTypeFlag":"RGLR","priceItemDescription":"V1-Account Opening Fee","endDate":"2023-01-23","aggregateSw":"N","priceItemCode":"PI_021","priceCurrencyCode":"USD","priceAsgnId":"5000016628","pricingStatus":"PRPD","printIfZero":"Y","ignoreSw":"N","actionFlag":"DEL","isEligible":"false","scheduleCode":"MONTHLY","rateSchedule":"DM-RT01","startDate":"2023-01-08","assignmentLevel":"Customer Agreed"}]}}}</t>
  </si>
  <si>
    <t>{"C1-DealPriceAsgnCommitmentsREST":{"modelId":"8919582664","dealId":"8678655275","entityType":"PERS","entityId":"7829433453","pricingAndCommitmentsDetails":{"entityDivision":"IND","entityIdentifierType":"COREG","entityType":"PERS","entityId":"7829433453","entityIdentifierValue":"Reg_EPER_PRIC_N_COMT_001","pricingDetails":[{"txnDailyRatingCrt":"DNRT","priceCompDetails":{"priceCompId":"5417300050","valueAmt":"2","priceCompDesc":"FLAT","rcMapId":"1705351562","displaySw":"true","tieredFlag":"FLAT","priceCompSequenceNo":"10"},"paTypeFlag":"RGLR","priceItemDescription":"V10-Third Party Bank","endDate":"2023-01-23","aggregateSw":"Y","priceItemCode":"PI_030","priceCurrencyCode":"USD","priceAsgnId":"5410009215","pricingStatus":"PRPD","printIfZero":"Y","ignoreSw":"N","actionFlag":"DEL","isEligible":"false","scheduleCode":"MONTHLY","rateSchedule":"DM-RT01","startDate":"2023-01-08","assignmentLevel":"Customer Price List"}]}}}</t>
  </si>
  <si>
    <t>{"C1-DealPriceAsgnCommitmentsREST":{"modelId":"8895518322","dealId":"1805016517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Fee","aggregateSw":"Y","priceItemCode":"PI_022","priceCurrencyCode":"USD","pricingStatus":"PRPD","printIfZero":"Y","ignoreSw":"N","actionFlag":"OVRD","isEligible":"false","scheduleCode":"MONTHLY","rateSchedule":"DM-RT01","startDate":"2022-12-09","assignmentLevel":"Customer Price List"}]}}}</t>
  </si>
  <si>
    <t>{"C1-DealPriceAsgnCommitmentsREST":{"modelId":"7804377682","dealId":"2860180201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7777777777","pricingStatus":"PRPD","printIfZero":"Y","ignoreSw":"N","actionFlag":"OVRD","isEligible":"false","scheduleCode":"MONTHLY","rateSchedule":"DM-RT01","startDate":"2022-12-09","assignmentLevel":"Customer Price List"}]}}}</t>
  </si>
  <si>
    <t>{"C1-DealPriceAsgnCommitmentsREST":{"modelId":"3428468628","dealId":"8614175734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rameterDetails":{"parameterCode":"DM_CURRENCY","parameterValue":"INR"},"paTypeFlag":"RGLR","priceItemDescription":"V2-Monthly Acct Serv Fee","aggregateSw":"Y","priceItemCode":"PI_022","priceCurrencyCode":"USD","priceAsgnId":"5410009203","pricingStatus":"PRPD","printIfZero":"Y","ignoreSw":"N","actionFlag":"OVRD","isEligible":"false","scheduleCode":"MONTHLY","rateSchedule":"DM-RT01","startDate":"2022-12-09","assignmentLevel":"Customer Price List"}]}}}</t>
  </si>
  <si>
    <t>{"C1-DealPriceAsgnCommitmentsREST":{"modelId":"4160279412","dealId":"1053924367","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2022-12-09","assignmentLevel":"Customer Price List"}]}}}</t>
  </si>
  <si>
    <t>{"C1-DealPriceAsgnCommitmentsREST":{"modelId":"6333452743","dealId":"8965810083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ACTV","printIfZero":"Y","ignoreSw":"N","actionFlag":"OVRD","isEligible":"false","scheduleCode":"MONTHLY","rateSchedule":"DM-RT01","startDate":"2022-12-09","assignmentLevel":"Customer Price List"}]}}}</t>
  </si>
  <si>
    <t>{"C1-DealPriceAsgnCommitmentsREST":{"modelId":"2156656090","dealId":"9511650344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BKN","priceItemDescription":"V2-Monthly Acct Serv Fee","aggregateSw":"Y","priceItemCode":"PI_022","priceCurrencyCode":"USD","priceAsgnId":"5410009203","pricingStatus":"PRPD","printIfZero":"Y","ignoreSw":"N","actionFlag":"OVRD","isEligible":"false","scheduleCode":"MONTHLY","rateSchedule":"DM-RT01","startDate":"2022-12-09","assignmentLevel":"Customer Price List"}]}}}</t>
  </si>
  <si>
    <t>{"C1-DealPriceAsgnCommitmentsREST":{"modelId":"3783808225","dealId":"0279026244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10N","priceAsgnId":"5410009203","pricingStatus":"PRPD","printIfZero":"Y","ignoreSw":"N","actionFlag":"OVRD","isEligible":"false","scheduleCode":"MONTHLY","rateSchedule":"DM-RT01","startDate":"2022-12-09","assignmentLevel":"Customer Price List"}]}}}</t>
  </si>
  <si>
    <t>{"C1-DealPriceAsgnCommitmentsREST":{"modelId":"6799070722","dealId":"9946033118","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VV01","startDate":"2022-12-09","assignmentLevel":"Customer Price List"}]}}}</t>
  </si>
  <si>
    <t>{"C1-DealPriceAsgnCommitmentsREST":{"modelId":"2790482017","dealId":"9084161770","entityType":"PERS","entityId":"7829433453","pricingAndCommitmentsDetails":{"entityDivision":"IND","entityIdentifierType":"COREG","entityType":"PERS","entityId":"7829433453","entityIdentifierValue":"Reg_EPER_PRIC_N_COMT_001","pricingDetails":[{"txnDailyRatingCrt":"DNRT","priceCompDetails":{"priceCompId":"2417600067","valueAmt":"11","priceCompDesc":"Basic","rcMapId":"1705351562","displaySw":"true","tieredFlag":"FLAT","priceCompSequenceNo":"10"},"paTypeFlag":"RGLR","priceItemDescription":"Price Item NPI_022","aggregateSw":"N","priceItemCode":"NPI_022","priceCurrencyCode":"USD","priceAsgnId":"2410009539","pricingStatus":"PRPD","printIfZero":"Y","ignoreSw":"N","actionFlag":"OVRD","isEligible":"false","scheduleCode":"MONTHLY","rateSchedule":"DM-RT01","startDate":"2022-12-09","assignmentLevel":"Customer Price List"}]}}}</t>
  </si>
  <si>
    <t>{"C1-DealPriceAsgnCommitmentsREST":{"modelId":"6612710698","dealId":"9875095276","entityType":"PERS","entityId":"7829433453","pricingAndCommitmentsDetails":{"entityDivision":"IND","entityIdentifierType":"COREG","entityType":"PERS","entityId":"7829433453","entityIdentifierValue":"Reg_EPER_PRIC_N_COMT_001","pricingDetails":[{"txnDailyRatingCrt":"DNRT","priceCompDetails":{"priceCompId":"2417600069","valueAmt":"26","priceCompDesc":"Basic","rcMapId":"1705351562","displaySw":"true","tieredFlag":"FLAT","priceCompSequenceNo":"10"},"paTypeFlag":"RGLR","priceItemDescription":"Price Item NPI_024","aggregateSw":"N","priceItemCode":"NPI_024","priceCurrencyCode":"USD","priceAsgnId":"2410009541","pricingStatus":"PRPD","printIfZero":"Y","ignoreSw":"N","actionFlag":"OVRD","isEligible":"false","scheduleCode":"MONTHLY","rateSchedule":"DM-RT01","startDate":"2022-12-09","assignmentLevel":"Customer Price List"}]}}}</t>
  </si>
  <si>
    <t>{"C1-DealPriceAsgnCommitmentsREST":{"modelId":"8994529817","dealId":"0398621984","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ignoreSw":"N","actionFlag":"OVRD","isEligible":"false","scheduleCode":"MONTHLY","rateSchedule":"DM-RT01","startDate":"2022-12-09","assignmentLevel":"Customer Price List"}]}}}</t>
  </si>
  <si>
    <t>{"C1-DealPriceAsgnCommitmentsREST":{"modelId":"5568297737","dealId":"0974005113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B","priceItemCode":"PI_022","priceCurrencyCode":"USD","priceAsgnId":"5410009203","pricingStatus":"PRPD","printIfZero":"Y","ignoreSw":"N","actionFlag":"OVRD","isEligible":"false","scheduleCode":"MONTHLY","rateSchedule":"DM-RT01","startDate":"2022-12-09","assignmentLevel":"Customer Price List"}]}}}</t>
  </si>
  <si>
    <t>{"C1-DealPriceAsgnCommitmentsREST":{"modelId":"9573871862","dealId":"6208085450","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B","actionFlag":"OVRD","isEligible":"false","scheduleCode":"MONTHLY","rateSchedule":"DM-RT01","startDate":"2022-12-09","assignmentLevel":"Customer Price List"}]}}}</t>
  </si>
  <si>
    <t>{"C1-DealPriceAsgnCommitmentsREST":{"modelId":"4374665587","dealId":"3241412906","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RR","rateSchedule":"DM-RT01","startDate":"2022-12-09","assignmentLevel":"Customer Price List"}]}}}</t>
  </si>
  <si>
    <t>{"C1-DealPriceAsgnCommitmentsREST":{"modelId":"8980404477","dealId":"9376736641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2022-12-09","assignmentLevel":"Customer Price List"}]}}}</t>
  </si>
  <si>
    <t>{"C1-DealPriceAsgnCommitmentsREST":{"modelId":"3643852673","dealId":"8737246400","entityType":"PERS","entityId":"7829433453","pricingAndCommitmentsDetails":{"entityDivision":"IND","entityIdentifierType":"COREG","entityType":"PERS","entityId":"7829433453","entityIdentifierValue":"Reg_EPER_PRIC_N_COMT_001","pricingDetails":[{"txnDailyRatingCrt":"DNRT","priceCompDetails":{"priceCompId":"8638201169","valueAmt":"11","priceCompDesc":"FLAT","rcMapId":"1705351562","displaySw":"true","tieredFlag":"FL11","priceCompSequenceNo":"10","version":"0"},"paTypeFlag":"RGLR","priceItemDescription":"V2-Monthly Acct Serv Fee","aggregateSw":"Y","priceItemCode":"PI_022","priceCurrencyCode":"USD","priceAsgnId":"5410009203","pricingStatus":"PRPD","printIfZero":"Y","ignoreSw":"N","actionFlag":"OVRD","isEligible":"false","scheduleCode":"MONTHLY","rateSchedule":"DM-RT01","startDate":"2022-12-09","assignmentLevel":"Customer Price List"}]}}}</t>
  </si>
  <si>
    <t>{"C1-DealPriceAsgnCommitmentsREST":{"modelId":"2604060723","dealId":"0372174594","entityType":"PERS","entityId":"7829433453","pricingAndCommitmentsDetails":{"entityDivision":"IND","entityIdentifierType":"COREG","entityType":"PERS","entityId":"7829433453","entityIdentifierValue":"Reg_EPER_PRIC_N_COMT_001","pricingDetails":[{"txnDailyRatingCrt":"DNRT","priceCompDetails":{"priceCompId":"5417300004","valueAmt":"1","priceCompDesc":"FLAT","rcMapId":"1705351562","displaySw":"true","tieredFlag":"FLAT","priceCompSequenceNo":"10"},"paTypeFlag":"RGLR","priceItemDescription":"V1-Account Opening Fee","endDate":"2023-01-23","aggregateSw":"Y","priceItemCode":"PI_021","priceCurrencyCode":"USD","priceAsgnId":"5410009202","pricingStatus":"PRPD","printIfZero":"Y","ignoreSw":"N","actionFlag":"OVRD","isEligible":"false","scheduleCode":"MONTHLY","rateSchedule":"DM-RT01","startDate":"2023-01-08","assignmentLevel":"Customer Price List"}]}}}</t>
  </si>
  <si>
    <t>{"C1-DealPriceAsgnCommitmentsREST":{"modelId":"3288419131","dealId":"5013164121","entityType":"PERS","entityId":"7829433453","pricingAndCommitmentsDetails":{"entityDivision":"IND","entityIdentifierType":"COREG","entityType":"PERS","entityId":"7829433453","entityIdentifierValue":"Reg_EPER_PRIC_N_COMT_001","pricingDetails":[{"txnDailyRatingCrt":"DNRT","priceCompDetails":{"priceCompId":"5417300004","valueAmt":"11","priceCompDesc":"FLAT","rcMapId":"1705351562","displaySw":"true","tieredFlag":"FLAT","priceCompSequenceNo":"10"},"paTypeFlag":"RGLR","priceItemDescription":"V1-Account Opening Fee","endDate":"2023-01-23","aggregateSw":"Y","priceItemCode":"PI_021","priceCurrencyCode":"USD","priceAsgnId":"5410009202","pricingStatus":"PRPD","printIfZero":"Y","ignoreSw":"N","actionFlag":"OVRD","isEligible":"false","scheduleCode":"MONTHLY","rateSchedule":"DM-RT01","startDate":"2023-01-08","assignmentLevel":"Customer Price List"}]}}}</t>
  </si>
  <si>
    <t>{"C1-DealPriceAsgnCommitmentsREST":{"modelId":"7413187561","dealId":"2306014995","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2022-12-24","aggregateSw":"Y","priceItemCode":"PI_022","priceCurrencyCode":"USD","priceAsgnId":"5410009203","pricingStatus":"PRPD","printIfZero":"Y","ignoreSw":"N","actionFlag":"OVRD","isEligible":"false","scheduleCode":"MONTHLY","rateSchedule":"DM-RT01","startDate":"2023-01-08","assignmentLevel":"Customer Price List"}]}}}</t>
  </si>
  <si>
    <t>{"C1-DealPriceAsgnCommitmentsREST":{"modelId":"1823024476","dealId":"5980642322","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-01-12","aggregateSw":"Y","priceItemCode":"PI_022","priceCurrencyCode":"USD","priceAsgnId":"5410009203","pricingStatus":"PRPD","printIfZero":"Y","ignoreSw":"N","actionFlag":"OVRD","isEligible":"false","scheduleCode":"MONTHLY","rateSchedule":"DM-RT01","startDate":"2028-01-02","assignmentLevel":"Customer Price List"}]}}}</t>
  </si>
  <si>
    <t>{"C1-DealPriceAsgnCommitmentsREST":{"modelId":"9551718710","dealId":"8437084983","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endDate":"2028-01-02","aggregateSw":"Y","priceItemCode":"PI_022","priceCurrencyCode":"USD","priceAsgnId":"5410009203","pricingStatus":"PRPD","printIfZero":"Y","ignoreSw":"N","actionFlag":"OVRD","isEligible":"false","scheduleCode":"MONTHLY","rateSchedule":"DM-RT01","startDate":"2023-01-08","assignmentLevel":"Customer Price List"}]}}}</t>
  </si>
  <si>
    <t>{"C1-DealPriceAsgnCommitmentsREST":{"modelId":"9380989056","dealId":"1197662971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PPDD","priceItemDescription":"V2-Monthly Acct Serv Fee","endDate":"2023-01-23","aggregateSw":"Y","priceItemCode":"PI_022","priceCurrencyCode":"USD","priceAsgnId":"5410009203","pricingStatus":"PRPD","printIfZero":"Y","ignoreSw":"N","actionFlag":"OVRD","isEligible":"false","scheduleCode":"MONTHLY","rateSchedule":"DM-RT01","startDate":"2022-12-09","assignmentLevel":"Customer Price List"}]}}}</t>
  </si>
  <si>
    <t>{"C1-DealPriceAsgnCommitmentsREST":{"actionFlag":"READ","dealId":"1048787744"}}</t>
  </si>
  <si>
    <t>{"C1-DealPriceAsgnCommitmentsREST":{"actionFlag":"READ","modelId":"9895639593"}}</t>
  </si>
  <si>
    <t>{"C1-DealPriceAsgnCommitmentsREST":{"actionFlag":"READ","dealIdentifier":"TC_READ_PRICING_Test_43545_091222135034"}}</t>
  </si>
  <si>
    <t>{"C1-DealPriceAsgnCommitmentsREST":{"actionFlag":"READ","dealIdentifier":"TC_READ_PRICING_Test_43546_091222135049","entityId":"6772262353","entityType":"PERS"}}</t>
  </si>
  <si>
    <t>{"C1-DealPriceAsgnCommitmentsREST":{"actionFlag":"READ","inquiryModeFlag":"PRIC","dealIdentifier":"TC_READ_PRICING_Test_43547_091222135103"}}</t>
  </si>
  <si>
    <t>{"C1-DealPriceAsgnCommitmentsREST":{"actionFlag":"READ","inquiryModeFlag":"COMT","modelId":"9885861895"}}</t>
  </si>
  <si>
    <t>{"C1-DealPriceAsgnCommitmentsREST":{"actionFlag":"READ","inquiryModeFlag":"BOTH","dealIdentifier":"TC_READ_PRICING_Test_43549_091222135140"}}</t>
  </si>
  <si>
    <t>{"C1-DealPriceAsgnCommitmentsREST":{"actionFlag":"READ","dealId":"7942435906"}}</t>
  </si>
  <si>
    <t>{"C1-DealPriceAsgnCommitmentsREST":{"actionFlag":"READ","inquiryModeFlag":"PRIC","dealId":"7471925852","entityId":"6772262353","entityType":"PERS"}}</t>
  </si>
  <si>
    <t>{"C1-DealPriceAsgnCommitmentsREST":{"actionFlag":"READ","inquiryModeFlag":"COMT","dealId":"5627900407","entityId":"6772262353","entityType":"PERS"}}</t>
  </si>
  <si>
    <t>{"C1-DealPriceAsgnCommitmentsREST":{"actionFlag":"READ","inquiryModeFlag":"BOTH","dealId":"5970255695","entityId":"6772262353","entityType":"PERS"}}</t>
  </si>
  <si>
    <t>{"C1-DealPriceAsgnCommitmentsREST":{"actionFlag":"READ","dealId":"4545294098","entityType":"PERS"}}</t>
  </si>
  <si>
    <t>{"C1-DealPriceAsgnCommitmentsREST":{"actionFlag":"READ","modelId":"8833146632","entityId":"6772262353","entityType":"PERS"}}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</si>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</sst>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0" x14ac:knownFonts="1">
    <font>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9"/>
      <color indexed="81"/>
      <name val="Tahoma"/>
      <family val="2"/>
    </font>
    <font>
      <sz val="9"/>
      <color indexed="81"/>
      <name val="Tahoma"/>
      <family val="2"/>
    </font>
    <font>
      <sz val="8"/>
      <color theme="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rgb="FFCAC9A1"/>
        <bgColor indexed="64"/>
      </patternFill>
    </fill>
    <fill>
      <patternFill patternType="solid">
        <fgColor rgb="FFFFFF99"/>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28">
    <xf numFmtId="0" fontId="0" fillId="0" borderId="0" xfId="0"/>
    <xf numFmtId="49" fontId="2" fillId="5" borderId="1" xfId="0" applyNumberFormat="1" applyFont="1" applyFill="1" applyBorder="1" applyAlignment="1">
      <alignment vertical="top"/>
    </xf>
    <xf numFmtId="49" fontId="5" fillId="7" borderId="1" xfId="0" applyNumberFormat="1" applyFont="1" applyFill="1" applyBorder="1" applyAlignment="1">
      <alignment vertical="top"/>
    </xf>
    <xf numFmtId="49" fontId="4" fillId="6" borderId="1" xfId="0" applyNumberFormat="1" applyFont="1" applyFill="1" applyBorder="1" applyAlignment="1">
      <alignment horizontal="left"/>
    </xf>
    <xf numFmtId="49" fontId="5" fillId="7" borderId="1" xfId="0" applyNumberFormat="1" applyFont="1" applyFill="1" applyBorder="1" applyAlignment="1">
      <alignment horizontal="left"/>
    </xf>
    <xf numFmtId="49" fontId="0" fillId="7" borderId="1" xfId="0" quotePrefix="1" applyNumberFormat="1" applyFill="1" applyBorder="1" applyAlignment="1">
      <alignment horizontal="left"/>
    </xf>
    <xf numFmtId="49" fontId="2" fillId="5" borderId="1" xfId="0" applyNumberFormat="1" applyFont="1" applyFill="1" applyBorder="1" applyAlignment="1">
      <alignment horizontal="left"/>
    </xf>
    <xf numFmtId="49" fontId="1" fillId="2" borderId="0" xfId="0" applyNumberFormat="1" applyFont="1" applyFill="1" applyBorder="1" applyAlignment="1">
      <alignment horizontal="left"/>
    </xf>
    <xf numFmtId="49" fontId="0" fillId="0" borderId="0" xfId="0" applyNumberFormat="1" applyBorder="1" applyAlignment="1">
      <alignment horizontal="left"/>
    </xf>
    <xf numFmtId="49" fontId="0" fillId="3" borderId="0" xfId="0" applyNumberFormat="1" applyFill="1" applyBorder="1" applyAlignment="1">
      <alignment horizontal="left"/>
    </xf>
    <xf numFmtId="49" fontId="0" fillId="4" borderId="0" xfId="0" applyNumberFormat="1" applyFill="1" applyBorder="1" applyAlignment="1">
      <alignment horizontal="left"/>
    </xf>
    <xf numFmtId="49" fontId="3" fillId="0" borderId="0" xfId="0" applyNumberFormat="1" applyFont="1" applyBorder="1" applyAlignment="1">
      <alignment horizontal="left"/>
    </xf>
    <xf numFmtId="49" fontId="3" fillId="3" borderId="0" xfId="0" applyNumberFormat="1" applyFont="1" applyFill="1" applyBorder="1" applyAlignment="1">
      <alignment horizontal="left"/>
    </xf>
    <xf numFmtId="49" fontId="3" fillId="4" borderId="0" xfId="0" applyNumberFormat="1" applyFont="1" applyFill="1" applyBorder="1" applyAlignment="1">
      <alignment horizontal="left"/>
    </xf>
    <xf numFmtId="0" fontId="0" fillId="0" borderId="0" xfId="0" applyBorder="1" applyAlignment="1">
      <alignment horizontal="left"/>
    </xf>
    <xf numFmtId="0" fontId="0" fillId="3" borderId="0" xfId="0" applyFill="1" applyBorder="1" applyAlignment="1">
      <alignment horizontal="left"/>
    </xf>
    <xf numFmtId="49" fontId="5" fillId="4" borderId="0" xfId="0" applyNumberFormat="1" applyFont="1" applyFill="1" applyBorder="1" applyAlignment="1">
      <alignment horizontal="left"/>
    </xf>
    <xf numFmtId="0" fontId="0" fillId="4" borderId="0" xfId="0" applyFill="1" applyBorder="1" applyAlignment="1">
      <alignment horizontal="left"/>
    </xf>
    <xf numFmtId="49" fontId="0" fillId="7" borderId="0" xfId="0" quotePrefix="1" applyNumberFormat="1" applyFill="1" applyBorder="1" applyAlignment="1">
      <alignment horizontal="left"/>
    </xf>
    <xf numFmtId="0" fontId="0" fillId="3" borderId="0" xfId="0" applyFill="1"/>
    <xf numFmtId="49" fontId="4" fillId="6" borderId="6" xfId="0" applyNumberFormat="1" applyFont="1" applyFill="1" applyBorder="1" applyAlignment="1">
      <alignment vertical="top"/>
    </xf>
    <xf numFmtId="0" fontId="0" fillId="7" borderId="1" xfId="0" applyNumberFormat="1" applyFill="1" applyBorder="1" applyAlignment="1">
      <alignment horizontal="left"/>
    </xf>
    <xf numFmtId="49" fontId="0" fillId="7" borderId="1" xfId="0" applyNumberFormat="1" applyFill="1" applyBorder="1" applyAlignment="1">
      <alignment vertical="top"/>
    </xf>
    <xf numFmtId="49" fontId="0" fillId="7" borderId="1" xfId="0" applyNumberFormat="1" applyFill="1" applyBorder="1"/>
    <xf numFmtId="0" fontId="0" fillId="7" borderId="1" xfId="0" applyFill="1" applyBorder="1"/>
    <xf numFmtId="1" fontId="0" fillId="7" borderId="1" xfId="0" applyNumberFormat="1" applyFill="1" applyBorder="1"/>
    <xf numFmtId="49" fontId="0" fillId="0" borderId="0" xfId="0" applyNumberFormat="1" applyAlignment="1">
      <alignment vertical="top"/>
    </xf>
    <xf numFmtId="49" fontId="0" fillId="0" borderId="0" xfId="0" applyNumberFormat="1" applyAlignment="1">
      <alignment vertical="top" wrapText="1"/>
    </xf>
    <xf numFmtId="49" fontId="0" fillId="3" borderId="0" xfId="0" applyNumberFormat="1" applyFill="1" applyAlignment="1">
      <alignment vertical="top"/>
    </xf>
    <xf numFmtId="49" fontId="0" fillId="4" borderId="0" xfId="0" applyNumberFormat="1" applyFill="1" applyAlignment="1">
      <alignment vertical="top"/>
    </xf>
    <xf numFmtId="49" fontId="4" fillId="6" borderId="5" xfId="0" applyNumberFormat="1" applyFont="1" applyFill="1" applyBorder="1" applyAlignment="1">
      <alignment vertical="top"/>
    </xf>
    <xf numFmtId="49" fontId="4" fillId="6" borderId="5" xfId="0" applyNumberFormat="1" applyFont="1" applyFill="1" applyBorder="1" applyAlignment="1">
      <alignment vertical="top" wrapText="1"/>
    </xf>
    <xf numFmtId="49" fontId="2" fillId="5" borderId="1" xfId="0" applyNumberFormat="1" applyFont="1" applyFill="1" applyBorder="1" applyAlignment="1">
      <alignment horizontal="left"/>
    </xf>
    <xf numFmtId="0" fontId="0" fillId="0" borderId="0" xfId="0" applyAlignment="1">
      <alignment horizontal="left"/>
    </xf>
    <xf numFmtId="0" fontId="6" fillId="9" borderId="7" xfId="0" applyFont="1" applyFill="1" applyBorder="1" applyAlignment="1">
      <alignment vertical="top"/>
    </xf>
    <xf numFmtId="0" fontId="6" fillId="9" borderId="0" xfId="0" applyFont="1" applyFill="1" applyBorder="1" applyAlignment="1">
      <alignment vertical="top"/>
    </xf>
    <xf numFmtId="0" fontId="6" fillId="10" borderId="1" xfId="0" applyFont="1" applyFill="1" applyBorder="1" applyAlignment="1">
      <alignment horizontal="left"/>
    </xf>
    <xf numFmtId="0" fontId="6" fillId="10" borderId="2" xfId="0" applyFont="1" applyFill="1" applyBorder="1" applyAlignment="1">
      <alignment horizontal="left"/>
    </xf>
    <xf numFmtId="49" fontId="0" fillId="6" borderId="1" xfId="0" applyNumberFormat="1" applyFill="1" applyBorder="1" applyAlignment="1">
      <alignment horizontal="left" vertical="top"/>
    </xf>
    <xf numFmtId="0" fontId="6" fillId="6" borderId="1" xfId="0" applyFont="1" applyFill="1" applyBorder="1" applyAlignment="1">
      <alignment horizontal="left"/>
    </xf>
    <xf numFmtId="0" fontId="0" fillId="7" borderId="1" xfId="0" applyFill="1" applyBorder="1" applyAlignment="1">
      <alignment horizontal="left"/>
    </xf>
    <xf numFmtId="49" fontId="0" fillId="7" borderId="1" xfId="0" applyNumberFormat="1" applyFill="1" applyBorder="1" applyAlignment="1">
      <alignment horizontal="left"/>
    </xf>
    <xf numFmtId="15" fontId="0" fillId="7" borderId="1" xfId="0" applyNumberFormat="1" applyFill="1" applyBorder="1"/>
    <xf numFmtId="49" fontId="4" fillId="6" borderId="1" xfId="0" applyNumberFormat="1" applyFont="1" applyFill="1" applyBorder="1" applyAlignment="1">
      <alignment vertical="top"/>
    </xf>
    <xf numFmtId="49" fontId="0" fillId="7" borderId="1" xfId="0" quotePrefix="1" applyNumberFormat="1" applyFill="1" applyBorder="1" applyAlignment="1">
      <alignment vertical="top"/>
    </xf>
    <xf numFmtId="14" fontId="0" fillId="7" borderId="1" xfId="0" quotePrefix="1" applyNumberForma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49" fontId="2" fillId="5" borderId="8" xfId="0" applyNumberFormat="1" applyFont="1" applyFill="1" applyBorder="1" applyAlignment="1">
      <alignment vertical="top"/>
    </xf>
    <xf numFmtId="49" fontId="2" fillId="5" borderId="9" xfId="0" applyNumberFormat="1" applyFont="1" applyFill="1" applyBorder="1" applyAlignment="1">
      <alignment vertical="top"/>
    </xf>
    <xf numFmtId="49" fontId="0" fillId="7" borderId="1" xfId="0" applyNumberFormat="1" applyFill="1" applyBorder="1" applyAlignment="1">
      <alignment horizontal="left" vertical="top"/>
    </xf>
    <xf numFmtId="49" fontId="9" fillId="7" borderId="1" xfId="0" applyNumberFormat="1" applyFont="1" applyFill="1" applyBorder="1" applyAlignment="1">
      <alignment horizontal="left" vertical="top"/>
    </xf>
    <xf numFmtId="49" fontId="0" fillId="11" borderId="1" xfId="0" applyNumberFormat="1" applyFill="1" applyBorder="1" applyAlignment="1">
      <alignment horizontal="left" vertical="top"/>
    </xf>
    <xf numFmtId="0" fontId="0" fillId="11" borderId="1" xfId="0" applyNumberFormat="1" applyFill="1" applyBorder="1" applyAlignment="1">
      <alignment horizontal="left" vertical="top"/>
    </xf>
    <xf numFmtId="2" fontId="0" fillId="11" borderId="1" xfId="0" applyNumberFormat="1" applyFill="1" applyBorder="1" applyAlignment="1">
      <alignment horizontal="left" vertical="top"/>
    </xf>
    <xf numFmtId="0" fontId="6" fillId="9" borderId="0" xfId="0" applyFont="1" applyFill="1" applyBorder="1" applyAlignment="1">
      <alignment horizontal="left" vertical="top"/>
    </xf>
    <xf numFmtId="0" fontId="6" fillId="5" borderId="1" xfId="0" applyFont="1" applyFill="1" applyBorder="1" applyAlignment="1">
      <alignment horizontal="left" vertical="top"/>
    </xf>
    <xf numFmtId="0" fontId="6" fillId="9" borderId="0" xfId="0" applyFont="1" applyFill="1" applyBorder="1" applyAlignment="1">
      <alignment horizontal="left" vertical="top"/>
    </xf>
    <xf numFmtId="0" fontId="6" fillId="6" borderId="6" xfId="0" applyFont="1" applyFill="1" applyBorder="1" applyAlignment="1">
      <alignment horizontal="left"/>
    </xf>
    <xf numFmtId="0" fontId="6" fillId="10" borderId="3" xfId="0" applyFont="1" applyFill="1" applyBorder="1" applyAlignment="1">
      <alignment horizontal="center"/>
    </xf>
    <xf numFmtId="0" fontId="0" fillId="0" borderId="0" xfId="0" applyAlignment="1"/>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2" borderId="1" xfId="0" applyFill="1" applyBorder="1" applyAlignment="1">
      <alignment horizontal="left" vertical="top"/>
    </xf>
    <xf numFmtId="164" fontId="0" fillId="12" borderId="1" xfId="0" applyNumberFormat="1" applyFill="1" applyBorder="1" applyAlignment="1">
      <alignment horizontal="left" vertical="top"/>
    </xf>
    <xf numFmtId="3" fontId="0" fillId="12" borderId="1" xfId="0" applyNumberFormat="1" applyFill="1" applyBorder="1" applyAlignment="1">
      <alignment horizontal="left" vertical="top"/>
    </xf>
    <xf numFmtId="0" fontId="0" fillId="12" borderId="1" xfId="0" applyNumberFormat="1" applyFill="1" applyBorder="1" applyAlignment="1">
      <alignment horizontal="left" vertical="top"/>
    </xf>
    <xf numFmtId="0" fontId="6" fillId="14" borderId="1" xfId="0" applyFont="1" applyFill="1" applyBorder="1" applyAlignment="1">
      <alignment horizontal="left"/>
    </xf>
    <xf numFmtId="0" fontId="6" fillId="15" borderId="1" xfId="0" applyFont="1" applyFill="1" applyBorder="1" applyAlignment="1">
      <alignment horizontal="left"/>
    </xf>
    <xf numFmtId="49" fontId="0" fillId="13" borderId="1" xfId="0" applyNumberFormat="1" applyFill="1" applyBorder="1" applyAlignment="1">
      <alignment horizontal="left" vertical="top"/>
    </xf>
    <xf numFmtId="0" fontId="0" fillId="13" borderId="1" xfId="0" applyNumberFormat="1" applyFill="1" applyBorder="1" applyAlignment="1">
      <alignment horizontal="left" vertical="top"/>
    </xf>
    <xf numFmtId="2" fontId="0" fillId="1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4" borderId="1" xfId="0" applyFill="1" applyBorder="1" applyAlignment="1">
      <alignment horizontal="left" vertical="top"/>
    </xf>
    <xf numFmtId="2" fontId="0" fillId="14"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14" fontId="0" fillId="13"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4" borderId="1" xfId="0" applyFont="1" applyFill="1" applyBorder="1" applyAlignment="1"/>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3" borderId="1" xfId="0" applyNumberFormat="1" applyFill="1" applyBorder="1" applyAlignment="1">
      <alignment horizontal="left" vertical="top" wrapText="1"/>
    </xf>
    <xf numFmtId="49" fontId="0" fillId="16"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6"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7" borderId="1" xfId="0" applyNumberFormat="1" applyFill="1" applyBorder="1" applyAlignment="1">
      <alignment horizontal="left" vertical="top"/>
    </xf>
    <xf numFmtId="0" fontId="0" fillId="17" borderId="1" xfId="0" applyNumberForma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14" fontId="0" fillId="18" borderId="1"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3" borderId="6" xfId="0" applyNumberFormat="1" applyFill="1" applyBorder="1" applyAlignment="1">
      <alignment horizontal="left"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0" fillId="18" borderId="1" xfId="0" applyNumberFormat="1" applyFill="1" applyBorder="1" applyAlignment="1">
      <alignment horizontal="left" vertical="top" wrapText="1"/>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6" fillId="10" borderId="3" xfId="0" applyFont="1" applyFill="1" applyBorder="1" applyAlignment="1">
      <alignment horizontal="center"/>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0" fontId="0" fillId="18" borderId="0" xfId="0" applyFill="1"/>
    <xf numFmtId="0" fontId="6" fillId="5" borderId="10" xfId="0" applyFont="1" applyFill="1" applyBorder="1" applyAlignment="1">
      <alignment horizontal="left" vertical="top"/>
    </xf>
    <xf numFmtId="0" fontId="6" fillId="5" borderId="5" xfId="0" applyFont="1" applyFill="1" applyBorder="1" applyAlignment="1">
      <alignment horizontal="left" vertical="top"/>
    </xf>
    <xf numFmtId="0" fontId="6" fillId="9" borderId="8" xfId="0" applyFont="1" applyFill="1" applyBorder="1" applyAlignment="1">
      <alignment horizontal="left" vertical="top"/>
    </xf>
    <xf numFmtId="0" fontId="6" fillId="9" borderId="9" xfId="0" applyFont="1" applyFill="1" applyBorder="1" applyAlignment="1">
      <alignment horizontal="left" vertical="top"/>
    </xf>
    <xf numFmtId="0" fontId="6" fillId="13" borderId="9" xfId="0" applyFont="1" applyFill="1" applyBorder="1" applyAlignment="1">
      <alignment horizontal="center" vertical="top"/>
    </xf>
    <xf numFmtId="0" fontId="6" fillId="14" borderId="2" xfId="0" applyFont="1" applyFill="1" applyBorder="1" applyAlignment="1">
      <alignment horizontal="center"/>
    </xf>
    <xf numFmtId="0" fontId="6" fillId="14" borderId="3" xfId="0" applyFont="1" applyFill="1" applyBorder="1" applyAlignment="1">
      <alignment horizontal="center"/>
    </xf>
    <xf numFmtId="0" fontId="6" fillId="14" borderId="4" xfId="0" applyFont="1" applyFill="1" applyBorder="1" applyAlignment="1">
      <alignment horizontal="center"/>
    </xf>
    <xf numFmtId="0" fontId="6" fillId="15" borderId="2" xfId="0" applyFont="1" applyFill="1" applyBorder="1" applyAlignment="1">
      <alignment horizontal="center"/>
    </xf>
    <xf numFmtId="0" fontId="6" fillId="15" borderId="3" xfId="0" applyFont="1" applyFill="1" applyBorder="1" applyAlignment="1">
      <alignment horizontal="center"/>
    </xf>
    <xf numFmtId="0" fontId="6" fillId="15" borderId="4" xfId="0" applyFont="1" applyFill="1" applyBorder="1" applyAlignment="1">
      <alignment horizontal="center"/>
    </xf>
    <xf numFmtId="0" fontId="6" fillId="10" borderId="2" xfId="0" applyFont="1" applyFill="1" applyBorder="1" applyAlignment="1">
      <alignment horizontal="center"/>
    </xf>
    <xf numFmtId="0" fontId="6" fillId="10" borderId="3" xfId="0" applyFont="1" applyFill="1" applyBorder="1" applyAlignment="1">
      <alignment horizontal="center"/>
    </xf>
    <xf numFmtId="0" fontId="6" fillId="10" borderId="4" xfId="0" applyFont="1" applyFill="1" applyBorder="1" applyAlignment="1">
      <alignment horizontal="center"/>
    </xf>
    <xf numFmtId="0" fontId="6" fillId="10" borderId="2" xfId="0" applyFont="1" applyFill="1" applyBorder="1" applyAlignment="1">
      <alignment horizontal="center" vertical="top"/>
    </xf>
    <xf numFmtId="0" fontId="6" fillId="10" borderId="3" xfId="0" applyFont="1" applyFill="1" applyBorder="1" applyAlignment="1">
      <alignment horizontal="center" vertical="top"/>
    </xf>
    <xf numFmtId="0" fontId="6" fillId="10" borderId="4" xfId="0" applyFont="1" applyFill="1" applyBorder="1" applyAlignment="1">
      <alignment horizontal="center" vertical="top"/>
    </xf>
    <xf numFmtId="0" fontId="6" fillId="9" borderId="7" xfId="0" applyFont="1" applyFill="1" applyBorder="1" applyAlignment="1">
      <alignment horizontal="left" vertical="top"/>
    </xf>
    <xf numFmtId="0" fontId="6" fillId="9" borderId="0" xfId="0" applyFont="1" applyFill="1" applyBorder="1" applyAlignment="1">
      <alignment horizontal="left" vertical="top"/>
    </xf>
    <xf numFmtId="49" fontId="2" fillId="5" borderId="1" xfId="0" applyNumberFormat="1" applyFont="1" applyFill="1" applyBorder="1" applyAlignment="1">
      <alignment horizontal="left"/>
    </xf>
    <xf numFmtId="49" fontId="2" fillId="5" borderId="2" xfId="0" applyNumberFormat="1" applyFont="1" applyFill="1" applyBorder="1" applyAlignment="1">
      <alignment horizontal="left" vertical="top"/>
    </xf>
    <xf numFmtId="49" fontId="2" fillId="5" borderId="3" xfId="0" applyNumberFormat="1" applyFont="1" applyFill="1" applyBorder="1" applyAlignment="1">
      <alignment horizontal="left" vertical="top"/>
    </xf>
    <xf numFmtId="49" fontId="2" fillId="5" borderId="4" xfId="0" applyNumberFormat="1" applyFont="1" applyFill="1" applyBorder="1" applyAlignment="1">
      <alignment horizontal="left" vertical="top"/>
    </xf>
    <xf numFmtId="0" fontId="1" fillId="8" borderId="0" xfId="0" applyFont="1" applyFill="1" applyAlignment="1">
      <alignment horizontal="left" vertical="top"/>
    </xf>
  </cellXfs>
  <cellStyles count="1">
    <cellStyle name="Normal" xfId="0" builtinId="0"/>
  </cellStyles>
  <dxfs count="0"/>
  <tableStyles count="0" defaultTableStyle="TableStyleMedium2" defaultPivotStyle="PivotStyleLight16"/>
  <colors>
    <mruColors>
      <color rgb="FFED116F"/>
      <color rgb="FFCAC9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031"/>
  <sheetViews>
    <sheetView tabSelected="1" topLeftCell="A1996" zoomScale="55" zoomScaleNormal="55" workbookViewId="0">
      <selection activeCell="S572" sqref="S1:S1048576"/>
    </sheetView>
  </sheetViews>
  <sheetFormatPr defaultRowHeight="14.5" x14ac:dyDescent="0.35"/>
  <cols>
    <col min="1" max="1" width="28.1796875" style="14" bestFit="1" customWidth="1" collapsed="1"/>
    <col min="2" max="2" width="20.7265625" style="14" bestFit="1" customWidth="1" collapsed="1"/>
    <col min="3" max="3" width="30.26953125" style="14" customWidth="1" collapsed="1"/>
    <col min="4" max="4" width="19.26953125" style="14" customWidth="1" collapsed="1"/>
    <col min="5" max="5" width="17.6328125" style="14" customWidth="1" collapsed="1"/>
    <col min="6" max="6" width="8.7265625" style="14" collapsed="1"/>
    <col min="7" max="7" width="18" style="14" customWidth="1" collapsed="1"/>
    <col min="8" max="8" width="26.90625" style="14" customWidth="1" collapsed="1"/>
    <col min="9" max="9" width="29.6328125" style="14" customWidth="1" collapsed="1"/>
    <col min="10" max="10" width="45.1796875" style="14" bestFit="1" customWidth="1" collapsed="1"/>
    <col min="11" max="11" width="21.90625" style="14" customWidth="1" collapsed="1"/>
    <col min="12" max="19" width="8.7265625" style="14" collapsed="1"/>
    <col min="20" max="20" width="18.81640625" style="14" customWidth="1" collapsed="1"/>
    <col min="21" max="21" width="18" style="14" customWidth="1" collapsed="1"/>
    <col min="22" max="22" width="15.6328125" style="14" customWidth="1" collapsed="1"/>
    <col min="23" max="23" width="22.26953125" style="14" customWidth="1" collapsed="1"/>
    <col min="24" max="24" width="8.7265625" style="14" collapsed="1"/>
    <col min="25" max="25" width="43.453125" style="14" customWidth="1" collapsed="1"/>
    <col min="26" max="26" width="17.36328125" style="14" customWidth="1" collapsed="1"/>
    <col min="27" max="39" width="8.7265625" style="14" collapsed="1"/>
    <col min="40" max="40" width="12.08984375" style="14" customWidth="1" collapsed="1"/>
    <col min="41" max="43" width="8.7265625" style="14" collapsed="1"/>
    <col min="44" max="44" width="51.54296875" style="14" customWidth="1" collapsed="1"/>
    <col min="45" max="16384" width="8.7265625" style="14" collapsed="1"/>
  </cols>
  <sheetData>
    <row r="1" spans="1:118" s="8" customFormat="1" ht="24.5" customHeight="1" x14ac:dyDescent="0.55000000000000004">
      <c r="A1" s="7" t="s">
        <v>0</v>
      </c>
      <c r="B1" s="7" t="s">
        <v>1</v>
      </c>
      <c r="C1" s="7"/>
      <c r="D1" s="7"/>
      <c r="E1" s="7"/>
      <c r="F1" s="7"/>
      <c r="G1" s="7"/>
      <c r="H1" s="7"/>
      <c r="I1" s="7"/>
      <c r="J1" s="7"/>
      <c r="K1" s="7"/>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6" t="s">
        <v>2</v>
      </c>
      <c r="B2" s="6"/>
      <c r="C2" s="6"/>
      <c r="D2" s="6"/>
      <c r="E2" s="6"/>
      <c r="F2" s="6"/>
      <c r="G2" s="6"/>
      <c r="H2" s="6"/>
      <c r="I2" s="6"/>
      <c r="J2" s="6"/>
      <c r="V2" s="8"/>
      <c r="AB2" s="8"/>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row>
    <row r="4" spans="1:118" x14ac:dyDescent="0.35">
      <c r="A4" s="4" t="s">
        <v>49</v>
      </c>
      <c r="B4" s="4" t="s">
        <v>13</v>
      </c>
      <c r="C4" s="4" t="s">
        <v>39</v>
      </c>
      <c r="D4" s="4" t="s">
        <v>14</v>
      </c>
      <c r="E4" s="4"/>
      <c r="F4" s="4"/>
      <c r="G4" s="4"/>
      <c r="H4" s="4"/>
      <c r="I4" s="4" t="s">
        <v>15</v>
      </c>
      <c r="J4" s="4" t="s">
        <v>40</v>
      </c>
    </row>
    <row r="5" spans="1:118" x14ac:dyDescent="0.35">
      <c r="A5" s="4" t="s">
        <v>51</v>
      </c>
      <c r="B5" s="4" t="s">
        <v>13</v>
      </c>
      <c r="C5" s="4" t="s">
        <v>41</v>
      </c>
      <c r="D5" s="4" t="s">
        <v>14</v>
      </c>
      <c r="E5" s="4"/>
      <c r="F5" s="4"/>
      <c r="G5" s="4"/>
      <c r="H5" s="4"/>
      <c r="I5" s="4" t="s">
        <v>15</v>
      </c>
      <c r="J5" s="4" t="s">
        <v>42</v>
      </c>
    </row>
    <row r="7" spans="1:118" s="8" customFormat="1" ht="24.5" customHeight="1" x14ac:dyDescent="0.45">
      <c r="A7" s="6" t="s">
        <v>16</v>
      </c>
      <c r="B7" s="6"/>
      <c r="C7" s="6"/>
      <c r="D7" s="6"/>
      <c r="E7" s="6"/>
      <c r="F7" s="6"/>
      <c r="G7" s="6"/>
      <c r="H7" s="6"/>
      <c r="I7" s="6"/>
      <c r="J7" s="6"/>
      <c r="K7" s="6"/>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49</v>
      </c>
      <c r="B9" s="4" t="s">
        <v>39</v>
      </c>
      <c r="C9" s="4" t="s">
        <v>50</v>
      </c>
      <c r="D9" s="4" t="s">
        <v>26</v>
      </c>
      <c r="E9" s="4" t="s">
        <v>13</v>
      </c>
      <c r="F9" s="4" t="s">
        <v>27</v>
      </c>
      <c r="G9" s="4" t="s">
        <v>28</v>
      </c>
      <c r="H9" s="4" t="s">
        <v>29</v>
      </c>
      <c r="I9" s="4" t="s">
        <v>30</v>
      </c>
      <c r="J9" s="4" t="s">
        <v>43</v>
      </c>
      <c r="K9" s="4"/>
    </row>
    <row r="10" spans="1:118" x14ac:dyDescent="0.35">
      <c r="A10" s="4" t="s">
        <v>51</v>
      </c>
      <c r="B10" s="4" t="s">
        <v>41</v>
      </c>
      <c r="C10" s="4" t="s">
        <v>52</v>
      </c>
      <c r="D10" s="4" t="s">
        <v>26</v>
      </c>
      <c r="E10" s="4" t="s">
        <v>13</v>
      </c>
      <c r="F10" s="4" t="s">
        <v>27</v>
      </c>
      <c r="G10" s="4" t="s">
        <v>28</v>
      </c>
      <c r="H10" s="4" t="s">
        <v>29</v>
      </c>
      <c r="I10" s="4" t="s">
        <v>30</v>
      </c>
      <c r="J10" s="4" t="s">
        <v>44</v>
      </c>
      <c r="K10" s="4"/>
    </row>
    <row r="11" spans="1:118" s="17" customFormat="1" x14ac:dyDescent="0.35">
      <c r="A11" s="16"/>
      <c r="B11" s="16"/>
      <c r="C11" s="16"/>
      <c r="D11" s="16"/>
      <c r="E11" s="16"/>
      <c r="F11" s="16"/>
      <c r="G11" s="16"/>
      <c r="H11" s="16"/>
      <c r="I11" s="16"/>
      <c r="J11" s="16"/>
      <c r="K11" s="16"/>
    </row>
    <row r="12" spans="1:118" ht="18.5" x14ac:dyDescent="0.45">
      <c r="A12" s="323" t="s">
        <v>31</v>
      </c>
      <c r="B12" s="323"/>
      <c r="C12" s="323"/>
      <c r="D12" s="323"/>
      <c r="E12" s="323"/>
    </row>
    <row r="13" spans="1:118" ht="15.5" x14ac:dyDescent="0.35">
      <c r="A13" s="3" t="s">
        <v>32</v>
      </c>
      <c r="B13" s="3" t="s">
        <v>33</v>
      </c>
      <c r="C13" s="3" t="s">
        <v>34</v>
      </c>
      <c r="D13" s="3" t="s">
        <v>4</v>
      </c>
      <c r="E13" s="3" t="s">
        <v>35</v>
      </c>
    </row>
    <row r="14" spans="1:118" ht="15.5" customHeight="1" x14ac:dyDescent="0.35">
      <c r="A14" s="5" t="s">
        <v>36</v>
      </c>
      <c r="B14" s="5" t="s">
        <v>37</v>
      </c>
      <c r="C14" s="5" t="s">
        <v>27</v>
      </c>
      <c r="D14" s="5" t="s">
        <v>13</v>
      </c>
      <c r="E14" s="5" t="s">
        <v>38</v>
      </c>
    </row>
    <row r="15" spans="1:118" ht="15.5" customHeight="1" x14ac:dyDescent="0.35">
      <c r="A15" s="18"/>
      <c r="B15" s="18"/>
      <c r="C15" s="18"/>
      <c r="D15" s="18"/>
      <c r="E15" s="18"/>
    </row>
    <row r="17" spans="1:118" s="26" customFormat="1" ht="18" customHeight="1" x14ac:dyDescent="0.35">
      <c r="A17" s="1" t="s">
        <v>68</v>
      </c>
      <c r="B17" s="1"/>
      <c r="C17" s="1"/>
      <c r="D17" s="1"/>
      <c r="E17" s="1"/>
      <c r="F17" s="1"/>
      <c r="G17" s="1"/>
      <c r="H17" s="1"/>
      <c r="L17" s="27"/>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row>
    <row r="18" spans="1:118" s="26" customFormat="1" ht="18" customHeight="1" x14ac:dyDescent="0.35">
      <c r="A18" s="30" t="s">
        <v>5</v>
      </c>
      <c r="B18" s="31" t="s">
        <v>17</v>
      </c>
      <c r="C18" s="31" t="s">
        <v>69</v>
      </c>
      <c r="D18" s="31" t="s">
        <v>4</v>
      </c>
      <c r="E18" s="30" t="s">
        <v>70</v>
      </c>
      <c r="F18" s="30" t="s">
        <v>71</v>
      </c>
      <c r="G18" s="31" t="s">
        <v>72</v>
      </c>
      <c r="H18" s="30" t="s">
        <v>73</v>
      </c>
      <c r="L18" s="27"/>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row>
    <row r="19" spans="1:118" customFormat="1" x14ac:dyDescent="0.35">
      <c r="A19" s="4" t="s">
        <v>39</v>
      </c>
      <c r="B19" s="4" t="s">
        <v>50</v>
      </c>
      <c r="C19" s="21">
        <v>330353319</v>
      </c>
      <c r="D19" s="22" t="s">
        <v>13</v>
      </c>
      <c r="E19" s="24" t="s">
        <v>74</v>
      </c>
      <c r="F19" s="22" t="s">
        <v>27</v>
      </c>
      <c r="G19" s="24"/>
      <c r="H19" s="22" t="s">
        <v>75</v>
      </c>
      <c r="I19" s="26"/>
      <c r="Y19" s="60"/>
    </row>
    <row r="21" spans="1:118" customFormat="1" ht="18.5" x14ac:dyDescent="0.35">
      <c r="A21" s="324" t="s">
        <v>53</v>
      </c>
      <c r="B21" s="325"/>
      <c r="C21" s="325"/>
      <c r="D21" s="325"/>
      <c r="E21" s="325"/>
      <c r="F21" s="325"/>
      <c r="G21" s="325"/>
      <c r="H21" s="325"/>
      <c r="I21" s="326"/>
      <c r="Y21" s="60"/>
    </row>
    <row r="22" spans="1:118" customFormat="1" ht="15.5" x14ac:dyDescent="0.35">
      <c r="A22" s="20" t="s">
        <v>5</v>
      </c>
      <c r="B22" s="20" t="s">
        <v>17</v>
      </c>
      <c r="C22" s="20" t="s">
        <v>54</v>
      </c>
      <c r="D22" s="20" t="s">
        <v>55</v>
      </c>
      <c r="E22" s="20" t="s">
        <v>56</v>
      </c>
      <c r="F22" s="20" t="s">
        <v>57</v>
      </c>
      <c r="G22" s="20" t="s">
        <v>58</v>
      </c>
      <c r="H22" s="20" t="s">
        <v>59</v>
      </c>
      <c r="I22" s="20" t="s">
        <v>60</v>
      </c>
      <c r="J22" s="20" t="s">
        <v>61</v>
      </c>
      <c r="Y22" s="60"/>
    </row>
    <row r="23" spans="1:118" customFormat="1" x14ac:dyDescent="0.35">
      <c r="A23" s="4" t="s">
        <v>39</v>
      </c>
      <c r="B23" s="2"/>
      <c r="C23" s="4" t="s">
        <v>43</v>
      </c>
      <c r="D23" s="21"/>
      <c r="E23" s="22" t="s">
        <v>62</v>
      </c>
      <c r="F23" s="23" t="s">
        <v>63</v>
      </c>
      <c r="G23" s="23" t="s">
        <v>64</v>
      </c>
      <c r="H23" s="24" t="s">
        <v>65</v>
      </c>
      <c r="I23" s="24">
        <v>12</v>
      </c>
      <c r="J23" s="23" t="s">
        <v>76</v>
      </c>
      <c r="Y23" s="60"/>
    </row>
    <row r="24" spans="1:118" customFormat="1" x14ac:dyDescent="0.35">
      <c r="A24" s="4" t="s">
        <v>41</v>
      </c>
      <c r="B24" s="2"/>
      <c r="C24" s="4" t="s">
        <v>43</v>
      </c>
      <c r="D24" s="21"/>
      <c r="E24" s="22" t="s">
        <v>62</v>
      </c>
      <c r="F24" s="23" t="s">
        <v>66</v>
      </c>
      <c r="G24" s="23" t="s">
        <v>67</v>
      </c>
      <c r="H24" s="24" t="s">
        <v>65</v>
      </c>
      <c r="I24" s="24">
        <v>13</v>
      </c>
      <c r="J24" s="23" t="s">
        <v>77</v>
      </c>
      <c r="Y24" s="60"/>
    </row>
    <row r="26" spans="1:118" customFormat="1" ht="50.4" customHeight="1" x14ac:dyDescent="0.35">
      <c r="A26" s="327" t="s">
        <v>83</v>
      </c>
      <c r="B26" s="327"/>
      <c r="C26" s="327"/>
      <c r="D26" s="327"/>
      <c r="E26" s="327"/>
      <c r="F26" s="327"/>
      <c r="G26" s="327"/>
      <c r="H26" s="327"/>
      <c r="I26" s="327"/>
      <c r="J26" s="327"/>
      <c r="K26" s="327"/>
      <c r="Y26" s="60"/>
    </row>
    <row r="27" spans="1:118" customFormat="1" ht="19" customHeight="1" x14ac:dyDescent="0.35">
      <c r="A27" s="33"/>
      <c r="B27" s="33"/>
      <c r="C27" s="33"/>
      <c r="D27" s="33"/>
      <c r="E27" s="33"/>
      <c r="F27" s="33"/>
      <c r="G27" s="33"/>
      <c r="H27" s="33"/>
      <c r="I27" s="33"/>
      <c r="J27" s="33"/>
      <c r="K27" s="33"/>
      <c r="L27" s="33"/>
      <c r="Y27" s="60"/>
      <c r="AP27" s="14"/>
    </row>
    <row r="28" spans="1:118" customFormat="1" x14ac:dyDescent="0.35">
      <c r="A28" s="34" t="s">
        <v>179</v>
      </c>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row>
    <row r="29" spans="1:118" customFormat="1" x14ac:dyDescent="0.35">
      <c r="A29" s="36" t="s">
        <v>84</v>
      </c>
      <c r="B29" s="36" t="s">
        <v>85</v>
      </c>
      <c r="C29" s="36" t="s">
        <v>86</v>
      </c>
      <c r="D29" s="36" t="s">
        <v>87</v>
      </c>
      <c r="E29" s="36" t="s">
        <v>88</v>
      </c>
      <c r="F29" s="36" t="s">
        <v>89</v>
      </c>
      <c r="G29" s="36" t="s">
        <v>90</v>
      </c>
      <c r="H29" s="36" t="s">
        <v>91</v>
      </c>
      <c r="I29" s="36" t="s">
        <v>92</v>
      </c>
      <c r="J29" s="36" t="s">
        <v>93</v>
      </c>
      <c r="K29" s="36" t="s">
        <v>94</v>
      </c>
      <c r="L29" s="36" t="s">
        <v>95</v>
      </c>
      <c r="M29" s="36" t="s">
        <v>96</v>
      </c>
      <c r="N29" s="36" t="s">
        <v>97</v>
      </c>
      <c r="O29" s="36" t="s">
        <v>98</v>
      </c>
      <c r="P29" s="36" t="s">
        <v>99</v>
      </c>
      <c r="Q29" s="36" t="s">
        <v>100</v>
      </c>
      <c r="R29" s="36" t="s">
        <v>101</v>
      </c>
      <c r="S29" s="37" t="s">
        <v>102</v>
      </c>
      <c r="T29" s="315" t="s">
        <v>103</v>
      </c>
      <c r="U29" s="316"/>
      <c r="V29" s="317"/>
      <c r="W29" s="315" t="s">
        <v>104</v>
      </c>
      <c r="X29" s="317"/>
      <c r="Y29" s="59"/>
      <c r="Z29" s="318" t="s">
        <v>105</v>
      </c>
      <c r="AA29" s="319"/>
      <c r="AB29" s="319"/>
      <c r="AC29" s="319"/>
      <c r="AD29" s="319"/>
      <c r="AE29" s="319"/>
      <c r="AF29" s="320"/>
      <c r="AG29" s="318" t="s">
        <v>106</v>
      </c>
      <c r="AH29" s="319"/>
      <c r="AI29" s="319"/>
      <c r="AJ29" s="319"/>
      <c r="AK29" s="319"/>
      <c r="AL29" s="320"/>
      <c r="AM29" s="46"/>
      <c r="AN29" s="47"/>
      <c r="AO29" s="47"/>
      <c r="AP29" s="47"/>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row>
    <row r="30" spans="1:118" customFormat="1" x14ac:dyDescent="0.35">
      <c r="A30" s="38"/>
      <c r="B30" s="38"/>
      <c r="C30" s="38"/>
      <c r="D30" s="38"/>
      <c r="E30" s="38"/>
      <c r="F30" s="38"/>
      <c r="G30" s="38"/>
      <c r="H30" s="38"/>
      <c r="I30" s="38"/>
      <c r="J30" s="38"/>
      <c r="K30" s="38"/>
      <c r="L30" s="38"/>
      <c r="M30" s="38"/>
      <c r="N30" s="38"/>
      <c r="O30" s="38"/>
      <c r="P30" s="38"/>
      <c r="Q30" s="38"/>
      <c r="R30" s="38"/>
      <c r="S30" s="38"/>
      <c r="T30" s="39" t="s">
        <v>107</v>
      </c>
      <c r="U30" s="39" t="s">
        <v>108</v>
      </c>
      <c r="V30" s="39" t="s">
        <v>109</v>
      </c>
      <c r="W30" s="39" t="s">
        <v>110</v>
      </c>
      <c r="X30" s="39" t="s">
        <v>111</v>
      </c>
      <c r="Y30" s="39" t="s">
        <v>112</v>
      </c>
      <c r="Z30" s="39" t="s">
        <v>113</v>
      </c>
      <c r="AA30" s="39" t="s">
        <v>114</v>
      </c>
      <c r="AB30" s="39" t="s">
        <v>115</v>
      </c>
      <c r="AC30" s="39" t="s">
        <v>116</v>
      </c>
      <c r="AD30" s="39" t="s">
        <v>117</v>
      </c>
      <c r="AE30" s="39" t="s">
        <v>118</v>
      </c>
      <c r="AF30" s="39" t="s">
        <v>119</v>
      </c>
      <c r="AG30" s="39" t="s">
        <v>120</v>
      </c>
      <c r="AH30" s="39" t="s">
        <v>121</v>
      </c>
      <c r="AI30" s="39" t="s">
        <v>122</v>
      </c>
      <c r="AJ30" s="39" t="s">
        <v>123</v>
      </c>
      <c r="AK30" s="39" t="s">
        <v>124</v>
      </c>
      <c r="AL30" s="39" t="s">
        <v>125</v>
      </c>
      <c r="AM30" s="38" t="s">
        <v>149</v>
      </c>
      <c r="AN30" s="39" t="s">
        <v>150</v>
      </c>
      <c r="AO30" s="39" t="s">
        <v>151</v>
      </c>
      <c r="AP30" s="58" t="s">
        <v>178</v>
      </c>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row>
    <row r="31" spans="1:118" customFormat="1" x14ac:dyDescent="0.35">
      <c r="A31" s="40" t="s">
        <v>145</v>
      </c>
      <c r="B31" s="5" t="s">
        <v>173</v>
      </c>
      <c r="C31" s="40" t="s">
        <v>181</v>
      </c>
      <c r="D31" s="5" t="s">
        <v>146</v>
      </c>
      <c r="E31" s="41" t="s">
        <v>28</v>
      </c>
      <c r="F31" s="40" t="s">
        <v>126</v>
      </c>
      <c r="G31" s="42" t="str">
        <f ca="1">TEXT(TODAY(),"YYYY-MM-DD")</f>
        <v>2022-12-20</v>
      </c>
      <c r="H31" s="42" t="str">
        <f ca="1">TEXT(TODAY(),"YYYY-MM-DD")</f>
        <v>2022-12-20</v>
      </c>
      <c r="I31" s="40">
        <v>12</v>
      </c>
      <c r="J31" s="40">
        <v>12</v>
      </c>
      <c r="K31" s="40">
        <v>12</v>
      </c>
      <c r="L31" s="40" t="s">
        <v>147</v>
      </c>
      <c r="M31" s="40" t="s">
        <v>148</v>
      </c>
      <c r="N31" s="21" t="s">
        <v>127</v>
      </c>
      <c r="O31" s="21" t="s">
        <v>127</v>
      </c>
      <c r="P31" s="21" t="s">
        <v>128</v>
      </c>
      <c r="Q31" s="21" t="s">
        <v>128</v>
      </c>
      <c r="R31" s="21" t="s">
        <v>128</v>
      </c>
      <c r="S31" s="41"/>
      <c r="T31" s="41" t="s">
        <v>129</v>
      </c>
      <c r="U31" s="41" t="s">
        <v>130</v>
      </c>
      <c r="V31" s="41"/>
      <c r="W31" s="41" t="s">
        <v>131</v>
      </c>
      <c r="X31" s="41" t="s">
        <v>132</v>
      </c>
      <c r="Y31" s="41"/>
      <c r="Z31" s="41"/>
      <c r="AA31" s="41"/>
      <c r="AB31" s="41"/>
      <c r="AC31" s="41"/>
      <c r="AD31" s="41" t="s">
        <v>128</v>
      </c>
      <c r="AE31" s="41" t="s">
        <v>128</v>
      </c>
      <c r="AF31" s="41" t="s">
        <v>128</v>
      </c>
      <c r="AG31" s="41"/>
      <c r="AH31" s="41"/>
      <c r="AI31" s="41"/>
      <c r="AJ31" s="41" t="s">
        <v>128</v>
      </c>
      <c r="AK31" s="41" t="s">
        <v>128</v>
      </c>
      <c r="AL31" s="41" t="s">
        <v>128</v>
      </c>
      <c r="AM31" s="40"/>
      <c r="AN31" s="40">
        <v>1</v>
      </c>
      <c r="AO31" s="40">
        <v>0</v>
      </c>
      <c r="AP31" s="40">
        <v>0</v>
      </c>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row>
    <row r="32" spans="1:118" customFormat="1" ht="19" customHeight="1" x14ac:dyDescent="0.35">
      <c r="A32" s="33"/>
      <c r="B32" s="33"/>
      <c r="C32" s="33"/>
      <c r="D32" s="33"/>
      <c r="E32" s="33"/>
      <c r="F32" s="33"/>
      <c r="G32" s="33"/>
      <c r="H32" s="33"/>
      <c r="I32" s="33"/>
      <c r="J32" s="33"/>
      <c r="K32" s="33"/>
      <c r="L32" s="33"/>
      <c r="Y32" s="60"/>
    </row>
    <row r="33" spans="1:78" customFormat="1" ht="18.5" x14ac:dyDescent="0.35">
      <c r="A33" s="48" t="s">
        <v>180</v>
      </c>
      <c r="B33" s="49"/>
      <c r="C33" s="49"/>
      <c r="D33" s="49"/>
      <c r="E33" s="49"/>
      <c r="F33" s="49"/>
      <c r="G33" s="49"/>
      <c r="H33" s="49"/>
      <c r="I33" s="49"/>
      <c r="J33" s="49"/>
      <c r="K33" s="49"/>
      <c r="L33" s="33"/>
      <c r="Y33" s="60"/>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row>
    <row r="34" spans="1:78" customFormat="1" ht="15.5" x14ac:dyDescent="0.35">
      <c r="A34" s="43" t="s">
        <v>32</v>
      </c>
      <c r="B34" s="43" t="s">
        <v>33</v>
      </c>
      <c r="C34" s="43" t="s">
        <v>34</v>
      </c>
      <c r="D34" s="43" t="s">
        <v>4</v>
      </c>
      <c r="E34" s="43" t="s">
        <v>35</v>
      </c>
      <c r="F34" s="43" t="s">
        <v>133</v>
      </c>
      <c r="G34" s="43" t="s">
        <v>134</v>
      </c>
      <c r="H34" s="43" t="s">
        <v>135</v>
      </c>
      <c r="I34" s="43" t="s">
        <v>136</v>
      </c>
      <c r="J34" s="43" t="s">
        <v>137</v>
      </c>
      <c r="K34" s="43" t="s">
        <v>138</v>
      </c>
      <c r="L34" s="33"/>
      <c r="Y34" s="60"/>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row>
    <row r="35" spans="1:78" customFormat="1" x14ac:dyDescent="0.35">
      <c r="A35" s="44" t="s">
        <v>139</v>
      </c>
      <c r="B35" s="44" t="s">
        <v>140</v>
      </c>
      <c r="C35" s="44" t="str">
        <f ca="1">TEXT(TODAY(),"YYYY-MM-DD")</f>
        <v>2022-12-20</v>
      </c>
      <c r="D35" s="44" t="s">
        <v>13</v>
      </c>
      <c r="E35" s="44" t="s">
        <v>144</v>
      </c>
      <c r="F35" s="45" t="str">
        <f ca="1">TEXT(TODAY(),"YYYY-MM-DD")</f>
        <v>2022-12-20</v>
      </c>
      <c r="G35" s="42" t="s">
        <v>128</v>
      </c>
      <c r="H35" s="44" t="s">
        <v>173</v>
      </c>
      <c r="I35" s="44" t="s">
        <v>141</v>
      </c>
      <c r="J35" s="44" t="s">
        <v>142</v>
      </c>
      <c r="K35" s="44"/>
      <c r="L35" s="33"/>
      <c r="Y35" s="60"/>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row>
    <row r="36" spans="1:78" customFormat="1" x14ac:dyDescent="0.35">
      <c r="A36" s="44" t="s">
        <v>36</v>
      </c>
      <c r="B36" s="44" t="s">
        <v>143</v>
      </c>
      <c r="C36" s="44" t="str">
        <f ca="1">TEXT(TODAY(),"YYYY-MM-DD")</f>
        <v>2022-12-20</v>
      </c>
      <c r="D36" s="44" t="s">
        <v>13</v>
      </c>
      <c r="E36" s="44" t="s">
        <v>38</v>
      </c>
      <c r="F36" s="45" t="str">
        <f ca="1">TEXT(TODAY(),"YYYY-MM-DD")</f>
        <v>2022-12-20</v>
      </c>
      <c r="G36" s="42" t="s">
        <v>128</v>
      </c>
      <c r="H36" s="44" t="s">
        <v>173</v>
      </c>
      <c r="I36" s="44" t="s">
        <v>141</v>
      </c>
      <c r="J36" s="44" t="s">
        <v>152</v>
      </c>
      <c r="K36" s="44"/>
      <c r="L36" s="33"/>
      <c r="Y36" s="60"/>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row>
    <row r="37" spans="1:78" customFormat="1" ht="19" customHeight="1" x14ac:dyDescent="0.35">
      <c r="A37" s="33"/>
      <c r="B37" s="33"/>
      <c r="C37" s="33"/>
      <c r="D37" s="33"/>
      <c r="E37" s="33"/>
      <c r="F37" s="33"/>
      <c r="G37" s="33"/>
      <c r="H37" s="33"/>
      <c r="I37" s="33"/>
      <c r="J37" s="33"/>
      <c r="K37" s="33"/>
      <c r="L37" s="33"/>
      <c r="Y37" s="60"/>
    </row>
    <row r="38" spans="1:78" customFormat="1" x14ac:dyDescent="0.35">
      <c r="A38" s="321" t="s">
        <v>182</v>
      </c>
      <c r="B38" s="322"/>
      <c r="C38" s="322"/>
      <c r="D38" s="322"/>
      <c r="E38" s="322"/>
      <c r="F38" s="322"/>
      <c r="G38" s="322"/>
      <c r="H38" s="322"/>
      <c r="I38" s="322"/>
      <c r="J38" s="322"/>
      <c r="K38" s="322"/>
      <c r="L38" s="322"/>
      <c r="M38" s="322"/>
      <c r="N38" s="322"/>
      <c r="O38" s="322"/>
      <c r="P38" s="322"/>
      <c r="Q38" s="322"/>
      <c r="R38" s="322"/>
      <c r="S38" s="55"/>
      <c r="Y38" s="60"/>
    </row>
    <row r="39" spans="1:78" customFormat="1" x14ac:dyDescent="0.35">
      <c r="A39" s="56" t="s">
        <v>153</v>
      </c>
      <c r="B39" s="56" t="s">
        <v>154</v>
      </c>
      <c r="C39" s="56" t="s">
        <v>155</v>
      </c>
      <c r="D39" s="56" t="s">
        <v>90</v>
      </c>
      <c r="E39" s="56" t="s">
        <v>102</v>
      </c>
      <c r="F39" s="56" t="s">
        <v>156</v>
      </c>
      <c r="G39" s="56" t="s">
        <v>157</v>
      </c>
      <c r="H39" s="56" t="s">
        <v>158</v>
      </c>
      <c r="I39" s="56" t="s">
        <v>159</v>
      </c>
      <c r="J39" s="56" t="s">
        <v>160</v>
      </c>
      <c r="K39" s="56" t="s">
        <v>161</v>
      </c>
      <c r="L39" s="56" t="s">
        <v>162</v>
      </c>
      <c r="M39" s="56" t="s">
        <v>163</v>
      </c>
      <c r="N39" s="56" t="s">
        <v>164</v>
      </c>
      <c r="O39" s="56" t="s">
        <v>165</v>
      </c>
      <c r="P39" s="56" t="s">
        <v>166</v>
      </c>
      <c r="Q39" s="56" t="s">
        <v>167</v>
      </c>
      <c r="R39" s="56" t="s">
        <v>168</v>
      </c>
      <c r="S39" s="56" t="s">
        <v>169</v>
      </c>
      <c r="T39" s="56" t="s">
        <v>136</v>
      </c>
      <c r="U39" s="56" t="s">
        <v>135</v>
      </c>
      <c r="V39" s="56" t="s">
        <v>171</v>
      </c>
      <c r="W39" s="56" t="s">
        <v>174</v>
      </c>
      <c r="X39" s="56" t="s">
        <v>175</v>
      </c>
      <c r="Y39" s="56" t="s">
        <v>177</v>
      </c>
      <c r="Z39" s="56" t="s">
        <v>172</v>
      </c>
    </row>
    <row r="40" spans="1:78" customFormat="1" x14ac:dyDescent="0.35">
      <c r="A40" s="51"/>
      <c r="B40" s="50"/>
      <c r="C40" s="52" t="s">
        <v>152</v>
      </c>
      <c r="D40" s="52"/>
      <c r="E40" s="52"/>
      <c r="F40" s="53"/>
      <c r="G40" s="53"/>
      <c r="H40" s="53"/>
      <c r="I40" s="52"/>
      <c r="J40" s="54"/>
      <c r="K40" s="53"/>
      <c r="L40" s="53"/>
      <c r="M40" s="52"/>
      <c r="N40" s="52"/>
      <c r="O40" s="52"/>
      <c r="P40" s="52"/>
      <c r="Q40" s="52"/>
      <c r="R40" s="52"/>
      <c r="S40" s="52" t="s">
        <v>170</v>
      </c>
      <c r="T40" s="52"/>
      <c r="U40" s="52"/>
      <c r="V40" s="52"/>
      <c r="W40" s="52" t="s">
        <v>176</v>
      </c>
      <c r="X40" s="52" t="s">
        <v>144</v>
      </c>
      <c r="Y40" s="52"/>
      <c r="Z40" s="52"/>
      <c r="AU40" t="s">
        <v>903</v>
      </c>
    </row>
    <row r="42" spans="1:78" customFormat="1" x14ac:dyDescent="0.35">
      <c r="A42" s="34" t="s">
        <v>183</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row>
    <row r="43" spans="1:78" customFormat="1" x14ac:dyDescent="0.35">
      <c r="A43" s="36" t="s">
        <v>84</v>
      </c>
      <c r="B43" s="36" t="s">
        <v>85</v>
      </c>
      <c r="C43" s="36" t="s">
        <v>86</v>
      </c>
      <c r="D43" s="36" t="s">
        <v>87</v>
      </c>
      <c r="E43" s="36" t="s">
        <v>88</v>
      </c>
      <c r="F43" s="36" t="s">
        <v>89</v>
      </c>
      <c r="G43" s="36" t="s">
        <v>90</v>
      </c>
      <c r="H43" s="36" t="s">
        <v>91</v>
      </c>
      <c r="I43" s="36" t="s">
        <v>92</v>
      </c>
      <c r="J43" s="36" t="s">
        <v>93</v>
      </c>
      <c r="K43" s="36" t="s">
        <v>94</v>
      </c>
      <c r="L43" s="36" t="s">
        <v>95</v>
      </c>
      <c r="M43" s="36" t="s">
        <v>96</v>
      </c>
      <c r="N43" s="36" t="s">
        <v>97</v>
      </c>
      <c r="O43" s="36" t="s">
        <v>98</v>
      </c>
      <c r="P43" s="36" t="s">
        <v>99</v>
      </c>
      <c r="Q43" s="36" t="s">
        <v>100</v>
      </c>
      <c r="R43" s="36" t="s">
        <v>101</v>
      </c>
      <c r="S43" s="37" t="s">
        <v>102</v>
      </c>
      <c r="T43" s="315" t="s">
        <v>103</v>
      </c>
      <c r="U43" s="316"/>
      <c r="V43" s="317"/>
      <c r="W43" s="315" t="s">
        <v>104</v>
      </c>
      <c r="X43" s="317"/>
      <c r="Y43" s="59"/>
      <c r="Z43" s="318" t="s">
        <v>105</v>
      </c>
      <c r="AA43" s="319"/>
      <c r="AB43" s="319"/>
      <c r="AC43" s="319"/>
      <c r="AD43" s="319"/>
      <c r="AE43" s="319"/>
      <c r="AF43" s="320"/>
      <c r="AG43" s="318" t="s">
        <v>106</v>
      </c>
      <c r="AH43" s="319"/>
      <c r="AI43" s="319"/>
      <c r="AJ43" s="319"/>
      <c r="AK43" s="319"/>
      <c r="AL43" s="320"/>
      <c r="AM43" s="46"/>
      <c r="AN43" s="47"/>
      <c r="AO43" s="47"/>
      <c r="AP43" s="47"/>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row>
    <row r="44" spans="1:78" customFormat="1" x14ac:dyDescent="0.35">
      <c r="A44" s="38"/>
      <c r="B44" s="38"/>
      <c r="C44" s="38"/>
      <c r="D44" s="38"/>
      <c r="E44" s="38"/>
      <c r="F44" s="38"/>
      <c r="G44" s="38"/>
      <c r="H44" s="38"/>
      <c r="I44" s="38"/>
      <c r="J44" s="38"/>
      <c r="K44" s="38"/>
      <c r="L44" s="38"/>
      <c r="M44" s="38"/>
      <c r="N44" s="38"/>
      <c r="O44" s="38"/>
      <c r="P44" s="38"/>
      <c r="Q44" s="38"/>
      <c r="R44" s="38"/>
      <c r="S44" s="38"/>
      <c r="T44" s="39" t="s">
        <v>107</v>
      </c>
      <c r="U44" s="39" t="s">
        <v>108</v>
      </c>
      <c r="V44" s="39" t="s">
        <v>109</v>
      </c>
      <c r="W44" s="39" t="s">
        <v>110</v>
      </c>
      <c r="X44" s="39" t="s">
        <v>111</v>
      </c>
      <c r="Y44" s="39" t="s">
        <v>112</v>
      </c>
      <c r="Z44" s="39" t="s">
        <v>113</v>
      </c>
      <c r="AA44" s="39" t="s">
        <v>114</v>
      </c>
      <c r="AB44" s="39" t="s">
        <v>115</v>
      </c>
      <c r="AC44" s="39" t="s">
        <v>116</v>
      </c>
      <c r="AD44" s="39" t="s">
        <v>117</v>
      </c>
      <c r="AE44" s="39" t="s">
        <v>118</v>
      </c>
      <c r="AF44" s="39" t="s">
        <v>119</v>
      </c>
      <c r="AG44" s="39" t="s">
        <v>120</v>
      </c>
      <c r="AH44" s="39" t="s">
        <v>121</v>
      </c>
      <c r="AI44" s="39" t="s">
        <v>122</v>
      </c>
      <c r="AJ44" s="39" t="s">
        <v>123</v>
      </c>
      <c r="AK44" s="39" t="s">
        <v>124</v>
      </c>
      <c r="AL44" s="39" t="s">
        <v>125</v>
      </c>
      <c r="AM44" s="38" t="s">
        <v>149</v>
      </c>
      <c r="AN44" s="39" t="s">
        <v>150</v>
      </c>
      <c r="AO44" s="39" t="s">
        <v>151</v>
      </c>
      <c r="AP44" s="58" t="s">
        <v>178</v>
      </c>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row>
    <row r="45" spans="1:78" customFormat="1" x14ac:dyDescent="0.35">
      <c r="A45" s="40" t="s">
        <v>145</v>
      </c>
      <c r="B45" s="5" t="s">
        <v>173</v>
      </c>
      <c r="C45" s="40" t="s">
        <v>186</v>
      </c>
      <c r="D45" s="5" t="s">
        <v>146</v>
      </c>
      <c r="E45" s="41" t="s">
        <v>28</v>
      </c>
      <c r="F45" s="40" t="s">
        <v>126</v>
      </c>
      <c r="G45" s="42" t="str">
        <f ca="1">TEXT(TODAY(),"YYYY-MM-DD")</f>
        <v>2022-12-20</v>
      </c>
      <c r="H45" s="42" t="str">
        <f ca="1">TEXT(TODAY(),"YYYY-MM-DD")</f>
        <v>2022-12-20</v>
      </c>
      <c r="I45" s="40">
        <v>12</v>
      </c>
      <c r="J45" s="40">
        <v>12</v>
      </c>
      <c r="K45" s="40">
        <v>12</v>
      </c>
      <c r="L45" s="40" t="s">
        <v>147</v>
      </c>
      <c r="M45" s="40" t="s">
        <v>148</v>
      </c>
      <c r="N45" s="21" t="s">
        <v>127</v>
      </c>
      <c r="O45" s="21" t="s">
        <v>127</v>
      </c>
      <c r="P45" s="21" t="s">
        <v>128</v>
      </c>
      <c r="Q45" s="21" t="s">
        <v>128</v>
      </c>
      <c r="R45" s="21" t="s">
        <v>128</v>
      </c>
      <c r="S45" s="41"/>
      <c r="T45" s="41" t="s">
        <v>129</v>
      </c>
      <c r="U45" s="41" t="s">
        <v>130</v>
      </c>
      <c r="V45" s="41"/>
      <c r="W45" s="41" t="s">
        <v>131</v>
      </c>
      <c r="X45" s="41" t="s">
        <v>132</v>
      </c>
      <c r="Y45" s="41"/>
      <c r="Z45" s="41"/>
      <c r="AA45" s="41"/>
      <c r="AB45" s="41"/>
      <c r="AC45" s="41"/>
      <c r="AD45" s="41" t="s">
        <v>128</v>
      </c>
      <c r="AE45" s="41" t="s">
        <v>128</v>
      </c>
      <c r="AF45" s="41" t="s">
        <v>128</v>
      </c>
      <c r="AG45" s="41"/>
      <c r="AH45" s="41"/>
      <c r="AI45" s="41"/>
      <c r="AJ45" s="41" t="s">
        <v>128</v>
      </c>
      <c r="AK45" s="41" t="s">
        <v>128</v>
      </c>
      <c r="AL45" s="41" t="s">
        <v>128</v>
      </c>
      <c r="AM45" s="40"/>
      <c r="AN45" s="40">
        <v>1</v>
      </c>
      <c r="AO45" s="40">
        <v>0</v>
      </c>
      <c r="AP45" s="40">
        <v>0</v>
      </c>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row>
    <row r="46" spans="1:78" customFormat="1" ht="19" customHeight="1" x14ac:dyDescent="0.35">
      <c r="A46" s="33"/>
      <c r="B46" s="33"/>
      <c r="C46" s="33"/>
      <c r="D46" s="33"/>
      <c r="E46" s="33"/>
      <c r="F46" s="33"/>
      <c r="G46" s="33"/>
      <c r="H46" s="33"/>
      <c r="I46" s="33"/>
      <c r="J46" s="33"/>
      <c r="K46" s="33"/>
      <c r="L46" s="33"/>
      <c r="Y46" s="60"/>
    </row>
    <row r="47" spans="1:78" customFormat="1" ht="18.5" x14ac:dyDescent="0.35">
      <c r="A47" s="48" t="s">
        <v>184</v>
      </c>
      <c r="B47" s="49"/>
      <c r="C47" s="49"/>
      <c r="D47" s="49"/>
      <c r="E47" s="49"/>
      <c r="F47" s="49"/>
      <c r="G47" s="49"/>
      <c r="H47" s="49"/>
      <c r="I47" s="49"/>
      <c r="J47" s="49"/>
      <c r="K47" s="49"/>
      <c r="L47" s="33"/>
      <c r="Y47" s="60"/>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row>
    <row r="48" spans="1:78" customFormat="1" ht="15.5" x14ac:dyDescent="0.35">
      <c r="A48" s="43" t="s">
        <v>32</v>
      </c>
      <c r="B48" s="43" t="s">
        <v>33</v>
      </c>
      <c r="C48" s="43" t="s">
        <v>34</v>
      </c>
      <c r="D48" s="43" t="s">
        <v>4</v>
      </c>
      <c r="E48" s="43" t="s">
        <v>35</v>
      </c>
      <c r="F48" s="43" t="s">
        <v>133</v>
      </c>
      <c r="G48" s="43" t="s">
        <v>134</v>
      </c>
      <c r="H48" s="43" t="s">
        <v>135</v>
      </c>
      <c r="I48" s="43" t="s">
        <v>136</v>
      </c>
      <c r="J48" s="43" t="s">
        <v>137</v>
      </c>
      <c r="K48" s="43" t="s">
        <v>138</v>
      </c>
      <c r="L48" s="33"/>
      <c r="Y48" s="60"/>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row>
    <row r="49" spans="1:78" customFormat="1" x14ac:dyDescent="0.35">
      <c r="A49" s="44" t="s">
        <v>139</v>
      </c>
      <c r="B49" s="44" t="s">
        <v>140</v>
      </c>
      <c r="C49" s="44" t="str">
        <f ca="1">TEXT(TODAY(),"YYYY-MM-DD")</f>
        <v>2022-12-20</v>
      </c>
      <c r="D49" s="44" t="s">
        <v>13</v>
      </c>
      <c r="E49" s="44" t="s">
        <v>144</v>
      </c>
      <c r="F49" s="45" t="str">
        <f ca="1">TEXT(TODAY(),"YYYY-MM-DD")</f>
        <v>2022-12-20</v>
      </c>
      <c r="G49" s="42" t="s">
        <v>128</v>
      </c>
      <c r="H49" s="44" t="s">
        <v>173</v>
      </c>
      <c r="I49" s="44" t="s">
        <v>141</v>
      </c>
      <c r="J49" s="44" t="s">
        <v>142</v>
      </c>
      <c r="K49" s="44"/>
      <c r="L49" s="33"/>
      <c r="Y49" s="60"/>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row>
    <row r="50" spans="1:78" customFormat="1" x14ac:dyDescent="0.35">
      <c r="A50" s="44" t="s">
        <v>36</v>
      </c>
      <c r="B50" s="44" t="s">
        <v>143</v>
      </c>
      <c r="C50" s="44" t="str">
        <f ca="1">TEXT(TODAY(),"YYYY-MM-DD")</f>
        <v>2022-12-20</v>
      </c>
      <c r="D50" s="44" t="s">
        <v>13</v>
      </c>
      <c r="E50" s="44" t="s">
        <v>38</v>
      </c>
      <c r="F50" s="45" t="str">
        <f ca="1">TEXT(TODAY(),"YYYY-MM-DD")</f>
        <v>2022-12-20</v>
      </c>
      <c r="G50" s="42" t="s">
        <v>128</v>
      </c>
      <c r="H50" s="44" t="s">
        <v>173</v>
      </c>
      <c r="I50" s="44" t="s">
        <v>141</v>
      </c>
      <c r="J50" s="44" t="s">
        <v>152</v>
      </c>
      <c r="K50" s="44"/>
      <c r="L50" s="33"/>
      <c r="Y50" s="60"/>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row>
    <row r="51" spans="1:78" customFormat="1" ht="19" customHeight="1" x14ac:dyDescent="0.35">
      <c r="A51" s="33"/>
      <c r="B51" s="33"/>
      <c r="C51" s="33"/>
      <c r="D51" s="33"/>
      <c r="E51" s="33"/>
      <c r="F51" s="33"/>
      <c r="G51" s="33"/>
      <c r="H51" s="33"/>
      <c r="I51" s="33"/>
      <c r="J51" s="33"/>
      <c r="K51" s="33"/>
      <c r="L51" s="33"/>
      <c r="Y51" s="60"/>
    </row>
    <row r="52" spans="1:78" customFormat="1" x14ac:dyDescent="0.35">
      <c r="A52" s="321" t="s">
        <v>185</v>
      </c>
      <c r="B52" s="322"/>
      <c r="C52" s="322"/>
      <c r="D52" s="322"/>
      <c r="E52" s="322"/>
      <c r="F52" s="322"/>
      <c r="G52" s="322"/>
      <c r="H52" s="322"/>
      <c r="I52" s="322"/>
      <c r="J52" s="322"/>
      <c r="K52" s="322"/>
      <c r="L52" s="322"/>
      <c r="M52" s="322"/>
      <c r="N52" s="322"/>
      <c r="O52" s="322"/>
      <c r="P52" s="322"/>
      <c r="Q52" s="322"/>
      <c r="R52" s="322"/>
      <c r="S52" s="55"/>
      <c r="Y52" s="60"/>
    </row>
    <row r="53" spans="1:78" customFormat="1" x14ac:dyDescent="0.35">
      <c r="A53" s="56" t="s">
        <v>153</v>
      </c>
      <c r="B53" s="56" t="s">
        <v>154</v>
      </c>
      <c r="C53" s="56" t="s">
        <v>155</v>
      </c>
      <c r="D53" s="56" t="s">
        <v>90</v>
      </c>
      <c r="E53" s="56" t="s">
        <v>102</v>
      </c>
      <c r="F53" s="56" t="s">
        <v>156</v>
      </c>
      <c r="G53" s="56" t="s">
        <v>157</v>
      </c>
      <c r="H53" s="56" t="s">
        <v>158</v>
      </c>
      <c r="I53" s="56" t="s">
        <v>159</v>
      </c>
      <c r="J53" s="56" t="s">
        <v>160</v>
      </c>
      <c r="K53" s="56" t="s">
        <v>161</v>
      </c>
      <c r="L53" s="56" t="s">
        <v>162</v>
      </c>
      <c r="M53" s="56" t="s">
        <v>163</v>
      </c>
      <c r="N53" s="56" t="s">
        <v>164</v>
      </c>
      <c r="O53" s="56" t="s">
        <v>165</v>
      </c>
      <c r="P53" s="56" t="s">
        <v>166</v>
      </c>
      <c r="Q53" s="56" t="s">
        <v>167</v>
      </c>
      <c r="R53" s="56" t="s">
        <v>168</v>
      </c>
      <c r="S53" s="56" t="s">
        <v>169</v>
      </c>
      <c r="T53" s="56" t="s">
        <v>136</v>
      </c>
      <c r="U53" s="56" t="s">
        <v>135</v>
      </c>
      <c r="V53" s="56" t="s">
        <v>171</v>
      </c>
      <c r="W53" s="56" t="s">
        <v>174</v>
      </c>
      <c r="X53" s="56" t="s">
        <v>175</v>
      </c>
      <c r="Y53" s="56" t="s">
        <v>177</v>
      </c>
      <c r="Z53" s="56" t="s">
        <v>172</v>
      </c>
    </row>
    <row r="54" spans="1:78" customFormat="1" x14ac:dyDescent="0.35">
      <c r="A54" s="52"/>
      <c r="B54" s="52"/>
      <c r="C54" s="52" t="s">
        <v>152</v>
      </c>
      <c r="D54" s="52"/>
      <c r="E54" s="52"/>
      <c r="F54" s="53"/>
      <c r="G54" s="53"/>
      <c r="H54" s="53"/>
      <c r="I54" s="52"/>
      <c r="J54" s="54"/>
      <c r="K54" s="53"/>
      <c r="L54" s="53"/>
      <c r="M54" s="52"/>
      <c r="N54" s="52"/>
      <c r="O54" s="52"/>
      <c r="P54" s="52"/>
      <c r="Q54" s="52"/>
      <c r="R54" s="52"/>
      <c r="S54" s="52" t="s">
        <v>170</v>
      </c>
      <c r="T54" s="52"/>
      <c r="U54" s="52"/>
      <c r="V54" s="52"/>
      <c r="W54" s="52" t="s">
        <v>176</v>
      </c>
      <c r="X54" s="52" t="s">
        <v>144</v>
      </c>
      <c r="Y54" s="52"/>
      <c r="Z54" s="52"/>
      <c r="AU54" t="s">
        <v>904</v>
      </c>
    </row>
    <row r="55" spans="1:78" customFormat="1" ht="19" customHeight="1" x14ac:dyDescent="0.35">
      <c r="A55" s="33"/>
      <c r="B55" s="33"/>
      <c r="C55" s="33"/>
      <c r="D55" s="33"/>
      <c r="E55" s="33"/>
      <c r="F55" s="33"/>
      <c r="G55" s="33"/>
      <c r="H55" s="33"/>
      <c r="I55" s="33"/>
      <c r="J55" s="33"/>
      <c r="K55" s="33"/>
      <c r="L55" s="33"/>
      <c r="Y55" s="60"/>
      <c r="AP55" s="14"/>
    </row>
    <row r="56" spans="1:78" customFormat="1" x14ac:dyDescent="0.35">
      <c r="A56" s="34" t="s">
        <v>187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row>
    <row r="57" spans="1:78" customFormat="1" x14ac:dyDescent="0.35">
      <c r="A57" s="36" t="s">
        <v>84</v>
      </c>
      <c r="B57" s="36" t="s">
        <v>85</v>
      </c>
      <c r="C57" s="36" t="s">
        <v>86</v>
      </c>
      <c r="D57" s="36" t="s">
        <v>87</v>
      </c>
      <c r="E57" s="36" t="s">
        <v>88</v>
      </c>
      <c r="F57" s="36" t="s">
        <v>89</v>
      </c>
      <c r="G57" s="36" t="s">
        <v>90</v>
      </c>
      <c r="H57" s="36" t="s">
        <v>91</v>
      </c>
      <c r="I57" s="36" t="s">
        <v>92</v>
      </c>
      <c r="J57" s="36" t="s">
        <v>93</v>
      </c>
      <c r="K57" s="36" t="s">
        <v>94</v>
      </c>
      <c r="L57" s="36" t="s">
        <v>95</v>
      </c>
      <c r="M57" s="36" t="s">
        <v>96</v>
      </c>
      <c r="N57" s="36" t="s">
        <v>97</v>
      </c>
      <c r="O57" s="36" t="s">
        <v>98</v>
      </c>
      <c r="P57" s="36" t="s">
        <v>99</v>
      </c>
      <c r="Q57" s="36" t="s">
        <v>100</v>
      </c>
      <c r="R57" s="36" t="s">
        <v>101</v>
      </c>
      <c r="S57" s="37" t="s">
        <v>102</v>
      </c>
      <c r="T57" s="315" t="s">
        <v>103</v>
      </c>
      <c r="U57" s="316"/>
      <c r="V57" s="317"/>
      <c r="W57" s="315" t="s">
        <v>104</v>
      </c>
      <c r="X57" s="317"/>
      <c r="Y57" s="59"/>
      <c r="Z57" s="318" t="s">
        <v>105</v>
      </c>
      <c r="AA57" s="319"/>
      <c r="AB57" s="319"/>
      <c r="AC57" s="319"/>
      <c r="AD57" s="319"/>
      <c r="AE57" s="319"/>
      <c r="AF57" s="320"/>
      <c r="AG57" s="318" t="s">
        <v>106</v>
      </c>
      <c r="AH57" s="319"/>
      <c r="AI57" s="319"/>
      <c r="AJ57" s="319"/>
      <c r="AK57" s="319"/>
      <c r="AL57" s="320"/>
      <c r="AM57" s="46"/>
      <c r="AN57" s="47"/>
      <c r="AO57" s="47"/>
      <c r="AP57" s="47"/>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row>
    <row r="58" spans="1:78" customFormat="1" x14ac:dyDescent="0.35">
      <c r="A58" s="38"/>
      <c r="B58" s="38"/>
      <c r="C58" s="38"/>
      <c r="D58" s="38"/>
      <c r="E58" s="38"/>
      <c r="F58" s="38"/>
      <c r="G58" s="38"/>
      <c r="H58" s="38"/>
      <c r="I58" s="38"/>
      <c r="J58" s="38"/>
      <c r="K58" s="38"/>
      <c r="L58" s="38"/>
      <c r="M58" s="38"/>
      <c r="N58" s="38"/>
      <c r="O58" s="38"/>
      <c r="P58" s="38"/>
      <c r="Q58" s="38"/>
      <c r="R58" s="38"/>
      <c r="S58" s="38"/>
      <c r="T58" s="39" t="s">
        <v>107</v>
      </c>
      <c r="U58" s="39" t="s">
        <v>108</v>
      </c>
      <c r="V58" s="39" t="s">
        <v>109</v>
      </c>
      <c r="W58" s="39" t="s">
        <v>110</v>
      </c>
      <c r="X58" s="39" t="s">
        <v>111</v>
      </c>
      <c r="Y58" s="39" t="s">
        <v>112</v>
      </c>
      <c r="Z58" s="39" t="s">
        <v>113</v>
      </c>
      <c r="AA58" s="39" t="s">
        <v>114</v>
      </c>
      <c r="AB58" s="39" t="s">
        <v>115</v>
      </c>
      <c r="AC58" s="39" t="s">
        <v>116</v>
      </c>
      <c r="AD58" s="39" t="s">
        <v>117</v>
      </c>
      <c r="AE58" s="39" t="s">
        <v>118</v>
      </c>
      <c r="AF58" s="39" t="s">
        <v>119</v>
      </c>
      <c r="AG58" s="39" t="s">
        <v>120</v>
      </c>
      <c r="AH58" s="39" t="s">
        <v>121</v>
      </c>
      <c r="AI58" s="39" t="s">
        <v>122</v>
      </c>
      <c r="AJ58" s="39" t="s">
        <v>123</v>
      </c>
      <c r="AK58" s="39" t="s">
        <v>124</v>
      </c>
      <c r="AL58" s="39" t="s">
        <v>125</v>
      </c>
      <c r="AM58" s="38" t="s">
        <v>149</v>
      </c>
      <c r="AN58" s="39" t="s">
        <v>150</v>
      </c>
      <c r="AO58" s="39" t="s">
        <v>151</v>
      </c>
      <c r="AP58" s="58" t="s">
        <v>178</v>
      </c>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row>
    <row r="59" spans="1:78" customFormat="1" x14ac:dyDescent="0.35">
      <c r="A59" s="40" t="s">
        <v>145</v>
      </c>
      <c r="B59" s="5" t="s">
        <v>173</v>
      </c>
      <c r="C59" s="40" t="s">
        <v>190</v>
      </c>
      <c r="D59" s="5" t="s">
        <v>146</v>
      </c>
      <c r="E59" s="41" t="s">
        <v>28</v>
      </c>
      <c r="F59" s="40" t="s">
        <v>126</v>
      </c>
      <c r="G59" s="42" t="str">
        <f ca="1">TEXT(TODAY(),"YYYY-MM-DD")</f>
        <v>2022-12-20</v>
      </c>
      <c r="H59" s="42" t="str">
        <f ca="1">TEXT(TODAY(),"YYYY-MM-DD")</f>
        <v>2022-12-20</v>
      </c>
      <c r="I59" s="40">
        <v>12</v>
      </c>
      <c r="J59" s="40">
        <v>12</v>
      </c>
      <c r="K59" s="40">
        <v>12</v>
      </c>
      <c r="L59" s="40" t="s">
        <v>147</v>
      </c>
      <c r="M59" s="40" t="s">
        <v>148</v>
      </c>
      <c r="N59" s="21" t="s">
        <v>127</v>
      </c>
      <c r="O59" s="21" t="s">
        <v>127</v>
      </c>
      <c r="P59" s="21" t="s">
        <v>128</v>
      </c>
      <c r="Q59" s="21" t="s">
        <v>128</v>
      </c>
      <c r="R59" s="21" t="s">
        <v>128</v>
      </c>
      <c r="S59" s="41"/>
      <c r="T59" s="41" t="s">
        <v>129</v>
      </c>
      <c r="U59" s="41" t="s">
        <v>130</v>
      </c>
      <c r="V59" s="41"/>
      <c r="W59" s="41" t="s">
        <v>131</v>
      </c>
      <c r="X59" s="41" t="s">
        <v>132</v>
      </c>
      <c r="Y59" s="41"/>
      <c r="Z59" s="41"/>
      <c r="AA59" s="41"/>
      <c r="AB59" s="41"/>
      <c r="AC59" s="41"/>
      <c r="AD59" s="41" t="s">
        <v>128</v>
      </c>
      <c r="AE59" s="41" t="s">
        <v>128</v>
      </c>
      <c r="AF59" s="41" t="s">
        <v>128</v>
      </c>
      <c r="AG59" s="41"/>
      <c r="AH59" s="41"/>
      <c r="AI59" s="41"/>
      <c r="AJ59" s="41" t="s">
        <v>128</v>
      </c>
      <c r="AK59" s="41" t="s">
        <v>128</v>
      </c>
      <c r="AL59" s="41" t="s">
        <v>128</v>
      </c>
      <c r="AM59" s="40"/>
      <c r="AN59" s="40">
        <v>1</v>
      </c>
      <c r="AO59" s="40">
        <v>0</v>
      </c>
      <c r="AP59" s="40">
        <v>0</v>
      </c>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row>
    <row r="60" spans="1:78" customFormat="1" ht="19" customHeight="1" x14ac:dyDescent="0.35">
      <c r="A60" s="33"/>
      <c r="B60" s="33"/>
      <c r="C60" s="33"/>
      <c r="D60" s="33"/>
      <c r="E60" s="33"/>
      <c r="F60" s="33"/>
      <c r="G60" s="33"/>
      <c r="H60" s="33"/>
      <c r="I60" s="33"/>
      <c r="J60" s="33"/>
      <c r="K60" s="33"/>
      <c r="L60" s="33"/>
      <c r="Y60" s="60"/>
    </row>
    <row r="61" spans="1:78" customFormat="1" ht="18.5" x14ac:dyDescent="0.35">
      <c r="A61" s="48" t="s">
        <v>188</v>
      </c>
      <c r="B61" s="49"/>
      <c r="C61" s="49"/>
      <c r="D61" s="49"/>
      <c r="E61" s="49"/>
      <c r="F61" s="49"/>
      <c r="G61" s="49"/>
      <c r="H61" s="49"/>
      <c r="I61" s="49"/>
      <c r="J61" s="49"/>
      <c r="K61" s="49"/>
      <c r="L61" s="33"/>
      <c r="Y61" s="60"/>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row>
    <row r="62" spans="1:78" customFormat="1" ht="15.5" x14ac:dyDescent="0.35">
      <c r="A62" s="43" t="s">
        <v>32</v>
      </c>
      <c r="B62" s="43" t="s">
        <v>33</v>
      </c>
      <c r="C62" s="43" t="s">
        <v>34</v>
      </c>
      <c r="D62" s="43" t="s">
        <v>4</v>
      </c>
      <c r="E62" s="43" t="s">
        <v>35</v>
      </c>
      <c r="F62" s="43" t="s">
        <v>133</v>
      </c>
      <c r="G62" s="43" t="s">
        <v>134</v>
      </c>
      <c r="H62" s="43" t="s">
        <v>135</v>
      </c>
      <c r="I62" s="43" t="s">
        <v>136</v>
      </c>
      <c r="J62" s="43" t="s">
        <v>137</v>
      </c>
      <c r="K62" s="43" t="s">
        <v>138</v>
      </c>
      <c r="L62" s="33"/>
      <c r="Y62" s="60"/>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row>
    <row r="63" spans="1:78" customFormat="1" x14ac:dyDescent="0.35">
      <c r="A63" s="44" t="s">
        <v>139</v>
      </c>
      <c r="B63" s="44" t="s">
        <v>140</v>
      </c>
      <c r="C63" s="44" t="str">
        <f ca="1">TEXT(TODAY(),"YYYY-MM-DD")</f>
        <v>2022-12-20</v>
      </c>
      <c r="D63" s="44" t="s">
        <v>13</v>
      </c>
      <c r="E63" s="44" t="s">
        <v>144</v>
      </c>
      <c r="F63" s="45" t="str">
        <f ca="1">TEXT(TODAY(),"YYYY-MM-DD")</f>
        <v>2022-12-20</v>
      </c>
      <c r="G63" s="42" t="s">
        <v>128</v>
      </c>
      <c r="H63" s="44" t="s">
        <v>173</v>
      </c>
      <c r="I63" s="44" t="s">
        <v>141</v>
      </c>
      <c r="J63" s="44" t="s">
        <v>142</v>
      </c>
      <c r="K63" s="44"/>
      <c r="L63" s="33"/>
      <c r="Y63" s="60"/>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row>
    <row r="64" spans="1:78" customFormat="1" x14ac:dyDescent="0.35">
      <c r="A64" s="44" t="s">
        <v>36</v>
      </c>
      <c r="B64" s="44" t="s">
        <v>143</v>
      </c>
      <c r="C64" s="44" t="str">
        <f ca="1">TEXT(TODAY(),"YYYY-MM-DD")</f>
        <v>2022-12-20</v>
      </c>
      <c r="D64" s="44" t="s">
        <v>13</v>
      </c>
      <c r="E64" s="44" t="s">
        <v>38</v>
      </c>
      <c r="F64" s="45" t="str">
        <f ca="1">TEXT(TODAY(),"YYYY-MM-DD")</f>
        <v>2022-12-20</v>
      </c>
      <c r="G64" s="42" t="s">
        <v>128</v>
      </c>
      <c r="H64" s="44" t="s">
        <v>173</v>
      </c>
      <c r="I64" s="44" t="s">
        <v>141</v>
      </c>
      <c r="J64" s="44" t="s">
        <v>152</v>
      </c>
      <c r="K64" s="44"/>
      <c r="L64" s="33"/>
      <c r="Y64" s="60"/>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row>
    <row r="65" spans="1:78" customFormat="1" ht="19" customHeight="1" x14ac:dyDescent="0.35">
      <c r="A65" s="33"/>
      <c r="B65" s="33"/>
      <c r="C65" s="33"/>
      <c r="D65" s="33"/>
      <c r="E65" s="33"/>
      <c r="F65" s="33"/>
      <c r="G65" s="33"/>
      <c r="H65" s="33"/>
      <c r="I65" s="33"/>
      <c r="J65" s="33"/>
      <c r="K65" s="33"/>
      <c r="L65" s="33"/>
      <c r="Y65" s="60"/>
    </row>
    <row r="66" spans="1:78" customFormat="1" x14ac:dyDescent="0.35">
      <c r="A66" s="321" t="s">
        <v>189</v>
      </c>
      <c r="B66" s="322"/>
      <c r="C66" s="322"/>
      <c r="D66" s="322"/>
      <c r="E66" s="322"/>
      <c r="F66" s="322"/>
      <c r="G66" s="322"/>
      <c r="H66" s="322"/>
      <c r="I66" s="322"/>
      <c r="J66" s="322"/>
      <c r="K66" s="322"/>
      <c r="L66" s="322"/>
      <c r="M66" s="322"/>
      <c r="N66" s="322"/>
      <c r="O66" s="322"/>
      <c r="P66" s="322"/>
      <c r="Q66" s="322"/>
      <c r="R66" s="322"/>
      <c r="S66" s="57"/>
      <c r="Y66" s="60"/>
    </row>
    <row r="67" spans="1:78" customFormat="1" x14ac:dyDescent="0.35">
      <c r="A67" s="56" t="s">
        <v>153</v>
      </c>
      <c r="B67" s="56" t="s">
        <v>154</v>
      </c>
      <c r="C67" s="56" t="s">
        <v>155</v>
      </c>
      <c r="D67" s="56" t="s">
        <v>90</v>
      </c>
      <c r="E67" s="56" t="s">
        <v>102</v>
      </c>
      <c r="F67" s="56" t="s">
        <v>156</v>
      </c>
      <c r="G67" s="56" t="s">
        <v>157</v>
      </c>
      <c r="H67" s="56" t="s">
        <v>158</v>
      </c>
      <c r="I67" s="56" t="s">
        <v>159</v>
      </c>
      <c r="J67" s="56" t="s">
        <v>160</v>
      </c>
      <c r="K67" s="56" t="s">
        <v>161</v>
      </c>
      <c r="L67" s="56" t="s">
        <v>162</v>
      </c>
      <c r="M67" s="56" t="s">
        <v>163</v>
      </c>
      <c r="N67" s="56" t="s">
        <v>164</v>
      </c>
      <c r="O67" s="56" t="s">
        <v>165</v>
      </c>
      <c r="P67" s="56" t="s">
        <v>166</v>
      </c>
      <c r="Q67" s="56" t="s">
        <v>167</v>
      </c>
      <c r="R67" s="56" t="s">
        <v>168</v>
      </c>
      <c r="S67" s="56" t="s">
        <v>169</v>
      </c>
      <c r="T67" s="56" t="s">
        <v>136</v>
      </c>
      <c r="U67" s="56" t="s">
        <v>135</v>
      </c>
      <c r="V67" s="56" t="s">
        <v>171</v>
      </c>
      <c r="W67" s="56" t="s">
        <v>174</v>
      </c>
      <c r="X67" s="56" t="s">
        <v>175</v>
      </c>
      <c r="Y67" s="56" t="s">
        <v>177</v>
      </c>
      <c r="Z67" s="56" t="s">
        <v>172</v>
      </c>
    </row>
    <row r="68" spans="1:78" customFormat="1" x14ac:dyDescent="0.35">
      <c r="A68" s="52"/>
      <c r="B68" s="52"/>
      <c r="C68" s="52" t="s">
        <v>152</v>
      </c>
      <c r="D68" s="52"/>
      <c r="E68" s="52"/>
      <c r="F68" s="53"/>
      <c r="G68" s="53"/>
      <c r="H68" s="53"/>
      <c r="I68" s="52"/>
      <c r="J68" s="54"/>
      <c r="K68" s="53"/>
      <c r="L68" s="53"/>
      <c r="M68" s="52"/>
      <c r="N68" s="52"/>
      <c r="O68" s="52"/>
      <c r="P68" s="52"/>
      <c r="Q68" s="52"/>
      <c r="R68" s="52"/>
      <c r="S68" s="52" t="s">
        <v>170</v>
      </c>
      <c r="T68" s="52"/>
      <c r="U68" s="52"/>
      <c r="V68" s="52"/>
      <c r="W68" s="52" t="s">
        <v>176</v>
      </c>
      <c r="X68" s="52" t="s">
        <v>144</v>
      </c>
      <c r="Y68" s="52"/>
      <c r="Z68" s="52"/>
      <c r="AU68" t="s">
        <v>905</v>
      </c>
    </row>
    <row r="70" spans="1:78" customFormat="1" x14ac:dyDescent="0.35">
      <c r="A70" s="34" t="s">
        <v>191</v>
      </c>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row>
    <row r="71" spans="1:78" customFormat="1" x14ac:dyDescent="0.35">
      <c r="A71" s="36" t="s">
        <v>84</v>
      </c>
      <c r="B71" s="36" t="s">
        <v>85</v>
      </c>
      <c r="C71" s="36" t="s">
        <v>86</v>
      </c>
      <c r="D71" s="36" t="s">
        <v>87</v>
      </c>
      <c r="E71" s="36" t="s">
        <v>88</v>
      </c>
      <c r="F71" s="36" t="s">
        <v>89</v>
      </c>
      <c r="G71" s="36" t="s">
        <v>90</v>
      </c>
      <c r="H71" s="36" t="s">
        <v>91</v>
      </c>
      <c r="I71" s="36" t="s">
        <v>92</v>
      </c>
      <c r="J71" s="36" t="s">
        <v>93</v>
      </c>
      <c r="K71" s="36" t="s">
        <v>94</v>
      </c>
      <c r="L71" s="36" t="s">
        <v>95</v>
      </c>
      <c r="M71" s="36" t="s">
        <v>96</v>
      </c>
      <c r="N71" s="36" t="s">
        <v>97</v>
      </c>
      <c r="O71" s="36" t="s">
        <v>98</v>
      </c>
      <c r="P71" s="36" t="s">
        <v>99</v>
      </c>
      <c r="Q71" s="36" t="s">
        <v>100</v>
      </c>
      <c r="R71" s="36" t="s">
        <v>101</v>
      </c>
      <c r="S71" s="37" t="s">
        <v>102</v>
      </c>
      <c r="T71" s="315" t="s">
        <v>103</v>
      </c>
      <c r="U71" s="316"/>
      <c r="V71" s="317"/>
      <c r="W71" s="315" t="s">
        <v>104</v>
      </c>
      <c r="X71" s="317"/>
      <c r="Y71" s="61"/>
      <c r="Z71" s="318" t="s">
        <v>105</v>
      </c>
      <c r="AA71" s="319"/>
      <c r="AB71" s="319"/>
      <c r="AC71" s="319"/>
      <c r="AD71" s="319"/>
      <c r="AE71" s="319"/>
      <c r="AF71" s="320"/>
      <c r="AG71" s="318" t="s">
        <v>106</v>
      </c>
      <c r="AH71" s="319"/>
      <c r="AI71" s="319"/>
      <c r="AJ71" s="319"/>
      <c r="AK71" s="319"/>
      <c r="AL71" s="320"/>
      <c r="AM71" s="46"/>
      <c r="AN71" s="47"/>
      <c r="AO71" s="47"/>
      <c r="AP71" s="47"/>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row>
    <row r="72" spans="1:78" customFormat="1" x14ac:dyDescent="0.35">
      <c r="A72" s="38"/>
      <c r="B72" s="38"/>
      <c r="C72" s="38"/>
      <c r="D72" s="38"/>
      <c r="E72" s="38"/>
      <c r="F72" s="38"/>
      <c r="G72" s="38"/>
      <c r="H72" s="38"/>
      <c r="I72" s="38"/>
      <c r="J72" s="38"/>
      <c r="K72" s="38"/>
      <c r="L72" s="38"/>
      <c r="M72" s="38"/>
      <c r="N72" s="38"/>
      <c r="O72" s="38"/>
      <c r="P72" s="38"/>
      <c r="Q72" s="38"/>
      <c r="R72" s="38"/>
      <c r="S72" s="38"/>
      <c r="T72" s="39" t="s">
        <v>107</v>
      </c>
      <c r="U72" s="39" t="s">
        <v>108</v>
      </c>
      <c r="V72" s="39" t="s">
        <v>109</v>
      </c>
      <c r="W72" s="39" t="s">
        <v>110</v>
      </c>
      <c r="X72" s="39" t="s">
        <v>111</v>
      </c>
      <c r="Y72" s="39" t="s">
        <v>112</v>
      </c>
      <c r="Z72" s="39" t="s">
        <v>113</v>
      </c>
      <c r="AA72" s="39" t="s">
        <v>114</v>
      </c>
      <c r="AB72" s="39" t="s">
        <v>115</v>
      </c>
      <c r="AC72" s="39" t="s">
        <v>116</v>
      </c>
      <c r="AD72" s="39" t="s">
        <v>117</v>
      </c>
      <c r="AE72" s="39" t="s">
        <v>118</v>
      </c>
      <c r="AF72" s="39" t="s">
        <v>119</v>
      </c>
      <c r="AG72" s="39" t="s">
        <v>120</v>
      </c>
      <c r="AH72" s="39" t="s">
        <v>121</v>
      </c>
      <c r="AI72" s="39" t="s">
        <v>122</v>
      </c>
      <c r="AJ72" s="39" t="s">
        <v>123</v>
      </c>
      <c r="AK72" s="39" t="s">
        <v>124</v>
      </c>
      <c r="AL72" s="39" t="s">
        <v>125</v>
      </c>
      <c r="AM72" s="38" t="s">
        <v>149</v>
      </c>
      <c r="AN72" s="39" t="s">
        <v>150</v>
      </c>
      <c r="AO72" s="39" t="s">
        <v>151</v>
      </c>
      <c r="AP72" s="58" t="s">
        <v>178</v>
      </c>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row>
    <row r="73" spans="1:78" customFormat="1" x14ac:dyDescent="0.35">
      <c r="A73" s="40" t="s">
        <v>145</v>
      </c>
      <c r="B73" s="5" t="s">
        <v>173</v>
      </c>
      <c r="C73" s="40" t="s">
        <v>194</v>
      </c>
      <c r="D73" s="5" t="s">
        <v>146</v>
      </c>
      <c r="E73" s="41" t="s">
        <v>28</v>
      </c>
      <c r="F73" s="40" t="s">
        <v>126</v>
      </c>
      <c r="G73" s="42" t="str">
        <f ca="1">TEXT(TODAY(),"YYYY-MM-DD")</f>
        <v>2022-12-20</v>
      </c>
      <c r="H73" s="42" t="str">
        <f ca="1">TEXT(TODAY(),"YYYY-MM-DD")</f>
        <v>2022-12-20</v>
      </c>
      <c r="I73" s="40">
        <v>12</v>
      </c>
      <c r="J73" s="40">
        <v>12</v>
      </c>
      <c r="K73" s="40">
        <v>12</v>
      </c>
      <c r="L73" s="40" t="s">
        <v>147</v>
      </c>
      <c r="M73" s="40" t="s">
        <v>148</v>
      </c>
      <c r="N73" s="21" t="s">
        <v>127</v>
      </c>
      <c r="O73" s="21" t="s">
        <v>127</v>
      </c>
      <c r="P73" s="21" t="s">
        <v>128</v>
      </c>
      <c r="Q73" s="21" t="s">
        <v>128</v>
      </c>
      <c r="R73" s="21" t="s">
        <v>128</v>
      </c>
      <c r="S73" s="41"/>
      <c r="T73" s="41" t="s">
        <v>129</v>
      </c>
      <c r="U73" s="41" t="s">
        <v>130</v>
      </c>
      <c r="V73" s="41"/>
      <c r="W73" s="41" t="s">
        <v>131</v>
      </c>
      <c r="X73" s="41" t="s">
        <v>132</v>
      </c>
      <c r="Y73" s="41"/>
      <c r="Z73" s="41"/>
      <c r="AA73" s="41"/>
      <c r="AB73" s="41"/>
      <c r="AC73" s="41"/>
      <c r="AD73" s="41" t="s">
        <v>128</v>
      </c>
      <c r="AE73" s="41" t="s">
        <v>128</v>
      </c>
      <c r="AF73" s="41" t="s">
        <v>128</v>
      </c>
      <c r="AG73" s="41"/>
      <c r="AH73" s="41"/>
      <c r="AI73" s="41"/>
      <c r="AJ73" s="41" t="s">
        <v>128</v>
      </c>
      <c r="AK73" s="41" t="s">
        <v>128</v>
      </c>
      <c r="AL73" s="41" t="s">
        <v>128</v>
      </c>
      <c r="AM73" s="40"/>
      <c r="AN73" s="40">
        <v>1</v>
      </c>
      <c r="AO73" s="40">
        <v>0</v>
      </c>
      <c r="AP73" s="40">
        <v>0</v>
      </c>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row>
    <row r="74" spans="1:78" customFormat="1" ht="19" customHeight="1" x14ac:dyDescent="0.35">
      <c r="A74" s="33"/>
      <c r="B74" s="33"/>
      <c r="C74" s="33"/>
      <c r="D74" s="33"/>
      <c r="E74" s="33"/>
      <c r="F74" s="33"/>
      <c r="G74" s="33"/>
      <c r="H74" s="33"/>
      <c r="I74" s="33"/>
      <c r="J74" s="33"/>
      <c r="K74" s="33"/>
      <c r="L74" s="33"/>
      <c r="Y74" s="60"/>
    </row>
    <row r="75" spans="1:78" customFormat="1" ht="18.5" x14ac:dyDescent="0.35">
      <c r="A75" s="48" t="s">
        <v>192</v>
      </c>
      <c r="B75" s="49"/>
      <c r="C75" s="49"/>
      <c r="D75" s="49"/>
      <c r="E75" s="49"/>
      <c r="F75" s="49"/>
      <c r="G75" s="49"/>
      <c r="H75" s="49"/>
      <c r="I75" s="49"/>
      <c r="J75" s="49"/>
      <c r="K75" s="49"/>
      <c r="L75" s="33"/>
      <c r="Y75" s="60"/>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row>
    <row r="76" spans="1:78" customFormat="1" ht="15.5" x14ac:dyDescent="0.35">
      <c r="A76" s="43" t="s">
        <v>32</v>
      </c>
      <c r="B76" s="43" t="s">
        <v>33</v>
      </c>
      <c r="C76" s="43" t="s">
        <v>34</v>
      </c>
      <c r="D76" s="43" t="s">
        <v>4</v>
      </c>
      <c r="E76" s="43" t="s">
        <v>35</v>
      </c>
      <c r="F76" s="43" t="s">
        <v>133</v>
      </c>
      <c r="G76" s="43" t="s">
        <v>134</v>
      </c>
      <c r="H76" s="43" t="s">
        <v>135</v>
      </c>
      <c r="I76" s="43" t="s">
        <v>136</v>
      </c>
      <c r="J76" s="43" t="s">
        <v>137</v>
      </c>
      <c r="K76" s="43" t="s">
        <v>138</v>
      </c>
      <c r="L76" s="33"/>
      <c r="Y76" s="60"/>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row>
    <row r="77" spans="1:78" customFormat="1" x14ac:dyDescent="0.35">
      <c r="A77" s="44" t="s">
        <v>139</v>
      </c>
      <c r="B77" s="44" t="s">
        <v>140</v>
      </c>
      <c r="C77" s="44" t="str">
        <f ca="1">TEXT(TODAY(),"YYYY-MM-DD")</f>
        <v>2022-12-20</v>
      </c>
      <c r="D77" s="44" t="s">
        <v>13</v>
      </c>
      <c r="E77" s="44" t="s">
        <v>144</v>
      </c>
      <c r="F77" s="45" t="str">
        <f ca="1">TEXT(TODAY(),"YYYY-MM-DD")</f>
        <v>2022-12-20</v>
      </c>
      <c r="G77" s="42" t="s">
        <v>128</v>
      </c>
      <c r="H77" s="44" t="s">
        <v>173</v>
      </c>
      <c r="I77" s="44" t="s">
        <v>141</v>
      </c>
      <c r="J77" s="44" t="s">
        <v>142</v>
      </c>
      <c r="K77" s="44"/>
      <c r="L77" s="33"/>
      <c r="Y77" s="60"/>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row>
    <row r="78" spans="1:78" customFormat="1" x14ac:dyDescent="0.35">
      <c r="A78" s="44" t="s">
        <v>36</v>
      </c>
      <c r="B78" s="44" t="s">
        <v>143</v>
      </c>
      <c r="C78" s="44" t="str">
        <f ca="1">TEXT(TODAY(),"YYYY-MM-DD")</f>
        <v>2022-12-20</v>
      </c>
      <c r="D78" s="44" t="s">
        <v>13</v>
      </c>
      <c r="E78" s="44" t="s">
        <v>38</v>
      </c>
      <c r="F78" s="45" t="str">
        <f ca="1">TEXT(TODAY(),"YYYY-MM-DD")</f>
        <v>2022-12-20</v>
      </c>
      <c r="G78" s="42" t="s">
        <v>128</v>
      </c>
      <c r="H78" s="44" t="s">
        <v>173</v>
      </c>
      <c r="I78" s="44" t="s">
        <v>141</v>
      </c>
      <c r="J78" s="44" t="s">
        <v>152</v>
      </c>
      <c r="K78" s="44"/>
      <c r="L78" s="33"/>
      <c r="Y78" s="60"/>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row>
    <row r="79" spans="1:78" customFormat="1" ht="19" customHeight="1" x14ac:dyDescent="0.35">
      <c r="A79" s="33"/>
      <c r="B79" s="33"/>
      <c r="C79" s="33"/>
      <c r="D79" s="33"/>
      <c r="E79" s="33"/>
      <c r="F79" s="33"/>
      <c r="G79" s="33"/>
      <c r="H79" s="33"/>
      <c r="I79" s="33"/>
      <c r="J79" s="33"/>
      <c r="K79" s="33"/>
      <c r="L79" s="33"/>
      <c r="Y79" s="60"/>
    </row>
    <row r="80" spans="1:78" customFormat="1" x14ac:dyDescent="0.35">
      <c r="A80" s="321" t="s">
        <v>193</v>
      </c>
      <c r="B80" s="322"/>
      <c r="C80" s="322"/>
      <c r="D80" s="322"/>
      <c r="E80" s="322"/>
      <c r="F80" s="322"/>
      <c r="G80" s="322"/>
      <c r="H80" s="322"/>
      <c r="I80" s="322"/>
      <c r="J80" s="322"/>
      <c r="K80" s="322"/>
      <c r="L80" s="322"/>
      <c r="M80" s="322"/>
      <c r="N80" s="322"/>
      <c r="O80" s="322"/>
      <c r="P80" s="322"/>
      <c r="Q80" s="322"/>
      <c r="R80" s="322"/>
      <c r="S80" s="62"/>
      <c r="Y80" s="60"/>
    </row>
    <row r="81" spans="1:78" customFormat="1" x14ac:dyDescent="0.35">
      <c r="A81" s="56" t="s">
        <v>153</v>
      </c>
      <c r="B81" s="56" t="s">
        <v>154</v>
      </c>
      <c r="C81" s="56" t="s">
        <v>155</v>
      </c>
      <c r="D81" s="56" t="s">
        <v>90</v>
      </c>
      <c r="E81" s="56" t="s">
        <v>102</v>
      </c>
      <c r="F81" s="56" t="s">
        <v>156</v>
      </c>
      <c r="G81" s="56" t="s">
        <v>157</v>
      </c>
      <c r="H81" s="56" t="s">
        <v>158</v>
      </c>
      <c r="I81" s="56" t="s">
        <v>159</v>
      </c>
      <c r="J81" s="56" t="s">
        <v>160</v>
      </c>
      <c r="K81" s="56" t="s">
        <v>161</v>
      </c>
      <c r="L81" s="56" t="s">
        <v>162</v>
      </c>
      <c r="M81" s="56" t="s">
        <v>163</v>
      </c>
      <c r="N81" s="56" t="s">
        <v>164</v>
      </c>
      <c r="O81" s="56" t="s">
        <v>165</v>
      </c>
      <c r="P81" s="56" t="s">
        <v>166</v>
      </c>
      <c r="Q81" s="56" t="s">
        <v>167</v>
      </c>
      <c r="R81" s="56" t="s">
        <v>168</v>
      </c>
      <c r="S81" s="56" t="s">
        <v>169</v>
      </c>
      <c r="T81" s="56" t="s">
        <v>136</v>
      </c>
      <c r="U81" s="56" t="s">
        <v>135</v>
      </c>
      <c r="V81" s="56" t="s">
        <v>171</v>
      </c>
      <c r="W81" s="56" t="s">
        <v>174</v>
      </c>
      <c r="X81" s="56" t="s">
        <v>175</v>
      </c>
      <c r="Y81" s="56" t="s">
        <v>177</v>
      </c>
      <c r="Z81" s="56" t="s">
        <v>172</v>
      </c>
    </row>
    <row r="82" spans="1:78" customFormat="1" x14ac:dyDescent="0.35">
      <c r="A82" s="51"/>
      <c r="B82" s="50"/>
      <c r="C82" s="52" t="s">
        <v>152</v>
      </c>
      <c r="D82" s="52"/>
      <c r="E82" s="52"/>
      <c r="F82" s="53"/>
      <c r="G82" s="53"/>
      <c r="H82" s="53"/>
      <c r="I82" s="52"/>
      <c r="J82" s="54"/>
      <c r="K82" s="53"/>
      <c r="L82" s="53"/>
      <c r="M82" s="52"/>
      <c r="N82" s="52"/>
      <c r="O82" s="52"/>
      <c r="P82" s="52"/>
      <c r="Q82" s="52"/>
      <c r="R82" s="52"/>
      <c r="S82" s="52"/>
      <c r="T82" s="52" t="s">
        <v>141</v>
      </c>
      <c r="U82" s="52" t="s">
        <v>173</v>
      </c>
      <c r="V82" s="52"/>
      <c r="W82" s="52" t="s">
        <v>38</v>
      </c>
      <c r="X82" s="52" t="s">
        <v>38</v>
      </c>
      <c r="Y82" s="52"/>
      <c r="Z82" s="52"/>
      <c r="AU82" t="s">
        <v>906</v>
      </c>
    </row>
    <row r="84" spans="1:78" customFormat="1" x14ac:dyDescent="0.35">
      <c r="A84" s="34" t="s">
        <v>197</v>
      </c>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row>
    <row r="85" spans="1:78" customFormat="1" x14ac:dyDescent="0.35">
      <c r="A85" s="36" t="s">
        <v>84</v>
      </c>
      <c r="B85" s="36" t="s">
        <v>85</v>
      </c>
      <c r="C85" s="36" t="s">
        <v>86</v>
      </c>
      <c r="D85" s="36" t="s">
        <v>87</v>
      </c>
      <c r="E85" s="36" t="s">
        <v>88</v>
      </c>
      <c r="F85" s="36" t="s">
        <v>89</v>
      </c>
      <c r="G85" s="36" t="s">
        <v>90</v>
      </c>
      <c r="H85" s="36" t="s">
        <v>91</v>
      </c>
      <c r="I85" s="36" t="s">
        <v>92</v>
      </c>
      <c r="J85" s="36" t="s">
        <v>93</v>
      </c>
      <c r="K85" s="36" t="s">
        <v>94</v>
      </c>
      <c r="L85" s="36" t="s">
        <v>95</v>
      </c>
      <c r="M85" s="36" t="s">
        <v>96</v>
      </c>
      <c r="N85" s="36" t="s">
        <v>97</v>
      </c>
      <c r="O85" s="36" t="s">
        <v>98</v>
      </c>
      <c r="P85" s="36" t="s">
        <v>99</v>
      </c>
      <c r="Q85" s="36" t="s">
        <v>100</v>
      </c>
      <c r="R85" s="36" t="s">
        <v>101</v>
      </c>
      <c r="S85" s="37" t="s">
        <v>102</v>
      </c>
      <c r="T85" s="315" t="s">
        <v>103</v>
      </c>
      <c r="U85" s="316"/>
      <c r="V85" s="317"/>
      <c r="W85" s="315" t="s">
        <v>104</v>
      </c>
      <c r="X85" s="317"/>
      <c r="Y85" s="63"/>
      <c r="Z85" s="318" t="s">
        <v>105</v>
      </c>
      <c r="AA85" s="319"/>
      <c r="AB85" s="319"/>
      <c r="AC85" s="319"/>
      <c r="AD85" s="319"/>
      <c r="AE85" s="319"/>
      <c r="AF85" s="320"/>
      <c r="AG85" s="318" t="s">
        <v>106</v>
      </c>
      <c r="AH85" s="319"/>
      <c r="AI85" s="319"/>
      <c r="AJ85" s="319"/>
      <c r="AK85" s="319"/>
      <c r="AL85" s="320"/>
      <c r="AM85" s="46"/>
      <c r="AN85" s="47"/>
      <c r="AO85" s="47"/>
      <c r="AP85" s="47"/>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row>
    <row r="86" spans="1:78" customFormat="1" x14ac:dyDescent="0.35">
      <c r="A86" s="38"/>
      <c r="B86" s="38"/>
      <c r="C86" s="38"/>
      <c r="D86" s="38"/>
      <c r="E86" s="38"/>
      <c r="F86" s="38"/>
      <c r="G86" s="38"/>
      <c r="H86" s="38"/>
      <c r="I86" s="38"/>
      <c r="J86" s="38"/>
      <c r="K86" s="38"/>
      <c r="L86" s="38"/>
      <c r="M86" s="38"/>
      <c r="N86" s="38"/>
      <c r="O86" s="38"/>
      <c r="P86" s="38"/>
      <c r="Q86" s="38"/>
      <c r="R86" s="38"/>
      <c r="S86" s="38"/>
      <c r="T86" s="39" t="s">
        <v>107</v>
      </c>
      <c r="U86" s="39" t="s">
        <v>108</v>
      </c>
      <c r="V86" s="39" t="s">
        <v>109</v>
      </c>
      <c r="W86" s="39" t="s">
        <v>110</v>
      </c>
      <c r="X86" s="39" t="s">
        <v>111</v>
      </c>
      <c r="Y86" s="39" t="s">
        <v>112</v>
      </c>
      <c r="Z86" s="39" t="s">
        <v>113</v>
      </c>
      <c r="AA86" s="39" t="s">
        <v>114</v>
      </c>
      <c r="AB86" s="39" t="s">
        <v>115</v>
      </c>
      <c r="AC86" s="39" t="s">
        <v>116</v>
      </c>
      <c r="AD86" s="39" t="s">
        <v>117</v>
      </c>
      <c r="AE86" s="39" t="s">
        <v>118</v>
      </c>
      <c r="AF86" s="39" t="s">
        <v>119</v>
      </c>
      <c r="AG86" s="39" t="s">
        <v>120</v>
      </c>
      <c r="AH86" s="39" t="s">
        <v>121</v>
      </c>
      <c r="AI86" s="39" t="s">
        <v>122</v>
      </c>
      <c r="AJ86" s="39" t="s">
        <v>123</v>
      </c>
      <c r="AK86" s="39" t="s">
        <v>124</v>
      </c>
      <c r="AL86" s="39" t="s">
        <v>125</v>
      </c>
      <c r="AM86" s="38" t="s">
        <v>149</v>
      </c>
      <c r="AN86" s="39" t="s">
        <v>150</v>
      </c>
      <c r="AO86" s="39" t="s">
        <v>151</v>
      </c>
      <c r="AP86" s="58" t="s">
        <v>178</v>
      </c>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row>
    <row r="87" spans="1:78" customFormat="1" x14ac:dyDescent="0.35">
      <c r="A87" s="40" t="s">
        <v>145</v>
      </c>
      <c r="B87" s="5" t="s">
        <v>173</v>
      </c>
      <c r="C87" s="40" t="s">
        <v>198</v>
      </c>
      <c r="D87" s="5" t="s">
        <v>146</v>
      </c>
      <c r="E87" s="41" t="s">
        <v>28</v>
      </c>
      <c r="F87" s="40" t="s">
        <v>126</v>
      </c>
      <c r="G87" s="42" t="str">
        <f ca="1">TEXT(TODAY(),"YYYY-MM-DD")</f>
        <v>2022-12-20</v>
      </c>
      <c r="H87" s="42" t="str">
        <f ca="1">TEXT(TODAY(),"YYYY-MM-DD")</f>
        <v>2022-12-20</v>
      </c>
      <c r="I87" s="40">
        <v>12</v>
      </c>
      <c r="J87" s="40">
        <v>12</v>
      </c>
      <c r="K87" s="40">
        <v>12</v>
      </c>
      <c r="L87" s="40" t="s">
        <v>147</v>
      </c>
      <c r="M87" s="40" t="s">
        <v>148</v>
      </c>
      <c r="N87" s="21" t="s">
        <v>127</v>
      </c>
      <c r="O87" s="21" t="s">
        <v>127</v>
      </c>
      <c r="P87" s="21" t="s">
        <v>128</v>
      </c>
      <c r="Q87" s="21" t="s">
        <v>128</v>
      </c>
      <c r="R87" s="21" t="s">
        <v>128</v>
      </c>
      <c r="S87" s="41"/>
      <c r="T87" s="41" t="s">
        <v>129</v>
      </c>
      <c r="U87" s="41" t="s">
        <v>130</v>
      </c>
      <c r="V87" s="41"/>
      <c r="W87" s="41" t="s">
        <v>131</v>
      </c>
      <c r="X87" s="41" t="s">
        <v>132</v>
      </c>
      <c r="Y87" s="41"/>
      <c r="Z87" s="41"/>
      <c r="AA87" s="41"/>
      <c r="AB87" s="41"/>
      <c r="AC87" s="41"/>
      <c r="AD87" s="41" t="s">
        <v>128</v>
      </c>
      <c r="AE87" s="41" t="s">
        <v>128</v>
      </c>
      <c r="AF87" s="41" t="s">
        <v>128</v>
      </c>
      <c r="AG87" s="41"/>
      <c r="AH87" s="41"/>
      <c r="AI87" s="41"/>
      <c r="AJ87" s="41" t="s">
        <v>128</v>
      </c>
      <c r="AK87" s="41" t="s">
        <v>128</v>
      </c>
      <c r="AL87" s="41" t="s">
        <v>128</v>
      </c>
      <c r="AM87" s="40"/>
      <c r="AN87" s="40">
        <v>1</v>
      </c>
      <c r="AO87" s="40">
        <v>0</v>
      </c>
      <c r="AP87" s="40">
        <v>0</v>
      </c>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row>
    <row r="88" spans="1:78" customFormat="1" ht="19" customHeight="1" x14ac:dyDescent="0.35">
      <c r="A88" s="33"/>
      <c r="B88" s="33"/>
      <c r="C88" s="33"/>
      <c r="D88" s="33"/>
      <c r="E88" s="33"/>
      <c r="F88" s="33"/>
      <c r="G88" s="33"/>
      <c r="H88" s="33"/>
      <c r="I88" s="33"/>
      <c r="J88" s="33"/>
      <c r="K88" s="33"/>
      <c r="L88" s="33"/>
      <c r="Y88" s="60"/>
    </row>
    <row r="89" spans="1:78" customFormat="1" ht="18.5" x14ac:dyDescent="0.35">
      <c r="A89" s="48" t="s">
        <v>199</v>
      </c>
      <c r="B89" s="49"/>
      <c r="C89" s="49"/>
      <c r="D89" s="49"/>
      <c r="E89" s="49"/>
      <c r="F89" s="49"/>
      <c r="G89" s="49"/>
      <c r="H89" s="49"/>
      <c r="I89" s="49"/>
      <c r="J89" s="49"/>
      <c r="K89" s="49"/>
      <c r="L89" s="33"/>
      <c r="Y89" s="60"/>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row>
    <row r="90" spans="1:78" customFormat="1" ht="15.5" x14ac:dyDescent="0.35">
      <c r="A90" s="43" t="s">
        <v>32</v>
      </c>
      <c r="B90" s="43" t="s">
        <v>33</v>
      </c>
      <c r="C90" s="43" t="s">
        <v>34</v>
      </c>
      <c r="D90" s="43" t="s">
        <v>4</v>
      </c>
      <c r="E90" s="43" t="s">
        <v>35</v>
      </c>
      <c r="F90" s="43" t="s">
        <v>133</v>
      </c>
      <c r="G90" s="43" t="s">
        <v>134</v>
      </c>
      <c r="H90" s="43" t="s">
        <v>135</v>
      </c>
      <c r="I90" s="43" t="s">
        <v>136</v>
      </c>
      <c r="J90" s="43" t="s">
        <v>137</v>
      </c>
      <c r="K90" s="43" t="s">
        <v>138</v>
      </c>
      <c r="L90" s="33"/>
      <c r="Y90" s="60"/>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row>
    <row r="91" spans="1:78" customFormat="1" x14ac:dyDescent="0.35">
      <c r="A91" s="44" t="s">
        <v>139</v>
      </c>
      <c r="B91" s="44" t="s">
        <v>140</v>
      </c>
      <c r="C91" s="44" t="str">
        <f ca="1">TEXT(TODAY(),"YYYY-MM-DD")</f>
        <v>2022-12-20</v>
      </c>
      <c r="D91" s="44" t="s">
        <v>13</v>
      </c>
      <c r="E91" s="44" t="s">
        <v>144</v>
      </c>
      <c r="F91" s="45" t="str">
        <f ca="1">TEXT(TODAY(),"YYYY-MM-DD")</f>
        <v>2022-12-20</v>
      </c>
      <c r="G91" s="42" t="s">
        <v>128</v>
      </c>
      <c r="H91" s="44" t="s">
        <v>173</v>
      </c>
      <c r="I91" s="44" t="s">
        <v>141</v>
      </c>
      <c r="J91" s="44" t="s">
        <v>142</v>
      </c>
      <c r="K91" s="44"/>
      <c r="L91" s="33"/>
      <c r="Y91" s="60"/>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row>
    <row r="92" spans="1:78" customFormat="1" x14ac:dyDescent="0.35">
      <c r="A92" s="44" t="s">
        <v>36</v>
      </c>
      <c r="B92" s="44" t="s">
        <v>143</v>
      </c>
      <c r="C92" s="44" t="str">
        <f ca="1">TEXT(TODAY(),"YYYY-MM-DD")</f>
        <v>2022-12-20</v>
      </c>
      <c r="D92" s="44" t="s">
        <v>13</v>
      </c>
      <c r="E92" s="44" t="s">
        <v>38</v>
      </c>
      <c r="F92" s="45" t="str">
        <f ca="1">TEXT(TODAY(),"YYYY-MM-DD")</f>
        <v>2022-12-20</v>
      </c>
      <c r="G92" s="42" t="s">
        <v>128</v>
      </c>
      <c r="H92" s="44" t="s">
        <v>173</v>
      </c>
      <c r="I92" s="44" t="s">
        <v>141</v>
      </c>
      <c r="J92" s="44" t="s">
        <v>152</v>
      </c>
      <c r="K92" s="44"/>
      <c r="L92" s="33"/>
      <c r="Y92" s="60"/>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row>
    <row r="93" spans="1:78" customFormat="1" ht="19" customHeight="1" x14ac:dyDescent="0.35">
      <c r="A93" s="33"/>
      <c r="B93" s="33"/>
      <c r="C93" s="33"/>
      <c r="D93" s="33"/>
      <c r="E93" s="33"/>
      <c r="F93" s="33"/>
      <c r="G93" s="33"/>
      <c r="H93" s="33"/>
      <c r="I93" s="33"/>
      <c r="J93" s="33"/>
      <c r="K93" s="33"/>
      <c r="L93" s="33"/>
      <c r="Y93" s="60"/>
    </row>
    <row r="94" spans="1:78" customFormat="1" x14ac:dyDescent="0.35">
      <c r="A94" s="321" t="s">
        <v>200</v>
      </c>
      <c r="B94" s="322"/>
      <c r="C94" s="322"/>
      <c r="D94" s="322"/>
      <c r="E94" s="322"/>
      <c r="F94" s="322"/>
      <c r="G94" s="322"/>
      <c r="H94" s="322"/>
      <c r="I94" s="322"/>
      <c r="J94" s="322"/>
      <c r="K94" s="322"/>
      <c r="L94" s="322"/>
      <c r="M94" s="322"/>
      <c r="N94" s="322"/>
      <c r="O94" s="322"/>
      <c r="P94" s="322"/>
      <c r="Q94" s="322"/>
      <c r="R94" s="322"/>
      <c r="S94" s="64"/>
      <c r="Y94" s="60"/>
    </row>
    <row r="95" spans="1:78" customFormat="1" x14ac:dyDescent="0.35">
      <c r="A95" s="56" t="s">
        <v>153</v>
      </c>
      <c r="B95" s="56" t="s">
        <v>154</v>
      </c>
      <c r="C95" s="56" t="s">
        <v>155</v>
      </c>
      <c r="D95" s="56" t="s">
        <v>90</v>
      </c>
      <c r="E95" s="56" t="s">
        <v>102</v>
      </c>
      <c r="F95" s="56" t="s">
        <v>156</v>
      </c>
      <c r="G95" s="56" t="s">
        <v>157</v>
      </c>
      <c r="H95" s="56" t="s">
        <v>158</v>
      </c>
      <c r="I95" s="56" t="s">
        <v>159</v>
      </c>
      <c r="J95" s="56" t="s">
        <v>160</v>
      </c>
      <c r="K95" s="56" t="s">
        <v>161</v>
      </c>
      <c r="L95" s="56" t="s">
        <v>162</v>
      </c>
      <c r="M95" s="56" t="s">
        <v>163</v>
      </c>
      <c r="N95" s="56" t="s">
        <v>164</v>
      </c>
      <c r="O95" s="56" t="s">
        <v>165</v>
      </c>
      <c r="P95" s="56" t="s">
        <v>166</v>
      </c>
      <c r="Q95" s="56" t="s">
        <v>167</v>
      </c>
      <c r="R95" s="56" t="s">
        <v>168</v>
      </c>
      <c r="S95" s="56" t="s">
        <v>169</v>
      </c>
      <c r="T95" s="56" t="s">
        <v>136</v>
      </c>
      <c r="U95" s="56" t="s">
        <v>135</v>
      </c>
      <c r="V95" s="56" t="s">
        <v>171</v>
      </c>
      <c r="W95" s="56" t="s">
        <v>174</v>
      </c>
      <c r="X95" s="56" t="s">
        <v>175</v>
      </c>
      <c r="Y95" s="56" t="s">
        <v>177</v>
      </c>
      <c r="Z95" s="56" t="s">
        <v>172</v>
      </c>
    </row>
    <row r="96" spans="1:78" customFormat="1" x14ac:dyDescent="0.35">
      <c r="A96" s="51"/>
      <c r="B96" s="50"/>
      <c r="C96" s="52" t="s">
        <v>152</v>
      </c>
      <c r="D96" s="52"/>
      <c r="E96" s="52"/>
      <c r="F96" s="53"/>
      <c r="G96" s="53"/>
      <c r="H96" s="53"/>
      <c r="I96" s="52"/>
      <c r="J96" s="54"/>
      <c r="K96" s="53"/>
      <c r="L96" s="53"/>
      <c r="M96" s="52"/>
      <c r="N96" s="52"/>
      <c r="O96" s="52"/>
      <c r="P96" s="52"/>
      <c r="Q96" s="52"/>
      <c r="R96" s="52"/>
      <c r="S96" s="52"/>
      <c r="T96" s="52"/>
      <c r="U96" s="52"/>
      <c r="V96" s="52" t="s">
        <v>195</v>
      </c>
      <c r="W96" s="52" t="s">
        <v>176</v>
      </c>
      <c r="X96" s="52" t="s">
        <v>196</v>
      </c>
      <c r="Y96" s="52"/>
      <c r="Z96" s="52"/>
      <c r="AU96" t="s">
        <v>907</v>
      </c>
    </row>
    <row r="98" spans="1:78" customFormat="1" x14ac:dyDescent="0.35">
      <c r="A98" s="34" t="s">
        <v>202</v>
      </c>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row>
    <row r="99" spans="1:78" customFormat="1" x14ac:dyDescent="0.35">
      <c r="A99" s="36" t="s">
        <v>84</v>
      </c>
      <c r="B99" s="36" t="s">
        <v>85</v>
      </c>
      <c r="C99" s="36" t="s">
        <v>86</v>
      </c>
      <c r="D99" s="36" t="s">
        <v>87</v>
      </c>
      <c r="E99" s="36" t="s">
        <v>88</v>
      </c>
      <c r="F99" s="36" t="s">
        <v>89</v>
      </c>
      <c r="G99" s="36" t="s">
        <v>90</v>
      </c>
      <c r="H99" s="36" t="s">
        <v>91</v>
      </c>
      <c r="I99" s="36" t="s">
        <v>92</v>
      </c>
      <c r="J99" s="36" t="s">
        <v>93</v>
      </c>
      <c r="K99" s="36" t="s">
        <v>94</v>
      </c>
      <c r="L99" s="36" t="s">
        <v>95</v>
      </c>
      <c r="M99" s="36" t="s">
        <v>96</v>
      </c>
      <c r="N99" s="36" t="s">
        <v>97</v>
      </c>
      <c r="O99" s="36" t="s">
        <v>98</v>
      </c>
      <c r="P99" s="36" t="s">
        <v>99</v>
      </c>
      <c r="Q99" s="36" t="s">
        <v>100</v>
      </c>
      <c r="R99" s="36" t="s">
        <v>101</v>
      </c>
      <c r="S99" s="37" t="s">
        <v>102</v>
      </c>
      <c r="T99" s="315" t="s">
        <v>103</v>
      </c>
      <c r="U99" s="316"/>
      <c r="V99" s="317"/>
      <c r="W99" s="315" t="s">
        <v>104</v>
      </c>
      <c r="X99" s="317"/>
      <c r="Y99" s="65"/>
      <c r="Z99" s="318" t="s">
        <v>105</v>
      </c>
      <c r="AA99" s="319"/>
      <c r="AB99" s="319"/>
      <c r="AC99" s="319"/>
      <c r="AD99" s="319"/>
      <c r="AE99" s="319"/>
      <c r="AF99" s="320"/>
      <c r="AG99" s="318" t="s">
        <v>106</v>
      </c>
      <c r="AH99" s="319"/>
      <c r="AI99" s="319"/>
      <c r="AJ99" s="319"/>
      <c r="AK99" s="319"/>
      <c r="AL99" s="320"/>
      <c r="AM99" s="46"/>
      <c r="AN99" s="47"/>
      <c r="AO99" s="47"/>
      <c r="AP99" s="47"/>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row>
    <row r="100" spans="1:78" customFormat="1" x14ac:dyDescent="0.35">
      <c r="A100" s="38"/>
      <c r="B100" s="38"/>
      <c r="C100" s="38"/>
      <c r="D100" s="38"/>
      <c r="E100" s="38"/>
      <c r="F100" s="38"/>
      <c r="G100" s="38"/>
      <c r="H100" s="38"/>
      <c r="I100" s="38"/>
      <c r="J100" s="38"/>
      <c r="K100" s="38"/>
      <c r="L100" s="38"/>
      <c r="M100" s="38"/>
      <c r="N100" s="38"/>
      <c r="O100" s="38"/>
      <c r="P100" s="38"/>
      <c r="Q100" s="38"/>
      <c r="R100" s="38"/>
      <c r="S100" s="38"/>
      <c r="T100" s="39" t="s">
        <v>107</v>
      </c>
      <c r="U100" s="39" t="s">
        <v>108</v>
      </c>
      <c r="V100" s="39" t="s">
        <v>109</v>
      </c>
      <c r="W100" s="39" t="s">
        <v>110</v>
      </c>
      <c r="X100" s="39" t="s">
        <v>111</v>
      </c>
      <c r="Y100" s="39" t="s">
        <v>112</v>
      </c>
      <c r="Z100" s="39" t="s">
        <v>113</v>
      </c>
      <c r="AA100" s="39" t="s">
        <v>114</v>
      </c>
      <c r="AB100" s="39" t="s">
        <v>115</v>
      </c>
      <c r="AC100" s="39" t="s">
        <v>116</v>
      </c>
      <c r="AD100" s="39" t="s">
        <v>117</v>
      </c>
      <c r="AE100" s="39" t="s">
        <v>118</v>
      </c>
      <c r="AF100" s="39" t="s">
        <v>119</v>
      </c>
      <c r="AG100" s="39" t="s">
        <v>120</v>
      </c>
      <c r="AH100" s="39" t="s">
        <v>121</v>
      </c>
      <c r="AI100" s="39" t="s">
        <v>122</v>
      </c>
      <c r="AJ100" s="39" t="s">
        <v>123</v>
      </c>
      <c r="AK100" s="39" t="s">
        <v>124</v>
      </c>
      <c r="AL100" s="39" t="s">
        <v>125</v>
      </c>
      <c r="AM100" s="38" t="s">
        <v>149</v>
      </c>
      <c r="AN100" s="39" t="s">
        <v>150</v>
      </c>
      <c r="AO100" s="39" t="s">
        <v>151</v>
      </c>
      <c r="AP100" s="58" t="s">
        <v>178</v>
      </c>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row>
    <row r="101" spans="1:78" customFormat="1" x14ac:dyDescent="0.35">
      <c r="A101" s="40" t="s">
        <v>145</v>
      </c>
      <c r="B101" s="5" t="s">
        <v>173</v>
      </c>
      <c r="C101" s="40" t="s">
        <v>203</v>
      </c>
      <c r="D101" s="5" t="s">
        <v>146</v>
      </c>
      <c r="E101" s="41" t="s">
        <v>28</v>
      </c>
      <c r="F101" s="40" t="s">
        <v>126</v>
      </c>
      <c r="G101" s="42" t="str">
        <f ca="1">TEXT(TODAY(),"YYYY-MM-DD")</f>
        <v>2022-12-20</v>
      </c>
      <c r="H101" s="42" t="str">
        <f ca="1">TEXT(TODAY(),"YYYY-MM-DD")</f>
        <v>2022-12-20</v>
      </c>
      <c r="I101" s="40">
        <v>12</v>
      </c>
      <c r="J101" s="40">
        <v>12</v>
      </c>
      <c r="K101" s="40">
        <v>12</v>
      </c>
      <c r="L101" s="40" t="s">
        <v>147</v>
      </c>
      <c r="M101" s="40" t="s">
        <v>148</v>
      </c>
      <c r="N101" s="21" t="s">
        <v>127</v>
      </c>
      <c r="O101" s="21" t="s">
        <v>127</v>
      </c>
      <c r="P101" s="21" t="s">
        <v>128</v>
      </c>
      <c r="Q101" s="21" t="s">
        <v>128</v>
      </c>
      <c r="R101" s="21" t="s">
        <v>128</v>
      </c>
      <c r="S101" s="41"/>
      <c r="T101" s="41" t="s">
        <v>129</v>
      </c>
      <c r="U101" s="41" t="s">
        <v>130</v>
      </c>
      <c r="V101" s="41"/>
      <c r="W101" s="41" t="s">
        <v>131</v>
      </c>
      <c r="X101" s="41" t="s">
        <v>132</v>
      </c>
      <c r="Y101" s="41"/>
      <c r="Z101" s="41"/>
      <c r="AA101" s="41"/>
      <c r="AB101" s="41"/>
      <c r="AC101" s="41"/>
      <c r="AD101" s="41" t="s">
        <v>128</v>
      </c>
      <c r="AE101" s="41" t="s">
        <v>128</v>
      </c>
      <c r="AF101" s="41" t="s">
        <v>128</v>
      </c>
      <c r="AG101" s="41"/>
      <c r="AH101" s="41"/>
      <c r="AI101" s="41"/>
      <c r="AJ101" s="41" t="s">
        <v>128</v>
      </c>
      <c r="AK101" s="41" t="s">
        <v>128</v>
      </c>
      <c r="AL101" s="41" t="s">
        <v>128</v>
      </c>
      <c r="AM101" s="40"/>
      <c r="AN101" s="40">
        <v>1</v>
      </c>
      <c r="AO101" s="40">
        <v>0</v>
      </c>
      <c r="AP101" s="40">
        <v>0</v>
      </c>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row>
    <row r="102" spans="1:78" customFormat="1" ht="19" customHeight="1" x14ac:dyDescent="0.35">
      <c r="A102" s="33"/>
      <c r="B102" s="33"/>
      <c r="C102" s="33"/>
      <c r="D102" s="33"/>
      <c r="E102" s="33"/>
      <c r="F102" s="33"/>
      <c r="G102" s="33"/>
      <c r="H102" s="33"/>
      <c r="I102" s="33"/>
      <c r="J102" s="33"/>
      <c r="K102" s="33"/>
      <c r="L102" s="33"/>
      <c r="Y102" s="60"/>
    </row>
    <row r="103" spans="1:78" customFormat="1" ht="18.5" x14ac:dyDescent="0.35">
      <c r="A103" s="48" t="s">
        <v>204</v>
      </c>
      <c r="B103" s="49"/>
      <c r="C103" s="49"/>
      <c r="D103" s="49"/>
      <c r="E103" s="49"/>
      <c r="F103" s="49"/>
      <c r="G103" s="49"/>
      <c r="H103" s="49"/>
      <c r="I103" s="49"/>
      <c r="J103" s="49"/>
      <c r="K103" s="49"/>
      <c r="L103" s="33"/>
      <c r="Y103" s="60"/>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row>
    <row r="104" spans="1:78" customFormat="1" ht="15.5" x14ac:dyDescent="0.35">
      <c r="A104" s="43" t="s">
        <v>32</v>
      </c>
      <c r="B104" s="43" t="s">
        <v>33</v>
      </c>
      <c r="C104" s="43" t="s">
        <v>34</v>
      </c>
      <c r="D104" s="43" t="s">
        <v>4</v>
      </c>
      <c r="E104" s="43" t="s">
        <v>35</v>
      </c>
      <c r="F104" s="43" t="s">
        <v>133</v>
      </c>
      <c r="G104" s="43" t="s">
        <v>134</v>
      </c>
      <c r="H104" s="43" t="s">
        <v>135</v>
      </c>
      <c r="I104" s="43" t="s">
        <v>136</v>
      </c>
      <c r="J104" s="43" t="s">
        <v>137</v>
      </c>
      <c r="K104" s="43" t="s">
        <v>138</v>
      </c>
      <c r="L104" s="33"/>
      <c r="Y104" s="60"/>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row>
    <row r="105" spans="1:78" customFormat="1" x14ac:dyDescent="0.35">
      <c r="A105" s="44" t="s">
        <v>139</v>
      </c>
      <c r="B105" s="44" t="s">
        <v>140</v>
      </c>
      <c r="C105" s="44" t="str">
        <f ca="1">TEXT(TODAY(),"YYYY-MM-DD")</f>
        <v>2022-12-20</v>
      </c>
      <c r="D105" s="44" t="s">
        <v>13</v>
      </c>
      <c r="E105" s="44" t="s">
        <v>144</v>
      </c>
      <c r="F105" s="45" t="str">
        <f ca="1">TEXT(TODAY(),"YYYY-MM-DD")</f>
        <v>2022-12-20</v>
      </c>
      <c r="G105" s="42" t="s">
        <v>128</v>
      </c>
      <c r="H105" s="44" t="s">
        <v>173</v>
      </c>
      <c r="I105" s="44" t="s">
        <v>141</v>
      </c>
      <c r="J105" s="44" t="s">
        <v>142</v>
      </c>
      <c r="K105" s="44"/>
      <c r="L105" s="33"/>
      <c r="Y105" s="60"/>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row>
    <row r="106" spans="1:78" customFormat="1" x14ac:dyDescent="0.35">
      <c r="A106" s="44" t="s">
        <v>36</v>
      </c>
      <c r="B106" s="44" t="s">
        <v>143</v>
      </c>
      <c r="C106" s="44" t="str">
        <f ca="1">TEXT(TODAY(),"YYYY-MM-DD")</f>
        <v>2022-12-20</v>
      </c>
      <c r="D106" s="44" t="s">
        <v>13</v>
      </c>
      <c r="E106" s="44" t="s">
        <v>38</v>
      </c>
      <c r="F106" s="45" t="str">
        <f ca="1">TEXT(TODAY(),"YYYY-MM-DD")</f>
        <v>2022-12-20</v>
      </c>
      <c r="G106" s="42" t="s">
        <v>128</v>
      </c>
      <c r="H106" s="44" t="s">
        <v>173</v>
      </c>
      <c r="I106" s="44" t="s">
        <v>141</v>
      </c>
      <c r="J106" s="44" t="s">
        <v>152</v>
      </c>
      <c r="K106" s="44"/>
      <c r="L106" s="33"/>
      <c r="Y106" s="60"/>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row>
    <row r="107" spans="1:78" customFormat="1" ht="19" customHeight="1" x14ac:dyDescent="0.35">
      <c r="A107" s="33"/>
      <c r="B107" s="33"/>
      <c r="C107" s="33"/>
      <c r="D107" s="33"/>
      <c r="E107" s="33"/>
      <c r="F107" s="33"/>
      <c r="G107" s="33"/>
      <c r="H107" s="33"/>
      <c r="I107" s="33"/>
      <c r="J107" s="33"/>
      <c r="K107" s="33"/>
      <c r="L107" s="33"/>
      <c r="Y107" s="60"/>
    </row>
    <row r="108" spans="1:78" customFormat="1" x14ac:dyDescent="0.35">
      <c r="A108" s="321" t="s">
        <v>205</v>
      </c>
      <c r="B108" s="322"/>
      <c r="C108" s="322"/>
      <c r="D108" s="322"/>
      <c r="E108" s="322"/>
      <c r="F108" s="322"/>
      <c r="G108" s="322"/>
      <c r="H108" s="322"/>
      <c r="I108" s="322"/>
      <c r="J108" s="322"/>
      <c r="K108" s="322"/>
      <c r="L108" s="322"/>
      <c r="M108" s="322"/>
      <c r="N108" s="322"/>
      <c r="O108" s="322"/>
      <c r="P108" s="322"/>
      <c r="Q108" s="322"/>
      <c r="R108" s="322"/>
      <c r="S108" s="66"/>
      <c r="Y108" s="60"/>
    </row>
    <row r="109" spans="1:78" customFormat="1" x14ac:dyDescent="0.35">
      <c r="A109" s="56" t="s">
        <v>153</v>
      </c>
      <c r="B109" s="56" t="s">
        <v>154</v>
      </c>
      <c r="C109" s="56" t="s">
        <v>155</v>
      </c>
      <c r="D109" s="56" t="s">
        <v>90</v>
      </c>
      <c r="E109" s="56" t="s">
        <v>102</v>
      </c>
      <c r="F109" s="56" t="s">
        <v>156</v>
      </c>
      <c r="G109" s="56" t="s">
        <v>157</v>
      </c>
      <c r="H109" s="56" t="s">
        <v>158</v>
      </c>
      <c r="I109" s="56" t="s">
        <v>159</v>
      </c>
      <c r="J109" s="56" t="s">
        <v>160</v>
      </c>
      <c r="K109" s="56" t="s">
        <v>161</v>
      </c>
      <c r="L109" s="56" t="s">
        <v>162</v>
      </c>
      <c r="M109" s="56" t="s">
        <v>163</v>
      </c>
      <c r="N109" s="56" t="s">
        <v>164</v>
      </c>
      <c r="O109" s="56" t="s">
        <v>165</v>
      </c>
      <c r="P109" s="56" t="s">
        <v>166</v>
      </c>
      <c r="Q109" s="56" t="s">
        <v>167</v>
      </c>
      <c r="R109" s="56" t="s">
        <v>168</v>
      </c>
      <c r="S109" s="56" t="s">
        <v>169</v>
      </c>
      <c r="T109" s="56" t="s">
        <v>136</v>
      </c>
      <c r="U109" s="56" t="s">
        <v>135</v>
      </c>
      <c r="V109" s="56" t="s">
        <v>171</v>
      </c>
      <c r="W109" s="56" t="s">
        <v>174</v>
      </c>
      <c r="X109" s="56" t="s">
        <v>175</v>
      </c>
      <c r="Y109" s="56" t="s">
        <v>177</v>
      </c>
      <c r="Z109" s="56" t="s">
        <v>172</v>
      </c>
    </row>
    <row r="110" spans="1:78" customFormat="1" x14ac:dyDescent="0.35">
      <c r="A110" s="51"/>
      <c r="B110" s="50"/>
      <c r="C110" s="52" t="s">
        <v>152</v>
      </c>
      <c r="D110" s="52"/>
      <c r="E110" s="52"/>
      <c r="F110" s="53"/>
      <c r="G110" s="53"/>
      <c r="H110" s="53"/>
      <c r="I110" s="52"/>
      <c r="J110" s="54"/>
      <c r="K110" s="53"/>
      <c r="L110" s="53"/>
      <c r="M110" s="52"/>
      <c r="N110" s="52"/>
      <c r="O110" s="52"/>
      <c r="P110" s="52"/>
      <c r="Q110" s="52"/>
      <c r="R110" s="52"/>
      <c r="S110" s="52"/>
      <c r="T110" s="52"/>
      <c r="U110" s="52"/>
      <c r="V110" s="52" t="s">
        <v>201</v>
      </c>
      <c r="W110" s="52" t="s">
        <v>196</v>
      </c>
      <c r="X110" s="52" t="s">
        <v>144</v>
      </c>
      <c r="Y110" s="52"/>
      <c r="Z110" s="52"/>
      <c r="AU110" t="s">
        <v>908</v>
      </c>
    </row>
    <row r="112" spans="1:78" customFormat="1" x14ac:dyDescent="0.35">
      <c r="A112" s="34" t="s">
        <v>207</v>
      </c>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row>
    <row r="113" spans="1:78" customFormat="1" x14ac:dyDescent="0.35">
      <c r="A113" s="36" t="s">
        <v>84</v>
      </c>
      <c r="B113" s="36" t="s">
        <v>85</v>
      </c>
      <c r="C113" s="36" t="s">
        <v>86</v>
      </c>
      <c r="D113" s="36" t="s">
        <v>87</v>
      </c>
      <c r="E113" s="36" t="s">
        <v>88</v>
      </c>
      <c r="F113" s="36" t="s">
        <v>89</v>
      </c>
      <c r="G113" s="36" t="s">
        <v>90</v>
      </c>
      <c r="H113" s="36" t="s">
        <v>91</v>
      </c>
      <c r="I113" s="36" t="s">
        <v>92</v>
      </c>
      <c r="J113" s="36" t="s">
        <v>93</v>
      </c>
      <c r="K113" s="36" t="s">
        <v>94</v>
      </c>
      <c r="L113" s="36" t="s">
        <v>95</v>
      </c>
      <c r="M113" s="36" t="s">
        <v>96</v>
      </c>
      <c r="N113" s="36" t="s">
        <v>97</v>
      </c>
      <c r="O113" s="36" t="s">
        <v>98</v>
      </c>
      <c r="P113" s="36" t="s">
        <v>99</v>
      </c>
      <c r="Q113" s="36" t="s">
        <v>100</v>
      </c>
      <c r="R113" s="36" t="s">
        <v>101</v>
      </c>
      <c r="S113" s="37" t="s">
        <v>102</v>
      </c>
      <c r="T113" s="315" t="s">
        <v>103</v>
      </c>
      <c r="U113" s="316"/>
      <c r="V113" s="317"/>
      <c r="W113" s="315" t="s">
        <v>104</v>
      </c>
      <c r="X113" s="317"/>
      <c r="Y113" s="68"/>
      <c r="Z113" s="318" t="s">
        <v>105</v>
      </c>
      <c r="AA113" s="319"/>
      <c r="AB113" s="319"/>
      <c r="AC113" s="319"/>
      <c r="AD113" s="319"/>
      <c r="AE113" s="319"/>
      <c r="AF113" s="320"/>
      <c r="AG113" s="318" t="s">
        <v>106</v>
      </c>
      <c r="AH113" s="319"/>
      <c r="AI113" s="319"/>
      <c r="AJ113" s="319"/>
      <c r="AK113" s="319"/>
      <c r="AL113" s="320"/>
      <c r="AM113" s="46"/>
      <c r="AN113" s="47"/>
      <c r="AO113" s="47"/>
      <c r="AP113" s="47"/>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row>
    <row r="114" spans="1:78" customFormat="1" x14ac:dyDescent="0.35">
      <c r="A114" s="38"/>
      <c r="B114" s="38"/>
      <c r="C114" s="38"/>
      <c r="D114" s="38"/>
      <c r="E114" s="38"/>
      <c r="F114" s="38"/>
      <c r="G114" s="38"/>
      <c r="H114" s="38"/>
      <c r="I114" s="38"/>
      <c r="J114" s="38"/>
      <c r="K114" s="38"/>
      <c r="L114" s="38"/>
      <c r="M114" s="38"/>
      <c r="N114" s="38"/>
      <c r="O114" s="38"/>
      <c r="P114" s="38"/>
      <c r="Q114" s="38"/>
      <c r="R114" s="38"/>
      <c r="S114" s="38"/>
      <c r="T114" s="39" t="s">
        <v>107</v>
      </c>
      <c r="U114" s="39" t="s">
        <v>108</v>
      </c>
      <c r="V114" s="39" t="s">
        <v>109</v>
      </c>
      <c r="W114" s="39" t="s">
        <v>110</v>
      </c>
      <c r="X114" s="39" t="s">
        <v>111</v>
      </c>
      <c r="Y114" s="39" t="s">
        <v>112</v>
      </c>
      <c r="Z114" s="39" t="s">
        <v>113</v>
      </c>
      <c r="AA114" s="39" t="s">
        <v>114</v>
      </c>
      <c r="AB114" s="39" t="s">
        <v>115</v>
      </c>
      <c r="AC114" s="39" t="s">
        <v>116</v>
      </c>
      <c r="AD114" s="39" t="s">
        <v>117</v>
      </c>
      <c r="AE114" s="39" t="s">
        <v>118</v>
      </c>
      <c r="AF114" s="39" t="s">
        <v>119</v>
      </c>
      <c r="AG114" s="39" t="s">
        <v>120</v>
      </c>
      <c r="AH114" s="39" t="s">
        <v>121</v>
      </c>
      <c r="AI114" s="39" t="s">
        <v>122</v>
      </c>
      <c r="AJ114" s="39" t="s">
        <v>123</v>
      </c>
      <c r="AK114" s="39" t="s">
        <v>124</v>
      </c>
      <c r="AL114" s="39" t="s">
        <v>125</v>
      </c>
      <c r="AM114" s="38" t="s">
        <v>149</v>
      </c>
      <c r="AN114" s="39" t="s">
        <v>150</v>
      </c>
      <c r="AO114" s="39" t="s">
        <v>151</v>
      </c>
      <c r="AP114" s="58" t="s">
        <v>178</v>
      </c>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row>
    <row r="115" spans="1:78" customFormat="1" x14ac:dyDescent="0.35">
      <c r="A115" s="40" t="s">
        <v>145</v>
      </c>
      <c r="B115" s="5" t="s">
        <v>173</v>
      </c>
      <c r="C115" s="40" t="s">
        <v>208</v>
      </c>
      <c r="D115" s="5" t="s">
        <v>146</v>
      </c>
      <c r="E115" s="41" t="s">
        <v>28</v>
      </c>
      <c r="F115" s="40" t="s">
        <v>126</v>
      </c>
      <c r="G115" s="42" t="str">
        <f ca="1">TEXT(TODAY(),"YYYY-MM-DD")</f>
        <v>2022-12-20</v>
      </c>
      <c r="H115" s="42" t="str">
        <f ca="1">TEXT(TODAY(),"YYYY-MM-DD")</f>
        <v>2022-12-20</v>
      </c>
      <c r="I115" s="40">
        <v>12</v>
      </c>
      <c r="J115" s="40">
        <v>12</v>
      </c>
      <c r="K115" s="40">
        <v>12</v>
      </c>
      <c r="L115" s="40" t="s">
        <v>147</v>
      </c>
      <c r="M115" s="40" t="s">
        <v>148</v>
      </c>
      <c r="N115" s="21" t="s">
        <v>127</v>
      </c>
      <c r="O115" s="21" t="s">
        <v>127</v>
      </c>
      <c r="P115" s="21" t="s">
        <v>128</v>
      </c>
      <c r="Q115" s="21" t="s">
        <v>128</v>
      </c>
      <c r="R115" s="21" t="s">
        <v>128</v>
      </c>
      <c r="S115" s="41"/>
      <c r="T115" s="41" t="s">
        <v>129</v>
      </c>
      <c r="U115" s="41" t="s">
        <v>130</v>
      </c>
      <c r="V115" s="41"/>
      <c r="W115" s="41" t="s">
        <v>131</v>
      </c>
      <c r="X115" s="41" t="s">
        <v>132</v>
      </c>
      <c r="Y115" s="41"/>
      <c r="Z115" s="41"/>
      <c r="AA115" s="41"/>
      <c r="AB115" s="41"/>
      <c r="AC115" s="41"/>
      <c r="AD115" s="41" t="s">
        <v>128</v>
      </c>
      <c r="AE115" s="41" t="s">
        <v>128</v>
      </c>
      <c r="AF115" s="41" t="s">
        <v>128</v>
      </c>
      <c r="AG115" s="41"/>
      <c r="AH115" s="41"/>
      <c r="AI115" s="41"/>
      <c r="AJ115" s="41" t="s">
        <v>128</v>
      </c>
      <c r="AK115" s="41" t="s">
        <v>128</v>
      </c>
      <c r="AL115" s="41" t="s">
        <v>128</v>
      </c>
      <c r="AM115" s="40"/>
      <c r="AN115" s="40">
        <v>1</v>
      </c>
      <c r="AO115" s="40">
        <v>0</v>
      </c>
      <c r="AP115" s="40">
        <v>0</v>
      </c>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row>
    <row r="116" spans="1:78" customFormat="1" ht="19" customHeight="1" x14ac:dyDescent="0.35">
      <c r="A116" s="33"/>
      <c r="B116" s="33"/>
      <c r="C116" s="33"/>
      <c r="D116" s="33"/>
      <c r="E116" s="33"/>
      <c r="F116" s="33"/>
      <c r="G116" s="33"/>
      <c r="H116" s="33"/>
      <c r="I116" s="33"/>
      <c r="J116" s="33"/>
      <c r="K116" s="33"/>
      <c r="L116" s="33"/>
      <c r="Y116" s="60"/>
    </row>
    <row r="117" spans="1:78" customFormat="1" ht="18.5" x14ac:dyDescent="0.35">
      <c r="A117" s="48" t="s">
        <v>209</v>
      </c>
      <c r="B117" s="49"/>
      <c r="C117" s="49"/>
      <c r="D117" s="49"/>
      <c r="E117" s="49"/>
      <c r="F117" s="49"/>
      <c r="G117" s="49"/>
      <c r="H117" s="49"/>
      <c r="I117" s="49"/>
      <c r="J117" s="49"/>
      <c r="K117" s="49"/>
      <c r="L117" s="33"/>
      <c r="Y117" s="60"/>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row>
    <row r="118" spans="1:78" customFormat="1" ht="15.5" x14ac:dyDescent="0.35">
      <c r="A118" s="43" t="s">
        <v>32</v>
      </c>
      <c r="B118" s="43" t="s">
        <v>33</v>
      </c>
      <c r="C118" s="43" t="s">
        <v>34</v>
      </c>
      <c r="D118" s="43" t="s">
        <v>4</v>
      </c>
      <c r="E118" s="43" t="s">
        <v>35</v>
      </c>
      <c r="F118" s="43" t="s">
        <v>133</v>
      </c>
      <c r="G118" s="43" t="s">
        <v>134</v>
      </c>
      <c r="H118" s="43" t="s">
        <v>135</v>
      </c>
      <c r="I118" s="43" t="s">
        <v>136</v>
      </c>
      <c r="J118" s="43" t="s">
        <v>137</v>
      </c>
      <c r="K118" s="43" t="s">
        <v>138</v>
      </c>
      <c r="L118" s="33"/>
      <c r="Y118" s="60"/>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row>
    <row r="119" spans="1:78" customFormat="1" x14ac:dyDescent="0.35">
      <c r="A119" s="44" t="s">
        <v>139</v>
      </c>
      <c r="B119" s="44" t="s">
        <v>140</v>
      </c>
      <c r="C119" s="44" t="str">
        <f ca="1">TEXT(TODAY(),"YYYY-MM-DD")</f>
        <v>2022-12-20</v>
      </c>
      <c r="D119" s="44" t="s">
        <v>13</v>
      </c>
      <c r="E119" s="44" t="s">
        <v>144</v>
      </c>
      <c r="F119" s="45" t="str">
        <f ca="1">TEXT(TODAY(),"YYYY-MM-DD")</f>
        <v>2022-12-20</v>
      </c>
      <c r="G119" s="42" t="s">
        <v>128</v>
      </c>
      <c r="H119" s="44" t="s">
        <v>173</v>
      </c>
      <c r="I119" s="44" t="s">
        <v>141</v>
      </c>
      <c r="J119" s="44" t="s">
        <v>142</v>
      </c>
      <c r="K119" s="44"/>
      <c r="L119" s="33"/>
      <c r="Y119" s="60"/>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row>
    <row r="120" spans="1:78" customFormat="1" x14ac:dyDescent="0.35">
      <c r="A120" s="44" t="s">
        <v>36</v>
      </c>
      <c r="B120" s="44" t="s">
        <v>143</v>
      </c>
      <c r="C120" s="44" t="str">
        <f ca="1">TEXT(TODAY(),"YYYY-MM-DD")</f>
        <v>2022-12-20</v>
      </c>
      <c r="D120" s="44" t="s">
        <v>13</v>
      </c>
      <c r="E120" s="44" t="s">
        <v>38</v>
      </c>
      <c r="F120" s="45" t="str">
        <f ca="1">TEXT(TODAY(),"YYYY-MM-DD")</f>
        <v>2022-12-20</v>
      </c>
      <c r="G120" s="42" t="s">
        <v>128</v>
      </c>
      <c r="H120" s="44" t="s">
        <v>173</v>
      </c>
      <c r="I120" s="44" t="s">
        <v>141</v>
      </c>
      <c r="J120" s="44" t="s">
        <v>152</v>
      </c>
      <c r="K120" s="44"/>
      <c r="L120" s="33"/>
      <c r="Y120" s="60"/>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row>
    <row r="121" spans="1:78" customFormat="1" ht="19" customHeight="1" x14ac:dyDescent="0.35">
      <c r="A121" s="33"/>
      <c r="B121" s="33"/>
      <c r="C121" s="33"/>
      <c r="D121" s="33"/>
      <c r="E121" s="33"/>
      <c r="F121" s="33"/>
      <c r="G121" s="33"/>
      <c r="H121" s="33"/>
      <c r="I121" s="33"/>
      <c r="J121" s="33"/>
      <c r="K121" s="33"/>
      <c r="L121" s="33"/>
      <c r="Y121" s="60"/>
    </row>
    <row r="122" spans="1:78" customFormat="1" x14ac:dyDescent="0.35">
      <c r="A122" s="321" t="s">
        <v>210</v>
      </c>
      <c r="B122" s="322"/>
      <c r="C122" s="322"/>
      <c r="D122" s="322"/>
      <c r="E122" s="322"/>
      <c r="F122" s="322"/>
      <c r="G122" s="322"/>
      <c r="H122" s="322"/>
      <c r="I122" s="322"/>
      <c r="J122" s="322"/>
      <c r="K122" s="322"/>
      <c r="L122" s="322"/>
      <c r="M122" s="322"/>
      <c r="N122" s="322"/>
      <c r="O122" s="322"/>
      <c r="P122" s="322"/>
      <c r="Q122" s="322"/>
      <c r="R122" s="322"/>
      <c r="S122" s="67"/>
      <c r="Y122" s="60"/>
    </row>
    <row r="123" spans="1:78" customFormat="1" x14ac:dyDescent="0.35">
      <c r="A123" s="56" t="s">
        <v>153</v>
      </c>
      <c r="B123" s="56" t="s">
        <v>154</v>
      </c>
      <c r="C123" s="56" t="s">
        <v>155</v>
      </c>
      <c r="D123" s="56" t="s">
        <v>90</v>
      </c>
      <c r="E123" s="56" t="s">
        <v>102</v>
      </c>
      <c r="F123" s="56" t="s">
        <v>156</v>
      </c>
      <c r="G123" s="56" t="s">
        <v>157</v>
      </c>
      <c r="H123" s="56" t="s">
        <v>158</v>
      </c>
      <c r="I123" s="56" t="s">
        <v>159</v>
      </c>
      <c r="J123" s="56" t="s">
        <v>160</v>
      </c>
      <c r="K123" s="56" t="s">
        <v>161</v>
      </c>
      <c r="L123" s="56" t="s">
        <v>162</v>
      </c>
      <c r="M123" s="56" t="s">
        <v>163</v>
      </c>
      <c r="N123" s="56" t="s">
        <v>164</v>
      </c>
      <c r="O123" s="56" t="s">
        <v>165</v>
      </c>
      <c r="P123" s="56" t="s">
        <v>166</v>
      </c>
      <c r="Q123" s="56" t="s">
        <v>167</v>
      </c>
      <c r="R123" s="56" t="s">
        <v>168</v>
      </c>
      <c r="S123" s="56" t="s">
        <v>169</v>
      </c>
      <c r="T123" s="56" t="s">
        <v>136</v>
      </c>
      <c r="U123" s="56" t="s">
        <v>135</v>
      </c>
      <c r="V123" s="56" t="s">
        <v>171</v>
      </c>
      <c r="W123" s="56" t="s">
        <v>174</v>
      </c>
      <c r="X123" s="56" t="s">
        <v>175</v>
      </c>
      <c r="Y123" s="56" t="s">
        <v>177</v>
      </c>
      <c r="Z123" s="56" t="s">
        <v>172</v>
      </c>
    </row>
    <row r="124" spans="1:78" customFormat="1" x14ac:dyDescent="0.35">
      <c r="A124" s="51"/>
      <c r="B124" s="50"/>
      <c r="C124" s="52" t="s">
        <v>152</v>
      </c>
      <c r="D124" s="52"/>
      <c r="E124" s="52"/>
      <c r="F124" s="53"/>
      <c r="G124" s="53"/>
      <c r="H124" s="53"/>
      <c r="I124" s="52"/>
      <c r="J124" s="54"/>
      <c r="K124" s="53"/>
      <c r="L124" s="53"/>
      <c r="M124" s="52"/>
      <c r="N124" s="52"/>
      <c r="O124" s="52"/>
      <c r="P124" s="52"/>
      <c r="Q124" s="52"/>
      <c r="R124" s="52"/>
      <c r="S124" s="52"/>
      <c r="T124" s="52"/>
      <c r="U124" s="52"/>
      <c r="V124" s="52" t="s">
        <v>206</v>
      </c>
      <c r="W124" s="52" t="s">
        <v>176</v>
      </c>
      <c r="X124" s="52" t="s">
        <v>144</v>
      </c>
      <c r="Y124" s="52"/>
      <c r="Z124" s="52"/>
      <c r="AU124" t="s">
        <v>909</v>
      </c>
    </row>
    <row r="126" spans="1:78" customFormat="1" x14ac:dyDescent="0.35">
      <c r="A126" s="34" t="s">
        <v>211</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row>
    <row r="127" spans="1:78" customFormat="1" x14ac:dyDescent="0.35">
      <c r="A127" s="36" t="s">
        <v>84</v>
      </c>
      <c r="B127" s="36" t="s">
        <v>85</v>
      </c>
      <c r="C127" s="36" t="s">
        <v>86</v>
      </c>
      <c r="D127" s="36" t="s">
        <v>87</v>
      </c>
      <c r="E127" s="36" t="s">
        <v>88</v>
      </c>
      <c r="F127" s="36" t="s">
        <v>89</v>
      </c>
      <c r="G127" s="36" t="s">
        <v>90</v>
      </c>
      <c r="H127" s="36" t="s">
        <v>91</v>
      </c>
      <c r="I127" s="36" t="s">
        <v>92</v>
      </c>
      <c r="J127" s="36" t="s">
        <v>93</v>
      </c>
      <c r="K127" s="36" t="s">
        <v>94</v>
      </c>
      <c r="L127" s="36" t="s">
        <v>95</v>
      </c>
      <c r="M127" s="36" t="s">
        <v>96</v>
      </c>
      <c r="N127" s="36" t="s">
        <v>97</v>
      </c>
      <c r="O127" s="36" t="s">
        <v>98</v>
      </c>
      <c r="P127" s="36" t="s">
        <v>99</v>
      </c>
      <c r="Q127" s="36" t="s">
        <v>100</v>
      </c>
      <c r="R127" s="36" t="s">
        <v>101</v>
      </c>
      <c r="S127" s="37" t="s">
        <v>102</v>
      </c>
      <c r="T127" s="315" t="s">
        <v>103</v>
      </c>
      <c r="U127" s="316"/>
      <c r="V127" s="317"/>
      <c r="W127" s="315" t="s">
        <v>104</v>
      </c>
      <c r="X127" s="317"/>
      <c r="Y127" s="69"/>
      <c r="Z127" s="318" t="s">
        <v>105</v>
      </c>
      <c r="AA127" s="319"/>
      <c r="AB127" s="319"/>
      <c r="AC127" s="319"/>
      <c r="AD127" s="319"/>
      <c r="AE127" s="319"/>
      <c r="AF127" s="320"/>
      <c r="AG127" s="318" t="s">
        <v>106</v>
      </c>
      <c r="AH127" s="319"/>
      <c r="AI127" s="319"/>
      <c r="AJ127" s="319"/>
      <c r="AK127" s="319"/>
      <c r="AL127" s="320"/>
      <c r="AM127" s="46"/>
      <c r="AN127" s="47"/>
      <c r="AO127" s="47"/>
      <c r="AP127" s="47"/>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row>
    <row r="128" spans="1:78" customFormat="1" x14ac:dyDescent="0.35">
      <c r="A128" s="38"/>
      <c r="B128" s="38"/>
      <c r="C128" s="38"/>
      <c r="D128" s="38"/>
      <c r="E128" s="38"/>
      <c r="F128" s="38"/>
      <c r="G128" s="38"/>
      <c r="H128" s="38"/>
      <c r="I128" s="38"/>
      <c r="J128" s="38"/>
      <c r="K128" s="38"/>
      <c r="L128" s="38"/>
      <c r="M128" s="38"/>
      <c r="N128" s="38"/>
      <c r="O128" s="38"/>
      <c r="P128" s="38"/>
      <c r="Q128" s="38"/>
      <c r="R128" s="38"/>
      <c r="S128" s="38"/>
      <c r="T128" s="39" t="s">
        <v>107</v>
      </c>
      <c r="U128" s="39" t="s">
        <v>108</v>
      </c>
      <c r="V128" s="39" t="s">
        <v>109</v>
      </c>
      <c r="W128" s="39" t="s">
        <v>110</v>
      </c>
      <c r="X128" s="39" t="s">
        <v>111</v>
      </c>
      <c r="Y128" s="39" t="s">
        <v>112</v>
      </c>
      <c r="Z128" s="39" t="s">
        <v>113</v>
      </c>
      <c r="AA128" s="39" t="s">
        <v>114</v>
      </c>
      <c r="AB128" s="39" t="s">
        <v>115</v>
      </c>
      <c r="AC128" s="39" t="s">
        <v>116</v>
      </c>
      <c r="AD128" s="39" t="s">
        <v>117</v>
      </c>
      <c r="AE128" s="39" t="s">
        <v>118</v>
      </c>
      <c r="AF128" s="39" t="s">
        <v>119</v>
      </c>
      <c r="AG128" s="39" t="s">
        <v>120</v>
      </c>
      <c r="AH128" s="39" t="s">
        <v>121</v>
      </c>
      <c r="AI128" s="39" t="s">
        <v>122</v>
      </c>
      <c r="AJ128" s="39" t="s">
        <v>123</v>
      </c>
      <c r="AK128" s="39" t="s">
        <v>124</v>
      </c>
      <c r="AL128" s="39" t="s">
        <v>125</v>
      </c>
      <c r="AM128" s="38" t="s">
        <v>149</v>
      </c>
      <c r="AN128" s="39" t="s">
        <v>150</v>
      </c>
      <c r="AO128" s="39" t="s">
        <v>151</v>
      </c>
      <c r="AP128" s="58" t="s">
        <v>178</v>
      </c>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row>
    <row r="129" spans="1:78" customFormat="1" x14ac:dyDescent="0.35">
      <c r="A129" s="40" t="s">
        <v>145</v>
      </c>
      <c r="B129" s="5" t="s">
        <v>173</v>
      </c>
      <c r="C129" s="40" t="s">
        <v>222</v>
      </c>
      <c r="D129" s="5" t="s">
        <v>146</v>
      </c>
      <c r="E129" s="41" t="s">
        <v>28</v>
      </c>
      <c r="F129" s="40" t="s">
        <v>126</v>
      </c>
      <c r="G129" s="42" t="str">
        <f ca="1">TEXT(TODAY(),"YYYY-MM-DD")</f>
        <v>2022-12-20</v>
      </c>
      <c r="H129" s="42" t="str">
        <f ca="1">TEXT(TODAY(),"YYYY-MM-DD")</f>
        <v>2022-12-20</v>
      </c>
      <c r="I129" s="40">
        <v>12</v>
      </c>
      <c r="J129" s="40">
        <v>12</v>
      </c>
      <c r="K129" s="40">
        <v>12</v>
      </c>
      <c r="L129" s="40" t="s">
        <v>147</v>
      </c>
      <c r="M129" s="40" t="s">
        <v>148</v>
      </c>
      <c r="N129" s="21" t="s">
        <v>127</v>
      </c>
      <c r="O129" s="21" t="s">
        <v>127</v>
      </c>
      <c r="P129" s="21" t="s">
        <v>128</v>
      </c>
      <c r="Q129" s="21" t="s">
        <v>128</v>
      </c>
      <c r="R129" s="21" t="s">
        <v>128</v>
      </c>
      <c r="S129" s="41"/>
      <c r="T129" s="41" t="s">
        <v>129</v>
      </c>
      <c r="U129" s="41" t="s">
        <v>130</v>
      </c>
      <c r="V129" s="41"/>
      <c r="W129" s="41" t="s">
        <v>131</v>
      </c>
      <c r="X129" s="41" t="s">
        <v>132</v>
      </c>
      <c r="Y129" s="41"/>
      <c r="Z129" s="41"/>
      <c r="AA129" s="41"/>
      <c r="AB129" s="41"/>
      <c r="AC129" s="41"/>
      <c r="AD129" s="41" t="s">
        <v>128</v>
      </c>
      <c r="AE129" s="41" t="s">
        <v>128</v>
      </c>
      <c r="AF129" s="41" t="s">
        <v>128</v>
      </c>
      <c r="AG129" s="41"/>
      <c r="AH129" s="41"/>
      <c r="AI129" s="41"/>
      <c r="AJ129" s="41" t="s">
        <v>128</v>
      </c>
      <c r="AK129" s="41" t="s">
        <v>128</v>
      </c>
      <c r="AL129" s="41" t="s">
        <v>128</v>
      </c>
      <c r="AM129" s="40"/>
      <c r="AN129" s="40">
        <v>1</v>
      </c>
      <c r="AO129" s="40">
        <v>0</v>
      </c>
      <c r="AP129" s="40">
        <v>0</v>
      </c>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row>
    <row r="130" spans="1:78" customFormat="1" ht="19" customHeight="1" x14ac:dyDescent="0.35">
      <c r="A130" s="33"/>
      <c r="B130" s="33"/>
      <c r="C130" s="33"/>
      <c r="D130" s="33"/>
      <c r="E130" s="33"/>
      <c r="F130" s="33"/>
      <c r="G130" s="33"/>
      <c r="H130" s="33"/>
      <c r="I130" s="33"/>
      <c r="J130" s="33"/>
      <c r="K130" s="33"/>
      <c r="L130" s="33"/>
      <c r="Y130" s="60"/>
    </row>
    <row r="131" spans="1:78" customFormat="1" ht="18.5" x14ac:dyDescent="0.35">
      <c r="A131" s="48" t="s">
        <v>212</v>
      </c>
      <c r="B131" s="49"/>
      <c r="C131" s="49"/>
      <c r="D131" s="49"/>
      <c r="E131" s="49"/>
      <c r="F131" s="49"/>
      <c r="G131" s="49"/>
      <c r="H131" s="49"/>
      <c r="I131" s="49"/>
      <c r="J131" s="49"/>
      <c r="K131" s="49"/>
      <c r="L131" s="33"/>
      <c r="Y131" s="60"/>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row>
    <row r="132" spans="1:78" customFormat="1" ht="15.5" x14ac:dyDescent="0.35">
      <c r="A132" s="43" t="s">
        <v>32</v>
      </c>
      <c r="B132" s="43" t="s">
        <v>33</v>
      </c>
      <c r="C132" s="43" t="s">
        <v>34</v>
      </c>
      <c r="D132" s="43" t="s">
        <v>4</v>
      </c>
      <c r="E132" s="43" t="s">
        <v>35</v>
      </c>
      <c r="F132" s="43" t="s">
        <v>133</v>
      </c>
      <c r="G132" s="43" t="s">
        <v>134</v>
      </c>
      <c r="H132" s="43" t="s">
        <v>135</v>
      </c>
      <c r="I132" s="43" t="s">
        <v>136</v>
      </c>
      <c r="J132" s="43" t="s">
        <v>137</v>
      </c>
      <c r="K132" s="43" t="s">
        <v>138</v>
      </c>
      <c r="L132" s="33"/>
      <c r="Y132" s="60"/>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row>
    <row r="133" spans="1:78" customFormat="1" x14ac:dyDescent="0.35">
      <c r="A133" s="44" t="s">
        <v>139</v>
      </c>
      <c r="B133" s="44" t="s">
        <v>140</v>
      </c>
      <c r="C133" s="44" t="str">
        <f ca="1">TEXT(TODAY(),"YYYY-MM-DD")</f>
        <v>2022-12-20</v>
      </c>
      <c r="D133" s="44" t="s">
        <v>13</v>
      </c>
      <c r="E133" s="44" t="s">
        <v>144</v>
      </c>
      <c r="F133" s="45" t="str">
        <f ca="1">TEXT(TODAY(),"YYYY-MM-DD")</f>
        <v>2022-12-20</v>
      </c>
      <c r="G133" s="42" t="s">
        <v>128</v>
      </c>
      <c r="H133" s="44" t="s">
        <v>173</v>
      </c>
      <c r="I133" s="44" t="s">
        <v>141</v>
      </c>
      <c r="J133" s="44" t="s">
        <v>142</v>
      </c>
      <c r="K133" s="44"/>
      <c r="L133" s="33"/>
      <c r="Y133" s="60"/>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row>
    <row r="134" spans="1:78" customFormat="1" x14ac:dyDescent="0.35">
      <c r="A134" s="44" t="s">
        <v>36</v>
      </c>
      <c r="B134" s="44" t="s">
        <v>143</v>
      </c>
      <c r="C134" s="44" t="str">
        <f ca="1">TEXT(TODAY(),"YYYY-MM-DD")</f>
        <v>2022-12-20</v>
      </c>
      <c r="D134" s="44" t="s">
        <v>13</v>
      </c>
      <c r="E134" s="44" t="s">
        <v>38</v>
      </c>
      <c r="F134" s="45" t="str">
        <f ca="1">TEXT(TODAY(),"YYYY-MM-DD")</f>
        <v>2022-12-20</v>
      </c>
      <c r="G134" s="42" t="s">
        <v>128</v>
      </c>
      <c r="H134" s="44" t="s">
        <v>173</v>
      </c>
      <c r="I134" s="44" t="s">
        <v>141</v>
      </c>
      <c r="J134" s="44" t="s">
        <v>152</v>
      </c>
      <c r="K134" s="44"/>
      <c r="L134" s="33"/>
      <c r="Y134" s="60"/>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row>
    <row r="135" spans="1:78" customFormat="1" ht="19" customHeight="1" x14ac:dyDescent="0.35">
      <c r="A135" s="33"/>
      <c r="B135" s="33"/>
      <c r="C135" s="33"/>
      <c r="D135" s="33"/>
      <c r="E135" s="33"/>
      <c r="F135" s="33"/>
      <c r="G135" s="33"/>
      <c r="H135" s="33"/>
      <c r="I135" s="33"/>
      <c r="J135" s="33"/>
      <c r="K135" s="33"/>
      <c r="L135" s="33"/>
      <c r="Y135" s="60"/>
    </row>
    <row r="136" spans="1:78" customFormat="1" x14ac:dyDescent="0.35">
      <c r="A136" s="321" t="s">
        <v>213</v>
      </c>
      <c r="B136" s="322"/>
      <c r="C136" s="322"/>
      <c r="D136" s="322"/>
      <c r="E136" s="322"/>
      <c r="F136" s="322"/>
      <c r="G136" s="322"/>
      <c r="H136" s="322"/>
      <c r="I136" s="322"/>
      <c r="J136" s="322"/>
      <c r="K136" s="322"/>
      <c r="L136" s="322"/>
      <c r="M136" s="322"/>
      <c r="N136" s="322"/>
      <c r="O136" s="322"/>
      <c r="P136" s="322"/>
      <c r="Q136" s="322"/>
      <c r="R136" s="322"/>
      <c r="S136" s="70"/>
      <c r="Y136" s="60"/>
    </row>
    <row r="137" spans="1:78" customFormat="1" x14ac:dyDescent="0.35">
      <c r="A137" s="56" t="s">
        <v>153</v>
      </c>
      <c r="B137" s="56" t="s">
        <v>154</v>
      </c>
      <c r="C137" s="56" t="s">
        <v>155</v>
      </c>
      <c r="D137" s="56" t="s">
        <v>90</v>
      </c>
      <c r="E137" s="56" t="s">
        <v>102</v>
      </c>
      <c r="F137" s="56" t="s">
        <v>156</v>
      </c>
      <c r="G137" s="56" t="s">
        <v>157</v>
      </c>
      <c r="H137" s="56" t="s">
        <v>158</v>
      </c>
      <c r="I137" s="56" t="s">
        <v>159</v>
      </c>
      <c r="J137" s="56" t="s">
        <v>160</v>
      </c>
      <c r="K137" s="56" t="s">
        <v>161</v>
      </c>
      <c r="L137" s="56" t="s">
        <v>162</v>
      </c>
      <c r="M137" s="56" t="s">
        <v>163</v>
      </c>
      <c r="N137" s="56" t="s">
        <v>164</v>
      </c>
      <c r="O137" s="56" t="s">
        <v>165</v>
      </c>
      <c r="P137" s="56" t="s">
        <v>166</v>
      </c>
      <c r="Q137" s="56" t="s">
        <v>167</v>
      </c>
      <c r="R137" s="56" t="s">
        <v>168</v>
      </c>
      <c r="S137" s="56" t="s">
        <v>169</v>
      </c>
      <c r="T137" s="56" t="s">
        <v>136</v>
      </c>
      <c r="U137" s="56" t="s">
        <v>135</v>
      </c>
      <c r="V137" s="56" t="s">
        <v>171</v>
      </c>
      <c r="W137" s="56" t="s">
        <v>174</v>
      </c>
      <c r="X137" s="56" t="s">
        <v>175</v>
      </c>
      <c r="Y137" s="56" t="s">
        <v>177</v>
      </c>
      <c r="Z137" s="56" t="s">
        <v>172</v>
      </c>
    </row>
    <row r="138" spans="1:78" customFormat="1" x14ac:dyDescent="0.35">
      <c r="A138" s="51"/>
      <c r="B138" s="50"/>
      <c r="C138" s="52" t="s">
        <v>152</v>
      </c>
      <c r="D138" s="52"/>
      <c r="E138" s="52"/>
      <c r="F138" s="53"/>
      <c r="G138" s="53"/>
      <c r="H138" s="53"/>
      <c r="I138" s="52"/>
      <c r="J138" s="54"/>
      <c r="K138" s="53"/>
      <c r="L138" s="53"/>
      <c r="M138" s="52"/>
      <c r="N138" s="52"/>
      <c r="O138" s="52"/>
      <c r="P138" s="52"/>
      <c r="Q138" s="52"/>
      <c r="R138" s="52"/>
      <c r="S138" s="52"/>
      <c r="T138" s="52"/>
      <c r="U138" s="52"/>
      <c r="V138" s="52"/>
      <c r="W138" s="52" t="s">
        <v>176</v>
      </c>
      <c r="X138" s="52" t="s">
        <v>144</v>
      </c>
      <c r="Y138" s="52"/>
      <c r="Z138" s="52"/>
      <c r="AU138" t="s">
        <v>910</v>
      </c>
    </row>
    <row r="140" spans="1:78" customFormat="1" x14ac:dyDescent="0.35">
      <c r="A140" s="34" t="s">
        <v>214</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P140" s="14"/>
    </row>
    <row r="141" spans="1:78" customFormat="1" x14ac:dyDescent="0.35">
      <c r="A141" s="36" t="s">
        <v>84</v>
      </c>
      <c r="B141" s="36" t="s">
        <v>85</v>
      </c>
      <c r="C141" s="36" t="s">
        <v>86</v>
      </c>
      <c r="D141" s="36" t="s">
        <v>87</v>
      </c>
      <c r="E141" s="36" t="s">
        <v>88</v>
      </c>
      <c r="F141" s="36" t="s">
        <v>89</v>
      </c>
      <c r="G141" s="36" t="s">
        <v>90</v>
      </c>
      <c r="H141" s="36" t="s">
        <v>91</v>
      </c>
      <c r="I141" s="36" t="s">
        <v>92</v>
      </c>
      <c r="J141" s="36" t="s">
        <v>93</v>
      </c>
      <c r="K141" s="36" t="s">
        <v>94</v>
      </c>
      <c r="L141" s="36" t="s">
        <v>95</v>
      </c>
      <c r="M141" s="36" t="s">
        <v>96</v>
      </c>
      <c r="N141" s="36" t="s">
        <v>97</v>
      </c>
      <c r="O141" s="36" t="s">
        <v>98</v>
      </c>
      <c r="P141" s="36" t="s">
        <v>99</v>
      </c>
      <c r="Q141" s="36" t="s">
        <v>100</v>
      </c>
      <c r="R141" s="36" t="s">
        <v>101</v>
      </c>
      <c r="S141" s="37" t="s">
        <v>102</v>
      </c>
      <c r="T141" s="315" t="s">
        <v>103</v>
      </c>
      <c r="U141" s="316"/>
      <c r="V141" s="317"/>
      <c r="W141" s="315" t="s">
        <v>104</v>
      </c>
      <c r="X141" s="317"/>
      <c r="Y141" s="71"/>
      <c r="Z141" s="318" t="s">
        <v>105</v>
      </c>
      <c r="AA141" s="319"/>
      <c r="AB141" s="319"/>
      <c r="AC141" s="319"/>
      <c r="AD141" s="319"/>
      <c r="AE141" s="319"/>
      <c r="AF141" s="320"/>
      <c r="AG141" s="318" t="s">
        <v>106</v>
      </c>
      <c r="AH141" s="319"/>
      <c r="AI141" s="319"/>
      <c r="AJ141" s="319"/>
      <c r="AK141" s="319"/>
      <c r="AL141" s="320"/>
      <c r="AM141" s="46"/>
      <c r="AN141" s="47"/>
      <c r="AO141" s="47"/>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row>
    <row r="142" spans="1:78" customFormat="1" x14ac:dyDescent="0.35">
      <c r="A142" s="38"/>
      <c r="B142" s="38"/>
      <c r="C142" s="38"/>
      <c r="D142" s="38"/>
      <c r="E142" s="38"/>
      <c r="F142" s="38"/>
      <c r="G142" s="38"/>
      <c r="H142" s="38"/>
      <c r="I142" s="38"/>
      <c r="J142" s="38"/>
      <c r="K142" s="38"/>
      <c r="L142" s="38"/>
      <c r="M142" s="38"/>
      <c r="N142" s="38"/>
      <c r="O142" s="38"/>
      <c r="P142" s="38"/>
      <c r="Q142" s="38"/>
      <c r="R142" s="38"/>
      <c r="S142" s="38"/>
      <c r="T142" s="39" t="s">
        <v>107</v>
      </c>
      <c r="U142" s="39" t="s">
        <v>108</v>
      </c>
      <c r="V142" s="39" t="s">
        <v>109</v>
      </c>
      <c r="W142" s="39" t="s">
        <v>110</v>
      </c>
      <c r="X142" s="39" t="s">
        <v>111</v>
      </c>
      <c r="Y142" s="39" t="s">
        <v>112</v>
      </c>
      <c r="Z142" s="39" t="s">
        <v>113</v>
      </c>
      <c r="AA142" s="39" t="s">
        <v>114</v>
      </c>
      <c r="AB142" s="39" t="s">
        <v>115</v>
      </c>
      <c r="AC142" s="39" t="s">
        <v>116</v>
      </c>
      <c r="AD142" s="39" t="s">
        <v>117</v>
      </c>
      <c r="AE142" s="39" t="s">
        <v>118</v>
      </c>
      <c r="AF142" s="39" t="s">
        <v>119</v>
      </c>
      <c r="AG142" s="39" t="s">
        <v>120</v>
      </c>
      <c r="AH142" s="39" t="s">
        <v>121</v>
      </c>
      <c r="AI142" s="39" t="s">
        <v>122</v>
      </c>
      <c r="AJ142" s="39" t="s">
        <v>123</v>
      </c>
      <c r="AK142" s="39" t="s">
        <v>124</v>
      </c>
      <c r="AL142" s="39" t="s">
        <v>125</v>
      </c>
      <c r="AM142" s="38" t="s">
        <v>149</v>
      </c>
      <c r="AN142" s="39" t="s">
        <v>150</v>
      </c>
      <c r="AO142" s="39" t="s">
        <v>151</v>
      </c>
      <c r="AP142" s="47"/>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row>
    <row r="143" spans="1:78" customFormat="1" x14ac:dyDescent="0.35">
      <c r="A143" s="40" t="s">
        <v>145</v>
      </c>
      <c r="B143" s="5" t="s">
        <v>173</v>
      </c>
      <c r="C143" s="40" t="s">
        <v>221</v>
      </c>
      <c r="D143" s="5" t="s">
        <v>146</v>
      </c>
      <c r="E143" s="41" t="s">
        <v>28</v>
      </c>
      <c r="F143" s="40" t="s">
        <v>126</v>
      </c>
      <c r="G143" s="42" t="str">
        <f ca="1">TEXT(TODAY(),"YYYY-MM-DD")</f>
        <v>2022-12-20</v>
      </c>
      <c r="H143" s="42" t="str">
        <f ca="1">TEXT(TODAY(),"YYYY-MM-DD")</f>
        <v>2022-12-20</v>
      </c>
      <c r="I143" s="40">
        <v>12</v>
      </c>
      <c r="J143" s="40">
        <v>12</v>
      </c>
      <c r="K143" s="40">
        <v>12</v>
      </c>
      <c r="L143" s="40" t="s">
        <v>147</v>
      </c>
      <c r="M143" s="40" t="s">
        <v>148</v>
      </c>
      <c r="N143" s="21" t="s">
        <v>127</v>
      </c>
      <c r="O143" s="21" t="s">
        <v>127</v>
      </c>
      <c r="P143" s="21" t="s">
        <v>128</v>
      </c>
      <c r="Q143" s="21" t="s">
        <v>128</v>
      </c>
      <c r="R143" s="21" t="s">
        <v>128</v>
      </c>
      <c r="S143" s="41"/>
      <c r="T143" s="41" t="s">
        <v>129</v>
      </c>
      <c r="U143" s="41" t="s">
        <v>130</v>
      </c>
      <c r="V143" s="41"/>
      <c r="W143" s="41" t="s">
        <v>131</v>
      </c>
      <c r="X143" s="41" t="s">
        <v>132</v>
      </c>
      <c r="Y143" s="41"/>
      <c r="Z143" s="41"/>
      <c r="AA143" s="41"/>
      <c r="AB143" s="41"/>
      <c r="AC143" s="41"/>
      <c r="AD143" s="41" t="s">
        <v>128</v>
      </c>
      <c r="AE143" s="41" t="s">
        <v>128</v>
      </c>
      <c r="AF143" s="41" t="s">
        <v>128</v>
      </c>
      <c r="AG143" s="41"/>
      <c r="AH143" s="41"/>
      <c r="AI143" s="41"/>
      <c r="AJ143" s="41" t="s">
        <v>128</v>
      </c>
      <c r="AK143" s="41" t="s">
        <v>128</v>
      </c>
      <c r="AL143" s="41" t="s">
        <v>128</v>
      </c>
      <c r="AM143" s="40"/>
      <c r="AN143" s="40">
        <v>1</v>
      </c>
      <c r="AO143" s="40">
        <v>0</v>
      </c>
      <c r="AP143" s="58" t="s">
        <v>178</v>
      </c>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row>
    <row r="144" spans="1:78" customFormat="1" ht="19" customHeight="1" x14ac:dyDescent="0.35">
      <c r="A144" s="33"/>
      <c r="B144" s="33"/>
      <c r="C144" s="33"/>
      <c r="D144" s="33"/>
      <c r="E144" s="33"/>
      <c r="F144" s="33"/>
      <c r="G144" s="33"/>
      <c r="H144" s="33"/>
      <c r="I144" s="33"/>
      <c r="J144" s="33"/>
      <c r="K144" s="33"/>
      <c r="L144" s="33"/>
      <c r="Y144" s="60"/>
      <c r="AP144" s="40">
        <v>0</v>
      </c>
    </row>
    <row r="145" spans="1:78" customFormat="1" ht="18.5" x14ac:dyDescent="0.35">
      <c r="A145" s="48" t="s">
        <v>215</v>
      </c>
      <c r="B145" s="49"/>
      <c r="C145" s="49"/>
      <c r="D145" s="49"/>
      <c r="E145" s="49"/>
      <c r="F145" s="49"/>
      <c r="G145" s="49"/>
      <c r="H145" s="49"/>
      <c r="I145" s="49"/>
      <c r="J145" s="49"/>
      <c r="K145" s="49"/>
      <c r="L145" s="33"/>
      <c r="Y145" s="60"/>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row>
    <row r="146" spans="1:78" customFormat="1" ht="15.5" x14ac:dyDescent="0.35">
      <c r="A146" s="43" t="s">
        <v>32</v>
      </c>
      <c r="B146" s="43" t="s">
        <v>33</v>
      </c>
      <c r="C146" s="43" t="s">
        <v>34</v>
      </c>
      <c r="D146" s="43" t="s">
        <v>4</v>
      </c>
      <c r="E146" s="43" t="s">
        <v>35</v>
      </c>
      <c r="F146" s="43" t="s">
        <v>133</v>
      </c>
      <c r="G146" s="43" t="s">
        <v>134</v>
      </c>
      <c r="H146" s="43" t="s">
        <v>135</v>
      </c>
      <c r="I146" s="43" t="s">
        <v>136</v>
      </c>
      <c r="J146" s="43" t="s">
        <v>137</v>
      </c>
      <c r="K146" s="43" t="s">
        <v>138</v>
      </c>
      <c r="L146" s="33"/>
      <c r="Y146" s="60"/>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row>
    <row r="147" spans="1:78" customFormat="1" x14ac:dyDescent="0.35">
      <c r="A147" s="44" t="s">
        <v>139</v>
      </c>
      <c r="B147" s="44" t="s">
        <v>140</v>
      </c>
      <c r="C147" s="44" t="str">
        <f ca="1">TEXT(TODAY(),"YYYY-MM-DD")</f>
        <v>2022-12-20</v>
      </c>
      <c r="D147" s="44" t="s">
        <v>13</v>
      </c>
      <c r="E147" s="44" t="s">
        <v>144</v>
      </c>
      <c r="F147" s="45" t="str">
        <f ca="1">TEXT(TODAY(),"YYYY-MM-DD")</f>
        <v>2022-12-20</v>
      </c>
      <c r="G147" s="42" t="s">
        <v>128</v>
      </c>
      <c r="H147" s="44" t="s">
        <v>173</v>
      </c>
      <c r="I147" s="44" t="s">
        <v>141</v>
      </c>
      <c r="J147" s="44" t="s">
        <v>142</v>
      </c>
      <c r="K147" s="44"/>
      <c r="L147" s="33"/>
      <c r="Y147" s="60"/>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row>
    <row r="148" spans="1:78" customFormat="1" x14ac:dyDescent="0.35">
      <c r="A148" s="44" t="s">
        <v>36</v>
      </c>
      <c r="B148" s="44" t="s">
        <v>143</v>
      </c>
      <c r="C148" s="44" t="str">
        <f ca="1">TEXT(TODAY(),"YYYY-MM-DD")</f>
        <v>2022-12-20</v>
      </c>
      <c r="D148" s="44" t="s">
        <v>13</v>
      </c>
      <c r="E148" s="44" t="s">
        <v>38</v>
      </c>
      <c r="F148" s="45" t="str">
        <f ca="1">TEXT(TODAY(),"YYYY-MM-DD")</f>
        <v>2022-12-20</v>
      </c>
      <c r="G148" s="42" t="s">
        <v>128</v>
      </c>
      <c r="H148" s="44" t="s">
        <v>173</v>
      </c>
      <c r="I148" s="44" t="s">
        <v>141</v>
      </c>
      <c r="J148" s="44" t="s">
        <v>152</v>
      </c>
      <c r="K148" s="44"/>
      <c r="L148" s="33"/>
      <c r="Y148" s="60"/>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row>
    <row r="149" spans="1:78" customFormat="1" ht="19" customHeight="1" x14ac:dyDescent="0.35">
      <c r="A149" s="33"/>
      <c r="B149" s="33"/>
      <c r="C149" s="33"/>
      <c r="D149" s="33"/>
      <c r="E149" s="33"/>
      <c r="F149" s="33"/>
      <c r="G149" s="33"/>
      <c r="H149" s="33"/>
      <c r="I149" s="33"/>
      <c r="J149" s="33"/>
      <c r="K149" s="33"/>
      <c r="L149" s="33"/>
      <c r="Y149" s="60"/>
    </row>
    <row r="150" spans="1:78" customFormat="1" x14ac:dyDescent="0.35">
      <c r="A150" s="321" t="s">
        <v>216</v>
      </c>
      <c r="B150" s="322"/>
      <c r="C150" s="322"/>
      <c r="D150" s="322"/>
      <c r="E150" s="322"/>
      <c r="F150" s="322"/>
      <c r="G150" s="322"/>
      <c r="H150" s="322"/>
      <c r="I150" s="322"/>
      <c r="J150" s="322"/>
      <c r="K150" s="322"/>
      <c r="L150" s="322"/>
      <c r="M150" s="322"/>
      <c r="N150" s="322"/>
      <c r="O150" s="322"/>
      <c r="P150" s="322"/>
      <c r="Q150" s="322"/>
      <c r="R150" s="322"/>
      <c r="S150" s="72"/>
      <c r="Y150" s="60"/>
    </row>
    <row r="151" spans="1:78" customFormat="1" x14ac:dyDescent="0.35">
      <c r="A151" s="56" t="s">
        <v>153</v>
      </c>
      <c r="B151" s="56" t="s">
        <v>154</v>
      </c>
      <c r="C151" s="56" t="s">
        <v>155</v>
      </c>
      <c r="D151" s="56" t="s">
        <v>90</v>
      </c>
      <c r="E151" s="56" t="s">
        <v>102</v>
      </c>
      <c r="F151" s="56" t="s">
        <v>156</v>
      </c>
      <c r="G151" s="56" t="s">
        <v>157</v>
      </c>
      <c r="H151" s="56" t="s">
        <v>158</v>
      </c>
      <c r="I151" s="56" t="s">
        <v>159</v>
      </c>
      <c r="J151" s="56" t="s">
        <v>160</v>
      </c>
      <c r="K151" s="56" t="s">
        <v>161</v>
      </c>
      <c r="L151" s="56" t="s">
        <v>162</v>
      </c>
      <c r="M151" s="56" t="s">
        <v>163</v>
      </c>
      <c r="N151" s="56" t="s">
        <v>164</v>
      </c>
      <c r="O151" s="56" t="s">
        <v>165</v>
      </c>
      <c r="P151" s="56" t="s">
        <v>166</v>
      </c>
      <c r="Q151" s="56" t="s">
        <v>167</v>
      </c>
      <c r="R151" s="56" t="s">
        <v>168</v>
      </c>
      <c r="S151" s="56" t="s">
        <v>169</v>
      </c>
      <c r="T151" s="56" t="s">
        <v>136</v>
      </c>
      <c r="U151" s="56" t="s">
        <v>135</v>
      </c>
      <c r="V151" s="56" t="s">
        <v>171</v>
      </c>
      <c r="W151" s="56" t="s">
        <v>174</v>
      </c>
      <c r="X151" s="56" t="s">
        <v>175</v>
      </c>
      <c r="Y151" s="56" t="s">
        <v>177</v>
      </c>
      <c r="Z151" s="56" t="s">
        <v>172</v>
      </c>
    </row>
    <row r="152" spans="1:78" customFormat="1" x14ac:dyDescent="0.35">
      <c r="A152" s="51"/>
      <c r="B152" s="50"/>
      <c r="C152" s="52" t="s">
        <v>152</v>
      </c>
      <c r="D152" s="52"/>
      <c r="E152" s="52"/>
      <c r="F152" s="53"/>
      <c r="G152" s="53"/>
      <c r="H152" s="53"/>
      <c r="I152" s="52"/>
      <c r="J152" s="54"/>
      <c r="K152" s="53"/>
      <c r="L152" s="53"/>
      <c r="M152" s="52"/>
      <c r="N152" s="52"/>
      <c r="O152" s="52"/>
      <c r="P152" s="52"/>
      <c r="Q152" s="52"/>
      <c r="R152" s="52"/>
      <c r="S152" s="52"/>
      <c r="T152" s="52" t="s">
        <v>141</v>
      </c>
      <c r="U152" s="52" t="s">
        <v>173</v>
      </c>
      <c r="V152" s="52" t="s">
        <v>195</v>
      </c>
      <c r="W152" s="52" t="s">
        <v>38</v>
      </c>
      <c r="X152" s="52" t="s">
        <v>196</v>
      </c>
      <c r="Y152" s="52"/>
      <c r="Z152" s="52"/>
      <c r="AU152" t="s">
        <v>911</v>
      </c>
    </row>
    <row r="154" spans="1:78" customFormat="1" x14ac:dyDescent="0.35">
      <c r="A154" s="34" t="s">
        <v>217</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row>
    <row r="155" spans="1:78" customFormat="1" x14ac:dyDescent="0.35">
      <c r="A155" s="36" t="s">
        <v>84</v>
      </c>
      <c r="B155" s="36" t="s">
        <v>85</v>
      </c>
      <c r="C155" s="36" t="s">
        <v>86</v>
      </c>
      <c r="D155" s="36" t="s">
        <v>87</v>
      </c>
      <c r="E155" s="36" t="s">
        <v>88</v>
      </c>
      <c r="F155" s="36" t="s">
        <v>89</v>
      </c>
      <c r="G155" s="36" t="s">
        <v>90</v>
      </c>
      <c r="H155" s="36" t="s">
        <v>91</v>
      </c>
      <c r="I155" s="36" t="s">
        <v>92</v>
      </c>
      <c r="J155" s="36" t="s">
        <v>93</v>
      </c>
      <c r="K155" s="36" t="s">
        <v>94</v>
      </c>
      <c r="L155" s="36" t="s">
        <v>95</v>
      </c>
      <c r="M155" s="36" t="s">
        <v>96</v>
      </c>
      <c r="N155" s="36" t="s">
        <v>97</v>
      </c>
      <c r="O155" s="36" t="s">
        <v>98</v>
      </c>
      <c r="P155" s="36" t="s">
        <v>99</v>
      </c>
      <c r="Q155" s="36" t="s">
        <v>100</v>
      </c>
      <c r="R155" s="36" t="s">
        <v>101</v>
      </c>
      <c r="S155" s="37" t="s">
        <v>102</v>
      </c>
      <c r="T155" s="315" t="s">
        <v>103</v>
      </c>
      <c r="U155" s="316"/>
      <c r="V155" s="317"/>
      <c r="W155" s="315" t="s">
        <v>104</v>
      </c>
      <c r="X155" s="317"/>
      <c r="Y155" s="73"/>
      <c r="Z155" s="318" t="s">
        <v>105</v>
      </c>
      <c r="AA155" s="319"/>
      <c r="AB155" s="319"/>
      <c r="AC155" s="319"/>
      <c r="AD155" s="319"/>
      <c r="AE155" s="319"/>
      <c r="AF155" s="320"/>
      <c r="AG155" s="318" t="s">
        <v>106</v>
      </c>
      <c r="AH155" s="319"/>
      <c r="AI155" s="319"/>
      <c r="AJ155" s="319"/>
      <c r="AK155" s="319"/>
      <c r="AL155" s="320"/>
      <c r="AM155" s="46"/>
      <c r="AN155" s="47"/>
      <c r="AO155" s="47"/>
      <c r="AP155" s="47"/>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row>
    <row r="156" spans="1:78" customFormat="1" x14ac:dyDescent="0.35">
      <c r="A156" s="38"/>
      <c r="B156" s="38"/>
      <c r="C156" s="38"/>
      <c r="D156" s="38"/>
      <c r="E156" s="38"/>
      <c r="F156" s="38"/>
      <c r="G156" s="38"/>
      <c r="H156" s="38"/>
      <c r="I156" s="38"/>
      <c r="J156" s="38"/>
      <c r="K156" s="38"/>
      <c r="L156" s="38"/>
      <c r="M156" s="38"/>
      <c r="N156" s="38"/>
      <c r="O156" s="38"/>
      <c r="P156" s="38"/>
      <c r="Q156" s="38"/>
      <c r="R156" s="38"/>
      <c r="S156" s="38"/>
      <c r="T156" s="39" t="s">
        <v>107</v>
      </c>
      <c r="U156" s="39" t="s">
        <v>108</v>
      </c>
      <c r="V156" s="39" t="s">
        <v>109</v>
      </c>
      <c r="W156" s="39" t="s">
        <v>110</v>
      </c>
      <c r="X156" s="39" t="s">
        <v>111</v>
      </c>
      <c r="Y156" s="39" t="s">
        <v>112</v>
      </c>
      <c r="Z156" s="39" t="s">
        <v>113</v>
      </c>
      <c r="AA156" s="39" t="s">
        <v>114</v>
      </c>
      <c r="AB156" s="39" t="s">
        <v>115</v>
      </c>
      <c r="AC156" s="39" t="s">
        <v>116</v>
      </c>
      <c r="AD156" s="39" t="s">
        <v>117</v>
      </c>
      <c r="AE156" s="39" t="s">
        <v>118</v>
      </c>
      <c r="AF156" s="39" t="s">
        <v>119</v>
      </c>
      <c r="AG156" s="39" t="s">
        <v>120</v>
      </c>
      <c r="AH156" s="39" t="s">
        <v>121</v>
      </c>
      <c r="AI156" s="39" t="s">
        <v>122</v>
      </c>
      <c r="AJ156" s="39" t="s">
        <v>123</v>
      </c>
      <c r="AK156" s="39" t="s">
        <v>124</v>
      </c>
      <c r="AL156" s="39" t="s">
        <v>125</v>
      </c>
      <c r="AM156" s="38" t="s">
        <v>149</v>
      </c>
      <c r="AN156" s="39" t="s">
        <v>150</v>
      </c>
      <c r="AO156" s="39" t="s">
        <v>151</v>
      </c>
      <c r="AP156" s="58" t="s">
        <v>178</v>
      </c>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row>
    <row r="157" spans="1:78" customFormat="1" x14ac:dyDescent="0.35">
      <c r="A157" s="40" t="s">
        <v>145</v>
      </c>
      <c r="B157" s="5" t="s">
        <v>173</v>
      </c>
      <c r="C157" s="40" t="s">
        <v>220</v>
      </c>
      <c r="D157" s="5" t="s">
        <v>146</v>
      </c>
      <c r="E157" s="41" t="s">
        <v>28</v>
      </c>
      <c r="F157" s="40" t="s">
        <v>126</v>
      </c>
      <c r="G157" s="42" t="str">
        <f ca="1">TEXT(TODAY(),"YYYY-MM-DD")</f>
        <v>2022-12-20</v>
      </c>
      <c r="H157" s="42" t="str">
        <f ca="1">TEXT(TODAY(),"YYYY-MM-DD")</f>
        <v>2022-12-20</v>
      </c>
      <c r="I157" s="40">
        <v>12</v>
      </c>
      <c r="J157" s="40">
        <v>12</v>
      </c>
      <c r="K157" s="40">
        <v>12</v>
      </c>
      <c r="L157" s="40" t="s">
        <v>147</v>
      </c>
      <c r="M157" s="40" t="s">
        <v>148</v>
      </c>
      <c r="N157" s="21" t="s">
        <v>127</v>
      </c>
      <c r="O157" s="21" t="s">
        <v>127</v>
      </c>
      <c r="P157" s="21" t="s">
        <v>128</v>
      </c>
      <c r="Q157" s="21" t="s">
        <v>128</v>
      </c>
      <c r="R157" s="21" t="s">
        <v>128</v>
      </c>
      <c r="S157" s="41"/>
      <c r="T157" s="41" t="s">
        <v>129</v>
      </c>
      <c r="U157" s="41" t="s">
        <v>130</v>
      </c>
      <c r="V157" s="41"/>
      <c r="W157" s="41" t="s">
        <v>131</v>
      </c>
      <c r="X157" s="41" t="s">
        <v>132</v>
      </c>
      <c r="Y157" s="41"/>
      <c r="Z157" s="41"/>
      <c r="AA157" s="41"/>
      <c r="AB157" s="41"/>
      <c r="AC157" s="41"/>
      <c r="AD157" s="41" t="s">
        <v>128</v>
      </c>
      <c r="AE157" s="41" t="s">
        <v>128</v>
      </c>
      <c r="AF157" s="41" t="s">
        <v>128</v>
      </c>
      <c r="AG157" s="41"/>
      <c r="AH157" s="41"/>
      <c r="AI157" s="41"/>
      <c r="AJ157" s="41" t="s">
        <v>128</v>
      </c>
      <c r="AK157" s="41" t="s">
        <v>128</v>
      </c>
      <c r="AL157" s="41" t="s">
        <v>128</v>
      </c>
      <c r="AM157" s="40"/>
      <c r="AN157" s="40">
        <v>1</v>
      </c>
      <c r="AO157" s="40">
        <v>0</v>
      </c>
      <c r="AP157" s="40">
        <v>0</v>
      </c>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row>
    <row r="158" spans="1:78" customFormat="1" ht="19" customHeight="1" x14ac:dyDescent="0.35">
      <c r="A158" s="33"/>
      <c r="B158" s="33"/>
      <c r="C158" s="33"/>
      <c r="D158" s="33"/>
      <c r="E158" s="33"/>
      <c r="F158" s="33"/>
      <c r="G158" s="33"/>
      <c r="H158" s="33"/>
      <c r="I158" s="33"/>
      <c r="J158" s="33"/>
      <c r="K158" s="33"/>
      <c r="L158" s="33"/>
      <c r="Y158" s="60"/>
    </row>
    <row r="159" spans="1:78" customFormat="1" ht="18.5" x14ac:dyDescent="0.35">
      <c r="A159" s="48" t="s">
        <v>218</v>
      </c>
      <c r="B159" s="49"/>
      <c r="C159" s="49"/>
      <c r="D159" s="49"/>
      <c r="E159" s="49"/>
      <c r="F159" s="49"/>
      <c r="G159" s="49"/>
      <c r="H159" s="49"/>
      <c r="I159" s="49"/>
      <c r="J159" s="49"/>
      <c r="K159" s="49"/>
      <c r="L159" s="33"/>
      <c r="Y159" s="60"/>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row>
    <row r="160" spans="1:78" customFormat="1" ht="15.5" x14ac:dyDescent="0.35">
      <c r="A160" s="43" t="s">
        <v>32</v>
      </c>
      <c r="B160" s="43" t="s">
        <v>33</v>
      </c>
      <c r="C160" s="43" t="s">
        <v>34</v>
      </c>
      <c r="D160" s="43" t="s">
        <v>4</v>
      </c>
      <c r="E160" s="43" t="s">
        <v>35</v>
      </c>
      <c r="F160" s="43" t="s">
        <v>133</v>
      </c>
      <c r="G160" s="43" t="s">
        <v>134</v>
      </c>
      <c r="H160" s="43" t="s">
        <v>135</v>
      </c>
      <c r="I160" s="43" t="s">
        <v>136</v>
      </c>
      <c r="J160" s="43" t="s">
        <v>137</v>
      </c>
      <c r="K160" s="43" t="s">
        <v>138</v>
      </c>
      <c r="L160" s="33"/>
      <c r="Y160" s="60"/>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row>
    <row r="161" spans="1:78" customFormat="1" x14ac:dyDescent="0.35">
      <c r="A161" s="44" t="s">
        <v>139</v>
      </c>
      <c r="B161" s="44" t="s">
        <v>140</v>
      </c>
      <c r="C161" s="44" t="str">
        <f ca="1">TEXT(TODAY(),"YYYY-MM-DD")</f>
        <v>2022-12-20</v>
      </c>
      <c r="D161" s="44" t="s">
        <v>13</v>
      </c>
      <c r="E161" s="44" t="s">
        <v>144</v>
      </c>
      <c r="F161" s="45" t="str">
        <f ca="1">TEXT(TODAY(),"YYYY-MM-DD")</f>
        <v>2022-12-20</v>
      </c>
      <c r="G161" s="42" t="s">
        <v>128</v>
      </c>
      <c r="H161" s="44" t="s">
        <v>173</v>
      </c>
      <c r="I161" s="44" t="s">
        <v>141</v>
      </c>
      <c r="J161" s="44" t="s">
        <v>142</v>
      </c>
      <c r="K161" s="44"/>
      <c r="L161" s="33"/>
      <c r="Y161" s="60"/>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row>
    <row r="162" spans="1:78" customFormat="1" x14ac:dyDescent="0.35">
      <c r="A162" s="44" t="s">
        <v>36</v>
      </c>
      <c r="B162" s="44" t="s">
        <v>143</v>
      </c>
      <c r="C162" s="44" t="str">
        <f ca="1">TEXT(TODAY(),"YYYY-MM-DD")</f>
        <v>2022-12-20</v>
      </c>
      <c r="D162" s="44" t="s">
        <v>13</v>
      </c>
      <c r="E162" s="44" t="s">
        <v>38</v>
      </c>
      <c r="F162" s="45" t="str">
        <f ca="1">TEXT(TODAY(),"YYYY-MM-DD")</f>
        <v>2022-12-20</v>
      </c>
      <c r="G162" s="42" t="s">
        <v>128</v>
      </c>
      <c r="H162" s="44" t="s">
        <v>173</v>
      </c>
      <c r="I162" s="44" t="s">
        <v>141</v>
      </c>
      <c r="J162" s="44" t="s">
        <v>152</v>
      </c>
      <c r="K162" s="44"/>
      <c r="L162" s="33"/>
      <c r="Y162" s="60"/>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row>
    <row r="163" spans="1:78" customFormat="1" ht="19" customHeight="1" x14ac:dyDescent="0.35">
      <c r="A163" s="33"/>
      <c r="B163" s="33"/>
      <c r="C163" s="33"/>
      <c r="D163" s="33"/>
      <c r="E163" s="33"/>
      <c r="F163" s="33"/>
      <c r="G163" s="33"/>
      <c r="H163" s="33"/>
      <c r="I163" s="33"/>
      <c r="J163" s="33"/>
      <c r="K163" s="33"/>
      <c r="L163" s="33"/>
      <c r="Y163" s="60"/>
    </row>
    <row r="164" spans="1:78" customFormat="1" x14ac:dyDescent="0.35">
      <c r="A164" s="321" t="s">
        <v>219</v>
      </c>
      <c r="B164" s="322"/>
      <c r="C164" s="322"/>
      <c r="D164" s="322"/>
      <c r="E164" s="322"/>
      <c r="F164" s="322"/>
      <c r="G164" s="322"/>
      <c r="H164" s="322"/>
      <c r="I164" s="322"/>
      <c r="J164" s="322"/>
      <c r="K164" s="322"/>
      <c r="L164" s="322"/>
      <c r="M164" s="322"/>
      <c r="N164" s="322"/>
      <c r="O164" s="322"/>
      <c r="P164" s="322"/>
      <c r="Q164" s="322"/>
      <c r="R164" s="322"/>
      <c r="S164" s="74"/>
      <c r="Y164" s="60"/>
    </row>
    <row r="165" spans="1:78" customFormat="1" x14ac:dyDescent="0.35">
      <c r="A165" s="56" t="s">
        <v>153</v>
      </c>
      <c r="B165" s="56" t="s">
        <v>154</v>
      </c>
      <c r="C165" s="56" t="s">
        <v>155</v>
      </c>
      <c r="D165" s="56" t="s">
        <v>90</v>
      </c>
      <c r="E165" s="56" t="s">
        <v>102</v>
      </c>
      <c r="F165" s="56" t="s">
        <v>156</v>
      </c>
      <c r="G165" s="56" t="s">
        <v>157</v>
      </c>
      <c r="H165" s="56" t="s">
        <v>158</v>
      </c>
      <c r="I165" s="56" t="s">
        <v>159</v>
      </c>
      <c r="J165" s="56" t="s">
        <v>160</v>
      </c>
      <c r="K165" s="56" t="s">
        <v>161</v>
      </c>
      <c r="L165" s="56" t="s">
        <v>162</v>
      </c>
      <c r="M165" s="56" t="s">
        <v>163</v>
      </c>
      <c r="N165" s="56" t="s">
        <v>164</v>
      </c>
      <c r="O165" s="56" t="s">
        <v>165</v>
      </c>
      <c r="P165" s="56" t="s">
        <v>166</v>
      </c>
      <c r="Q165" s="56" t="s">
        <v>167</v>
      </c>
      <c r="R165" s="56" t="s">
        <v>168</v>
      </c>
      <c r="S165" s="56" t="s">
        <v>169</v>
      </c>
      <c r="T165" s="56" t="s">
        <v>136</v>
      </c>
      <c r="U165" s="56" t="s">
        <v>135</v>
      </c>
      <c r="V165" s="56" t="s">
        <v>171</v>
      </c>
      <c r="W165" s="56" t="s">
        <v>174</v>
      </c>
      <c r="X165" s="56" t="s">
        <v>175</v>
      </c>
      <c r="Y165" s="56" t="s">
        <v>177</v>
      </c>
      <c r="Z165" s="56" t="s">
        <v>172</v>
      </c>
    </row>
    <row r="166" spans="1:78" customFormat="1" x14ac:dyDescent="0.35">
      <c r="A166" s="51"/>
      <c r="B166" s="50"/>
      <c r="C166" s="52" t="s">
        <v>152</v>
      </c>
      <c r="D166" s="52"/>
      <c r="E166" s="52"/>
      <c r="F166" s="53"/>
      <c r="G166" s="53"/>
      <c r="H166" s="53"/>
      <c r="I166" s="52"/>
      <c r="J166" s="54"/>
      <c r="K166" s="53"/>
      <c r="L166" s="53"/>
      <c r="M166" s="52"/>
      <c r="N166" s="52"/>
      <c r="O166" s="52"/>
      <c r="P166" s="52"/>
      <c r="Q166" s="52"/>
      <c r="R166" s="52"/>
      <c r="S166" s="52"/>
      <c r="T166" s="52" t="s">
        <v>141</v>
      </c>
      <c r="U166" s="52" t="s">
        <v>173</v>
      </c>
      <c r="V166" s="52" t="s">
        <v>201</v>
      </c>
      <c r="W166" s="52" t="s">
        <v>196</v>
      </c>
      <c r="X166" s="52" t="s">
        <v>38</v>
      </c>
      <c r="Y166" s="52"/>
      <c r="Z166" s="52"/>
      <c r="AU166" t="s">
        <v>912</v>
      </c>
    </row>
    <row r="168" spans="1:78" customFormat="1" x14ac:dyDescent="0.35">
      <c r="A168" s="34" t="s">
        <v>223</v>
      </c>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row>
    <row r="169" spans="1:78" customFormat="1" x14ac:dyDescent="0.35">
      <c r="A169" s="36" t="s">
        <v>84</v>
      </c>
      <c r="B169" s="36" t="s">
        <v>85</v>
      </c>
      <c r="C169" s="36" t="s">
        <v>86</v>
      </c>
      <c r="D169" s="36" t="s">
        <v>87</v>
      </c>
      <c r="E169" s="36" t="s">
        <v>88</v>
      </c>
      <c r="F169" s="36" t="s">
        <v>89</v>
      </c>
      <c r="G169" s="36" t="s">
        <v>90</v>
      </c>
      <c r="H169" s="36" t="s">
        <v>91</v>
      </c>
      <c r="I169" s="36" t="s">
        <v>92</v>
      </c>
      <c r="J169" s="36" t="s">
        <v>93</v>
      </c>
      <c r="K169" s="36" t="s">
        <v>94</v>
      </c>
      <c r="L169" s="36" t="s">
        <v>95</v>
      </c>
      <c r="M169" s="36" t="s">
        <v>96</v>
      </c>
      <c r="N169" s="36" t="s">
        <v>97</v>
      </c>
      <c r="O169" s="36" t="s">
        <v>98</v>
      </c>
      <c r="P169" s="36" t="s">
        <v>99</v>
      </c>
      <c r="Q169" s="36" t="s">
        <v>100</v>
      </c>
      <c r="R169" s="36" t="s">
        <v>101</v>
      </c>
      <c r="S169" s="37" t="s">
        <v>102</v>
      </c>
      <c r="T169" s="315" t="s">
        <v>103</v>
      </c>
      <c r="U169" s="316"/>
      <c r="V169" s="317"/>
      <c r="W169" s="315" t="s">
        <v>104</v>
      </c>
      <c r="X169" s="317"/>
      <c r="Y169" s="75"/>
      <c r="Z169" s="318" t="s">
        <v>105</v>
      </c>
      <c r="AA169" s="319"/>
      <c r="AB169" s="319"/>
      <c r="AC169" s="319"/>
      <c r="AD169" s="319"/>
      <c r="AE169" s="319"/>
      <c r="AF169" s="320"/>
      <c r="AG169" s="318" t="s">
        <v>106</v>
      </c>
      <c r="AH169" s="319"/>
      <c r="AI169" s="319"/>
      <c r="AJ169" s="319"/>
      <c r="AK169" s="319"/>
      <c r="AL169" s="320"/>
      <c r="AM169" s="46"/>
      <c r="AN169" s="47"/>
      <c r="AO169" s="47"/>
      <c r="AP169" s="47"/>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row>
    <row r="170" spans="1:78" customFormat="1" x14ac:dyDescent="0.35">
      <c r="A170" s="38"/>
      <c r="B170" s="38"/>
      <c r="C170" s="38"/>
      <c r="D170" s="38"/>
      <c r="E170" s="38"/>
      <c r="F170" s="38"/>
      <c r="G170" s="38"/>
      <c r="H170" s="38"/>
      <c r="I170" s="38"/>
      <c r="J170" s="38"/>
      <c r="K170" s="38"/>
      <c r="L170" s="38"/>
      <c r="M170" s="38"/>
      <c r="N170" s="38"/>
      <c r="O170" s="38"/>
      <c r="P170" s="38"/>
      <c r="Q170" s="38"/>
      <c r="R170" s="38"/>
      <c r="S170" s="38"/>
      <c r="T170" s="39" t="s">
        <v>107</v>
      </c>
      <c r="U170" s="39" t="s">
        <v>108</v>
      </c>
      <c r="V170" s="39" t="s">
        <v>109</v>
      </c>
      <c r="W170" s="39" t="s">
        <v>110</v>
      </c>
      <c r="X170" s="39" t="s">
        <v>111</v>
      </c>
      <c r="Y170" s="39" t="s">
        <v>112</v>
      </c>
      <c r="Z170" s="39" t="s">
        <v>113</v>
      </c>
      <c r="AA170" s="39" t="s">
        <v>114</v>
      </c>
      <c r="AB170" s="39" t="s">
        <v>115</v>
      </c>
      <c r="AC170" s="39" t="s">
        <v>116</v>
      </c>
      <c r="AD170" s="39" t="s">
        <v>117</v>
      </c>
      <c r="AE170" s="39" t="s">
        <v>118</v>
      </c>
      <c r="AF170" s="39" t="s">
        <v>119</v>
      </c>
      <c r="AG170" s="39" t="s">
        <v>120</v>
      </c>
      <c r="AH170" s="39" t="s">
        <v>121</v>
      </c>
      <c r="AI170" s="39" t="s">
        <v>122</v>
      </c>
      <c r="AJ170" s="39" t="s">
        <v>123</v>
      </c>
      <c r="AK170" s="39" t="s">
        <v>124</v>
      </c>
      <c r="AL170" s="39" t="s">
        <v>125</v>
      </c>
      <c r="AM170" s="38" t="s">
        <v>149</v>
      </c>
      <c r="AN170" s="39" t="s">
        <v>150</v>
      </c>
      <c r="AO170" s="39" t="s">
        <v>151</v>
      </c>
      <c r="AP170" s="58" t="s">
        <v>178</v>
      </c>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row>
    <row r="171" spans="1:78" customFormat="1" x14ac:dyDescent="0.35">
      <c r="A171" s="40" t="s">
        <v>145</v>
      </c>
      <c r="B171" s="5" t="s">
        <v>173</v>
      </c>
      <c r="C171" s="40" t="s">
        <v>226</v>
      </c>
      <c r="D171" s="5" t="s">
        <v>146</v>
      </c>
      <c r="E171" s="41" t="s">
        <v>28</v>
      </c>
      <c r="F171" s="40" t="s">
        <v>126</v>
      </c>
      <c r="G171" s="42" t="str">
        <f ca="1">TEXT(TODAY(),"YYYY-MM-DD")</f>
        <v>2022-12-20</v>
      </c>
      <c r="H171" s="42" t="str">
        <f ca="1">TEXT(TODAY(),"YYYY-MM-DD")</f>
        <v>2022-12-20</v>
      </c>
      <c r="I171" s="40">
        <v>12</v>
      </c>
      <c r="J171" s="40">
        <v>12</v>
      </c>
      <c r="K171" s="40">
        <v>12</v>
      </c>
      <c r="L171" s="40" t="s">
        <v>147</v>
      </c>
      <c r="M171" s="40" t="s">
        <v>148</v>
      </c>
      <c r="N171" s="21" t="s">
        <v>127</v>
      </c>
      <c r="O171" s="21" t="s">
        <v>127</v>
      </c>
      <c r="P171" s="21" t="s">
        <v>128</v>
      </c>
      <c r="Q171" s="21" t="s">
        <v>128</v>
      </c>
      <c r="R171" s="21" t="s">
        <v>128</v>
      </c>
      <c r="S171" s="41"/>
      <c r="T171" s="41" t="s">
        <v>129</v>
      </c>
      <c r="U171" s="41" t="s">
        <v>130</v>
      </c>
      <c r="V171" s="41"/>
      <c r="W171" s="41" t="s">
        <v>131</v>
      </c>
      <c r="X171" s="41" t="s">
        <v>132</v>
      </c>
      <c r="Y171" s="41"/>
      <c r="Z171" s="41"/>
      <c r="AA171" s="41"/>
      <c r="AB171" s="41"/>
      <c r="AC171" s="41"/>
      <c r="AD171" s="41" t="s">
        <v>128</v>
      </c>
      <c r="AE171" s="41" t="s">
        <v>128</v>
      </c>
      <c r="AF171" s="41" t="s">
        <v>128</v>
      </c>
      <c r="AG171" s="41"/>
      <c r="AH171" s="41"/>
      <c r="AI171" s="41"/>
      <c r="AJ171" s="41" t="s">
        <v>128</v>
      </c>
      <c r="AK171" s="41" t="s">
        <v>128</v>
      </c>
      <c r="AL171" s="41" t="s">
        <v>128</v>
      </c>
      <c r="AM171" s="40"/>
      <c r="AN171" s="40">
        <v>1</v>
      </c>
      <c r="AO171" s="40">
        <v>0</v>
      </c>
      <c r="AP171" s="40">
        <v>0</v>
      </c>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row>
    <row r="172" spans="1:78" customFormat="1" ht="19" customHeight="1" x14ac:dyDescent="0.35">
      <c r="A172" s="33"/>
      <c r="B172" s="33"/>
      <c r="C172" s="33"/>
      <c r="D172" s="33"/>
      <c r="E172" s="33"/>
      <c r="F172" s="33"/>
      <c r="G172" s="33"/>
      <c r="H172" s="33"/>
      <c r="I172" s="33"/>
      <c r="J172" s="33"/>
      <c r="K172" s="33"/>
      <c r="L172" s="33"/>
      <c r="Y172" s="60"/>
    </row>
    <row r="173" spans="1:78" customFormat="1" ht="18.5" x14ac:dyDescent="0.35">
      <c r="A173" s="48" t="s">
        <v>224</v>
      </c>
      <c r="B173" s="49"/>
      <c r="C173" s="49"/>
      <c r="D173" s="49"/>
      <c r="E173" s="49"/>
      <c r="F173" s="49"/>
      <c r="G173" s="49"/>
      <c r="H173" s="49"/>
      <c r="I173" s="49"/>
      <c r="J173" s="49"/>
      <c r="K173" s="49"/>
      <c r="L173" s="33"/>
      <c r="Y173" s="60"/>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row>
    <row r="174" spans="1:78" customFormat="1" ht="15.5" x14ac:dyDescent="0.35">
      <c r="A174" s="43" t="s">
        <v>32</v>
      </c>
      <c r="B174" s="43" t="s">
        <v>33</v>
      </c>
      <c r="C174" s="43" t="s">
        <v>34</v>
      </c>
      <c r="D174" s="43" t="s">
        <v>4</v>
      </c>
      <c r="E174" s="43" t="s">
        <v>35</v>
      </c>
      <c r="F174" s="43" t="s">
        <v>133</v>
      </c>
      <c r="G174" s="43" t="s">
        <v>134</v>
      </c>
      <c r="H174" s="43" t="s">
        <v>135</v>
      </c>
      <c r="I174" s="43" t="s">
        <v>136</v>
      </c>
      <c r="J174" s="43" t="s">
        <v>137</v>
      </c>
      <c r="K174" s="43" t="s">
        <v>138</v>
      </c>
      <c r="L174" s="33"/>
      <c r="Y174" s="60"/>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row>
    <row r="175" spans="1:78" customFormat="1" x14ac:dyDescent="0.35">
      <c r="A175" s="44" t="s">
        <v>139</v>
      </c>
      <c r="B175" s="44" t="s">
        <v>140</v>
      </c>
      <c r="C175" s="44" t="str">
        <f ca="1">TEXT(TODAY(),"YYYY-MM-DD")</f>
        <v>2022-12-20</v>
      </c>
      <c r="D175" s="44" t="s">
        <v>13</v>
      </c>
      <c r="E175" s="44" t="s">
        <v>144</v>
      </c>
      <c r="F175" s="45" t="str">
        <f ca="1">TEXT(TODAY(),"YYYY-MM-DD")</f>
        <v>2022-12-20</v>
      </c>
      <c r="G175" s="42" t="s">
        <v>128</v>
      </c>
      <c r="H175" s="44" t="s">
        <v>173</v>
      </c>
      <c r="I175" s="44" t="s">
        <v>141</v>
      </c>
      <c r="J175" s="44" t="s">
        <v>142</v>
      </c>
      <c r="K175" s="44"/>
      <c r="L175" s="33"/>
      <c r="Y175" s="60"/>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row>
    <row r="176" spans="1:78" customFormat="1" x14ac:dyDescent="0.35">
      <c r="A176" s="44" t="s">
        <v>36</v>
      </c>
      <c r="B176" s="44" t="s">
        <v>143</v>
      </c>
      <c r="C176" s="44" t="str">
        <f ca="1">TEXT(TODAY(),"YYYY-MM-DD")</f>
        <v>2022-12-20</v>
      </c>
      <c r="D176" s="44" t="s">
        <v>13</v>
      </c>
      <c r="E176" s="44" t="s">
        <v>38</v>
      </c>
      <c r="F176" s="45" t="str">
        <f ca="1">TEXT(TODAY(),"YYYY-MM-DD")</f>
        <v>2022-12-20</v>
      </c>
      <c r="G176" s="42" t="s">
        <v>128</v>
      </c>
      <c r="H176" s="44" t="s">
        <v>173</v>
      </c>
      <c r="I176" s="44" t="s">
        <v>141</v>
      </c>
      <c r="J176" s="44" t="s">
        <v>152</v>
      </c>
      <c r="K176" s="44"/>
      <c r="L176" s="33"/>
      <c r="Y176" s="60"/>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row>
    <row r="177" spans="1:78" customFormat="1" ht="19" customHeight="1" x14ac:dyDescent="0.35">
      <c r="A177" s="33"/>
      <c r="B177" s="33"/>
      <c r="C177" s="33"/>
      <c r="D177" s="33"/>
      <c r="E177" s="33"/>
      <c r="F177" s="33"/>
      <c r="G177" s="33"/>
      <c r="H177" s="33"/>
      <c r="I177" s="33"/>
      <c r="J177" s="33"/>
      <c r="K177" s="33"/>
      <c r="L177" s="33"/>
      <c r="Y177" s="60"/>
    </row>
    <row r="178" spans="1:78" customFormat="1" x14ac:dyDescent="0.35">
      <c r="A178" s="321" t="s">
        <v>225</v>
      </c>
      <c r="B178" s="322"/>
      <c r="C178" s="322"/>
      <c r="D178" s="322"/>
      <c r="E178" s="322"/>
      <c r="F178" s="322"/>
      <c r="G178" s="322"/>
      <c r="H178" s="322"/>
      <c r="I178" s="322"/>
      <c r="J178" s="322"/>
      <c r="K178" s="322"/>
      <c r="L178" s="322"/>
      <c r="M178" s="322"/>
      <c r="N178" s="322"/>
      <c r="O178" s="322"/>
      <c r="P178" s="322"/>
      <c r="Q178" s="322"/>
      <c r="R178" s="322"/>
      <c r="S178" s="76"/>
      <c r="Y178" s="60"/>
    </row>
    <row r="179" spans="1:78" customFormat="1" x14ac:dyDescent="0.35">
      <c r="A179" s="56" t="s">
        <v>153</v>
      </c>
      <c r="B179" s="56" t="s">
        <v>154</v>
      </c>
      <c r="C179" s="56" t="s">
        <v>155</v>
      </c>
      <c r="D179" s="56" t="s">
        <v>90</v>
      </c>
      <c r="E179" s="56" t="s">
        <v>102</v>
      </c>
      <c r="F179" s="56" t="s">
        <v>156</v>
      </c>
      <c r="G179" s="56" t="s">
        <v>157</v>
      </c>
      <c r="H179" s="56" t="s">
        <v>158</v>
      </c>
      <c r="I179" s="56" t="s">
        <v>159</v>
      </c>
      <c r="J179" s="56" t="s">
        <v>160</v>
      </c>
      <c r="K179" s="56" t="s">
        <v>161</v>
      </c>
      <c r="L179" s="56" t="s">
        <v>162</v>
      </c>
      <c r="M179" s="56" t="s">
        <v>163</v>
      </c>
      <c r="N179" s="56" t="s">
        <v>164</v>
      </c>
      <c r="O179" s="56" t="s">
        <v>165</v>
      </c>
      <c r="P179" s="56" t="s">
        <v>166</v>
      </c>
      <c r="Q179" s="56" t="s">
        <v>167</v>
      </c>
      <c r="R179" s="56" t="s">
        <v>168</v>
      </c>
      <c r="S179" s="56" t="s">
        <v>169</v>
      </c>
      <c r="T179" s="56" t="s">
        <v>136</v>
      </c>
      <c r="U179" s="56" t="s">
        <v>135</v>
      </c>
      <c r="V179" s="56" t="s">
        <v>171</v>
      </c>
      <c r="W179" s="56" t="s">
        <v>174</v>
      </c>
      <c r="X179" s="56" t="s">
        <v>175</v>
      </c>
      <c r="Y179" s="56" t="s">
        <v>177</v>
      </c>
      <c r="Z179" s="56" t="s">
        <v>172</v>
      </c>
    </row>
    <row r="180" spans="1:78" customFormat="1" x14ac:dyDescent="0.35">
      <c r="A180" s="51"/>
      <c r="B180" s="50"/>
      <c r="C180" s="52" t="s">
        <v>152</v>
      </c>
      <c r="D180" s="52"/>
      <c r="E180" s="52"/>
      <c r="F180" s="53"/>
      <c r="G180" s="53"/>
      <c r="H180" s="53"/>
      <c r="I180" s="52"/>
      <c r="J180" s="54"/>
      <c r="K180" s="53"/>
      <c r="L180" s="53"/>
      <c r="M180" s="52"/>
      <c r="N180" s="52"/>
      <c r="O180" s="52"/>
      <c r="P180" s="52"/>
      <c r="Q180" s="52"/>
      <c r="R180" s="52"/>
      <c r="S180" s="52"/>
      <c r="T180" s="52" t="s">
        <v>141</v>
      </c>
      <c r="U180" s="52" t="s">
        <v>173</v>
      </c>
      <c r="V180" s="52" t="s">
        <v>206</v>
      </c>
      <c r="W180" s="52" t="s">
        <v>38</v>
      </c>
      <c r="X180" s="52" t="s">
        <v>38</v>
      </c>
      <c r="Y180" s="52"/>
      <c r="Z180" s="52"/>
      <c r="AU180" t="s">
        <v>913</v>
      </c>
    </row>
    <row r="182" spans="1:78" customFormat="1" x14ac:dyDescent="0.35">
      <c r="A182" s="34" t="s">
        <v>228</v>
      </c>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row>
    <row r="183" spans="1:78" customFormat="1" x14ac:dyDescent="0.35">
      <c r="A183" s="36" t="s">
        <v>84</v>
      </c>
      <c r="B183" s="36" t="s">
        <v>85</v>
      </c>
      <c r="C183" s="36" t="s">
        <v>86</v>
      </c>
      <c r="D183" s="36" t="s">
        <v>87</v>
      </c>
      <c r="E183" s="36" t="s">
        <v>88</v>
      </c>
      <c r="F183" s="36" t="s">
        <v>89</v>
      </c>
      <c r="G183" s="36" t="s">
        <v>90</v>
      </c>
      <c r="H183" s="36" t="s">
        <v>91</v>
      </c>
      <c r="I183" s="36" t="s">
        <v>92</v>
      </c>
      <c r="J183" s="36" t="s">
        <v>93</v>
      </c>
      <c r="K183" s="36" t="s">
        <v>94</v>
      </c>
      <c r="L183" s="36" t="s">
        <v>95</v>
      </c>
      <c r="M183" s="36" t="s">
        <v>96</v>
      </c>
      <c r="N183" s="36" t="s">
        <v>97</v>
      </c>
      <c r="O183" s="36" t="s">
        <v>98</v>
      </c>
      <c r="P183" s="36" t="s">
        <v>99</v>
      </c>
      <c r="Q183" s="36" t="s">
        <v>100</v>
      </c>
      <c r="R183" s="36" t="s">
        <v>101</v>
      </c>
      <c r="S183" s="37" t="s">
        <v>102</v>
      </c>
      <c r="T183" s="315" t="s">
        <v>103</v>
      </c>
      <c r="U183" s="316"/>
      <c r="V183" s="317"/>
      <c r="W183" s="315" t="s">
        <v>104</v>
      </c>
      <c r="X183" s="317"/>
      <c r="Y183" s="77"/>
      <c r="Z183" s="318" t="s">
        <v>105</v>
      </c>
      <c r="AA183" s="319"/>
      <c r="AB183" s="319"/>
      <c r="AC183" s="319"/>
      <c r="AD183" s="319"/>
      <c r="AE183" s="319"/>
      <c r="AF183" s="320"/>
      <c r="AG183" s="318" t="s">
        <v>106</v>
      </c>
      <c r="AH183" s="319"/>
      <c r="AI183" s="319"/>
      <c r="AJ183" s="319"/>
      <c r="AK183" s="319"/>
      <c r="AL183" s="320"/>
      <c r="AM183" s="46"/>
      <c r="AN183" s="47"/>
      <c r="AO183" s="47"/>
      <c r="AP183" s="47"/>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row>
    <row r="184" spans="1:78" customFormat="1" x14ac:dyDescent="0.35">
      <c r="A184" s="38"/>
      <c r="B184" s="38"/>
      <c r="C184" s="38"/>
      <c r="D184" s="38"/>
      <c r="E184" s="38"/>
      <c r="F184" s="38"/>
      <c r="G184" s="38"/>
      <c r="H184" s="38"/>
      <c r="I184" s="38"/>
      <c r="J184" s="38"/>
      <c r="K184" s="38"/>
      <c r="L184" s="38"/>
      <c r="M184" s="38"/>
      <c r="N184" s="38"/>
      <c r="O184" s="38"/>
      <c r="P184" s="38"/>
      <c r="Q184" s="38"/>
      <c r="R184" s="38"/>
      <c r="S184" s="38"/>
      <c r="T184" s="39" t="s">
        <v>107</v>
      </c>
      <c r="U184" s="39" t="s">
        <v>108</v>
      </c>
      <c r="V184" s="39" t="s">
        <v>109</v>
      </c>
      <c r="W184" s="39" t="s">
        <v>110</v>
      </c>
      <c r="X184" s="39" t="s">
        <v>111</v>
      </c>
      <c r="Y184" s="39" t="s">
        <v>112</v>
      </c>
      <c r="Z184" s="39" t="s">
        <v>113</v>
      </c>
      <c r="AA184" s="39" t="s">
        <v>114</v>
      </c>
      <c r="AB184" s="39" t="s">
        <v>115</v>
      </c>
      <c r="AC184" s="39" t="s">
        <v>116</v>
      </c>
      <c r="AD184" s="39" t="s">
        <v>117</v>
      </c>
      <c r="AE184" s="39" t="s">
        <v>118</v>
      </c>
      <c r="AF184" s="39" t="s">
        <v>119</v>
      </c>
      <c r="AG184" s="39" t="s">
        <v>120</v>
      </c>
      <c r="AH184" s="39" t="s">
        <v>121</v>
      </c>
      <c r="AI184" s="39" t="s">
        <v>122</v>
      </c>
      <c r="AJ184" s="39" t="s">
        <v>123</v>
      </c>
      <c r="AK184" s="39" t="s">
        <v>124</v>
      </c>
      <c r="AL184" s="39" t="s">
        <v>125</v>
      </c>
      <c r="AM184" s="38" t="s">
        <v>149</v>
      </c>
      <c r="AN184" s="39" t="s">
        <v>150</v>
      </c>
      <c r="AO184" s="39" t="s">
        <v>151</v>
      </c>
      <c r="AP184" s="58" t="s">
        <v>178</v>
      </c>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row>
    <row r="185" spans="1:78" customFormat="1" x14ac:dyDescent="0.35">
      <c r="A185" s="40" t="s">
        <v>145</v>
      </c>
      <c r="B185" s="5" t="s">
        <v>173</v>
      </c>
      <c r="C185" s="40" t="s">
        <v>231</v>
      </c>
      <c r="D185" s="5" t="s">
        <v>146</v>
      </c>
      <c r="E185" s="41" t="s">
        <v>28</v>
      </c>
      <c r="F185" s="40" t="s">
        <v>126</v>
      </c>
      <c r="G185" s="42" t="str">
        <f ca="1">TEXT(TODAY(),"YYYY-MM-DD")</f>
        <v>2022-12-20</v>
      </c>
      <c r="H185" s="42" t="str">
        <f ca="1">TEXT(TODAY(),"YYYY-MM-DD")</f>
        <v>2022-12-20</v>
      </c>
      <c r="I185" s="40">
        <v>12</v>
      </c>
      <c r="J185" s="40">
        <v>12</v>
      </c>
      <c r="K185" s="40">
        <v>12</v>
      </c>
      <c r="L185" s="40" t="s">
        <v>147</v>
      </c>
      <c r="M185" s="40" t="s">
        <v>148</v>
      </c>
      <c r="N185" s="21" t="s">
        <v>127</v>
      </c>
      <c r="O185" s="21" t="s">
        <v>127</v>
      </c>
      <c r="P185" s="21" t="s">
        <v>128</v>
      </c>
      <c r="Q185" s="21" t="s">
        <v>128</v>
      </c>
      <c r="R185" s="21" t="s">
        <v>128</v>
      </c>
      <c r="S185" s="41"/>
      <c r="T185" s="41" t="s">
        <v>129</v>
      </c>
      <c r="U185" s="41" t="s">
        <v>130</v>
      </c>
      <c r="V185" s="41"/>
      <c r="W185" s="41" t="s">
        <v>131</v>
      </c>
      <c r="X185" s="41" t="s">
        <v>132</v>
      </c>
      <c r="Y185" s="41"/>
      <c r="Z185" s="41"/>
      <c r="AA185" s="41"/>
      <c r="AB185" s="41"/>
      <c r="AC185" s="41"/>
      <c r="AD185" s="41" t="s">
        <v>128</v>
      </c>
      <c r="AE185" s="41" t="s">
        <v>128</v>
      </c>
      <c r="AF185" s="41" t="s">
        <v>128</v>
      </c>
      <c r="AG185" s="41"/>
      <c r="AH185" s="41"/>
      <c r="AI185" s="41"/>
      <c r="AJ185" s="41" t="s">
        <v>128</v>
      </c>
      <c r="AK185" s="41" t="s">
        <v>128</v>
      </c>
      <c r="AL185" s="41" t="s">
        <v>128</v>
      </c>
      <c r="AM185" s="40"/>
      <c r="AN185" s="40">
        <v>1</v>
      </c>
      <c r="AO185" s="40">
        <v>0</v>
      </c>
      <c r="AP185" s="40">
        <v>0</v>
      </c>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row>
    <row r="186" spans="1:78" customFormat="1" ht="19" customHeight="1" x14ac:dyDescent="0.35">
      <c r="A186" s="33"/>
      <c r="B186" s="33"/>
      <c r="C186" s="33"/>
      <c r="D186" s="33"/>
      <c r="E186" s="33"/>
      <c r="F186" s="33"/>
      <c r="G186" s="33"/>
      <c r="H186" s="33"/>
      <c r="I186" s="33"/>
      <c r="J186" s="33"/>
      <c r="K186" s="33"/>
      <c r="L186" s="33"/>
      <c r="Y186" s="60"/>
    </row>
    <row r="187" spans="1:78" customFormat="1" ht="18.5" x14ac:dyDescent="0.35">
      <c r="A187" s="48" t="s">
        <v>229</v>
      </c>
      <c r="B187" s="49"/>
      <c r="C187" s="49"/>
      <c r="D187" s="49"/>
      <c r="E187" s="49"/>
      <c r="F187" s="49"/>
      <c r="G187" s="49"/>
      <c r="H187" s="49"/>
      <c r="I187" s="49"/>
      <c r="J187" s="49"/>
      <c r="K187" s="49"/>
      <c r="L187" s="33"/>
      <c r="Y187" s="60"/>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row>
    <row r="188" spans="1:78" customFormat="1" ht="15.5" x14ac:dyDescent="0.35">
      <c r="A188" s="43" t="s">
        <v>32</v>
      </c>
      <c r="B188" s="43" t="s">
        <v>33</v>
      </c>
      <c r="C188" s="43" t="s">
        <v>34</v>
      </c>
      <c r="D188" s="43" t="s">
        <v>4</v>
      </c>
      <c r="E188" s="43" t="s">
        <v>35</v>
      </c>
      <c r="F188" s="43" t="s">
        <v>133</v>
      </c>
      <c r="G188" s="43" t="s">
        <v>134</v>
      </c>
      <c r="H188" s="43" t="s">
        <v>135</v>
      </c>
      <c r="I188" s="43" t="s">
        <v>136</v>
      </c>
      <c r="J188" s="43" t="s">
        <v>137</v>
      </c>
      <c r="K188" s="43" t="s">
        <v>138</v>
      </c>
      <c r="L188" s="33"/>
      <c r="Y188" s="60"/>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row>
    <row r="189" spans="1:78" customFormat="1" x14ac:dyDescent="0.35">
      <c r="A189" s="44" t="s">
        <v>139</v>
      </c>
      <c r="B189" s="44" t="s">
        <v>140</v>
      </c>
      <c r="C189" s="44" t="str">
        <f ca="1">TEXT(TODAY(),"YYYY-MM-DD")</f>
        <v>2022-12-20</v>
      </c>
      <c r="D189" s="44" t="s">
        <v>13</v>
      </c>
      <c r="E189" s="44" t="s">
        <v>144</v>
      </c>
      <c r="F189" s="45" t="str">
        <f ca="1">TEXT(TODAY(),"YYYY-MM-DD")</f>
        <v>2022-12-20</v>
      </c>
      <c r="G189" s="42" t="s">
        <v>128</v>
      </c>
      <c r="H189" s="44" t="s">
        <v>173</v>
      </c>
      <c r="I189" s="44" t="s">
        <v>141</v>
      </c>
      <c r="J189" s="44" t="s">
        <v>142</v>
      </c>
      <c r="K189" s="44"/>
      <c r="L189" s="33"/>
      <c r="Y189" s="60"/>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row>
    <row r="190" spans="1:78" customFormat="1" x14ac:dyDescent="0.35">
      <c r="A190" s="44" t="s">
        <v>36</v>
      </c>
      <c r="B190" s="44" t="s">
        <v>143</v>
      </c>
      <c r="C190" s="44" t="str">
        <f ca="1">TEXT(TODAY(),"YYYY-MM-DD")</f>
        <v>2022-12-20</v>
      </c>
      <c r="D190" s="44" t="s">
        <v>13</v>
      </c>
      <c r="E190" s="44" t="s">
        <v>38</v>
      </c>
      <c r="F190" s="45" t="str">
        <f ca="1">TEXT(TODAY(),"YYYY-MM-DD")</f>
        <v>2022-12-20</v>
      </c>
      <c r="G190" s="42" t="s">
        <v>128</v>
      </c>
      <c r="H190" s="44" t="s">
        <v>173</v>
      </c>
      <c r="I190" s="44" t="s">
        <v>141</v>
      </c>
      <c r="J190" s="44" t="s">
        <v>152</v>
      </c>
      <c r="K190" s="44"/>
      <c r="L190" s="33"/>
      <c r="Y190" s="60"/>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row>
    <row r="191" spans="1:78" customFormat="1" ht="19" customHeight="1" x14ac:dyDescent="0.35">
      <c r="A191" s="33"/>
      <c r="B191" s="33"/>
      <c r="C191" s="33"/>
      <c r="D191" s="33"/>
      <c r="E191" s="33"/>
      <c r="F191" s="33"/>
      <c r="G191" s="33"/>
      <c r="H191" s="33"/>
      <c r="I191" s="33"/>
      <c r="J191" s="33"/>
      <c r="K191" s="33"/>
      <c r="L191" s="33"/>
      <c r="Y191" s="60"/>
    </row>
    <row r="192" spans="1:78" customFormat="1" x14ac:dyDescent="0.35">
      <c r="A192" s="321" t="s">
        <v>230</v>
      </c>
      <c r="B192" s="322"/>
      <c r="C192" s="322"/>
      <c r="D192" s="322"/>
      <c r="E192" s="322"/>
      <c r="F192" s="322"/>
      <c r="G192" s="322"/>
      <c r="H192" s="322"/>
      <c r="I192" s="322"/>
      <c r="J192" s="322"/>
      <c r="K192" s="322"/>
      <c r="L192" s="322"/>
      <c r="M192" s="322"/>
      <c r="N192" s="322"/>
      <c r="O192" s="322"/>
      <c r="P192" s="322"/>
      <c r="Q192" s="322"/>
      <c r="R192" s="322"/>
      <c r="S192" s="78"/>
      <c r="Y192" s="60"/>
    </row>
    <row r="193" spans="1:78" customFormat="1" x14ac:dyDescent="0.35">
      <c r="A193" s="56" t="s">
        <v>153</v>
      </c>
      <c r="B193" s="56" t="s">
        <v>154</v>
      </c>
      <c r="C193" s="56" t="s">
        <v>155</v>
      </c>
      <c r="D193" s="56" t="s">
        <v>90</v>
      </c>
      <c r="E193" s="56" t="s">
        <v>102</v>
      </c>
      <c r="F193" s="56" t="s">
        <v>156</v>
      </c>
      <c r="G193" s="56" t="s">
        <v>157</v>
      </c>
      <c r="H193" s="56" t="s">
        <v>158</v>
      </c>
      <c r="I193" s="56" t="s">
        <v>159</v>
      </c>
      <c r="J193" s="56" t="s">
        <v>160</v>
      </c>
      <c r="K193" s="56" t="s">
        <v>161</v>
      </c>
      <c r="L193" s="56" t="s">
        <v>162</v>
      </c>
      <c r="M193" s="56" t="s">
        <v>163</v>
      </c>
      <c r="N193" s="56" t="s">
        <v>164</v>
      </c>
      <c r="O193" s="56" t="s">
        <v>165</v>
      </c>
      <c r="P193" s="56" t="s">
        <v>166</v>
      </c>
      <c r="Q193" s="56" t="s">
        <v>167</v>
      </c>
      <c r="R193" s="56" t="s">
        <v>168</v>
      </c>
      <c r="S193" s="56" t="s">
        <v>169</v>
      </c>
      <c r="T193" s="56" t="s">
        <v>136</v>
      </c>
      <c r="U193" s="56" t="s">
        <v>135</v>
      </c>
      <c r="V193" s="56" t="s">
        <v>171</v>
      </c>
      <c r="W193" s="56" t="s">
        <v>174</v>
      </c>
      <c r="X193" s="56" t="s">
        <v>175</v>
      </c>
      <c r="Y193" s="56" t="s">
        <v>177</v>
      </c>
      <c r="Z193" s="56" t="s">
        <v>172</v>
      </c>
    </row>
    <row r="194" spans="1:78" customFormat="1" x14ac:dyDescent="0.35">
      <c r="A194" s="51"/>
      <c r="B194" s="50"/>
      <c r="C194" s="52" t="s">
        <v>152</v>
      </c>
      <c r="D194" s="52"/>
      <c r="E194" s="52"/>
      <c r="F194" s="53"/>
      <c r="G194" s="53"/>
      <c r="H194" s="53"/>
      <c r="I194" s="52"/>
      <c r="J194" s="54"/>
      <c r="K194" s="53"/>
      <c r="L194" s="53"/>
      <c r="M194" s="52"/>
      <c r="N194" s="52"/>
      <c r="O194" s="52"/>
      <c r="P194" s="52"/>
      <c r="Q194" s="52"/>
      <c r="R194" s="52"/>
      <c r="S194" s="52"/>
      <c r="T194" s="52" t="s">
        <v>141</v>
      </c>
      <c r="U194" s="52"/>
      <c r="V194" s="52"/>
      <c r="W194" s="52"/>
      <c r="X194" s="52"/>
      <c r="Y194" s="52"/>
      <c r="Z194" s="52" t="s">
        <v>227</v>
      </c>
      <c r="AU194" t="s">
        <v>914</v>
      </c>
    </row>
    <row r="196" spans="1:78" customFormat="1" x14ac:dyDescent="0.35">
      <c r="A196" s="34" t="s">
        <v>232</v>
      </c>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row>
    <row r="197" spans="1:78" customFormat="1" x14ac:dyDescent="0.35">
      <c r="A197" s="36" t="s">
        <v>84</v>
      </c>
      <c r="B197" s="36" t="s">
        <v>85</v>
      </c>
      <c r="C197" s="36" t="s">
        <v>86</v>
      </c>
      <c r="D197" s="36" t="s">
        <v>87</v>
      </c>
      <c r="E197" s="36" t="s">
        <v>88</v>
      </c>
      <c r="F197" s="36" t="s">
        <v>89</v>
      </c>
      <c r="G197" s="36" t="s">
        <v>90</v>
      </c>
      <c r="H197" s="36" t="s">
        <v>91</v>
      </c>
      <c r="I197" s="36" t="s">
        <v>92</v>
      </c>
      <c r="J197" s="36" t="s">
        <v>93</v>
      </c>
      <c r="K197" s="36" t="s">
        <v>94</v>
      </c>
      <c r="L197" s="36" t="s">
        <v>95</v>
      </c>
      <c r="M197" s="36" t="s">
        <v>96</v>
      </c>
      <c r="N197" s="36" t="s">
        <v>97</v>
      </c>
      <c r="O197" s="36" t="s">
        <v>98</v>
      </c>
      <c r="P197" s="36" t="s">
        <v>99</v>
      </c>
      <c r="Q197" s="36" t="s">
        <v>100</v>
      </c>
      <c r="R197" s="36" t="s">
        <v>101</v>
      </c>
      <c r="S197" s="37" t="s">
        <v>102</v>
      </c>
      <c r="T197" s="315" t="s">
        <v>103</v>
      </c>
      <c r="U197" s="316"/>
      <c r="V197" s="317"/>
      <c r="W197" s="315" t="s">
        <v>104</v>
      </c>
      <c r="X197" s="317"/>
      <c r="Y197" s="79"/>
      <c r="Z197" s="318" t="s">
        <v>105</v>
      </c>
      <c r="AA197" s="319"/>
      <c r="AB197" s="319"/>
      <c r="AC197" s="319"/>
      <c r="AD197" s="319"/>
      <c r="AE197" s="319"/>
      <c r="AF197" s="320"/>
      <c r="AG197" s="318" t="s">
        <v>106</v>
      </c>
      <c r="AH197" s="319"/>
      <c r="AI197" s="319"/>
      <c r="AJ197" s="319"/>
      <c r="AK197" s="319"/>
      <c r="AL197" s="320"/>
      <c r="AM197" s="46"/>
      <c r="AN197" s="47"/>
      <c r="AO197" s="47"/>
      <c r="AP197" s="47"/>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row>
    <row r="198" spans="1:78" customFormat="1" x14ac:dyDescent="0.35">
      <c r="A198" s="38"/>
      <c r="B198" s="38"/>
      <c r="C198" s="38"/>
      <c r="D198" s="38"/>
      <c r="E198" s="38"/>
      <c r="F198" s="38"/>
      <c r="G198" s="38"/>
      <c r="H198" s="38"/>
      <c r="I198" s="38"/>
      <c r="J198" s="38"/>
      <c r="K198" s="38"/>
      <c r="L198" s="38"/>
      <c r="M198" s="38"/>
      <c r="N198" s="38"/>
      <c r="O198" s="38"/>
      <c r="P198" s="38"/>
      <c r="Q198" s="38"/>
      <c r="R198" s="38"/>
      <c r="S198" s="38"/>
      <c r="T198" s="39" t="s">
        <v>107</v>
      </c>
      <c r="U198" s="39" t="s">
        <v>108</v>
      </c>
      <c r="V198" s="39" t="s">
        <v>109</v>
      </c>
      <c r="W198" s="39" t="s">
        <v>110</v>
      </c>
      <c r="X198" s="39" t="s">
        <v>111</v>
      </c>
      <c r="Y198" s="39" t="s">
        <v>112</v>
      </c>
      <c r="Z198" s="39" t="s">
        <v>113</v>
      </c>
      <c r="AA198" s="39" t="s">
        <v>114</v>
      </c>
      <c r="AB198" s="39" t="s">
        <v>115</v>
      </c>
      <c r="AC198" s="39" t="s">
        <v>116</v>
      </c>
      <c r="AD198" s="39" t="s">
        <v>117</v>
      </c>
      <c r="AE198" s="39" t="s">
        <v>118</v>
      </c>
      <c r="AF198" s="39" t="s">
        <v>119</v>
      </c>
      <c r="AG198" s="39" t="s">
        <v>120</v>
      </c>
      <c r="AH198" s="39" t="s">
        <v>121</v>
      </c>
      <c r="AI198" s="39" t="s">
        <v>122</v>
      </c>
      <c r="AJ198" s="39" t="s">
        <v>123</v>
      </c>
      <c r="AK198" s="39" t="s">
        <v>124</v>
      </c>
      <c r="AL198" s="39" t="s">
        <v>125</v>
      </c>
      <c r="AM198" s="38" t="s">
        <v>149</v>
      </c>
      <c r="AN198" s="39" t="s">
        <v>150</v>
      </c>
      <c r="AO198" s="39" t="s">
        <v>151</v>
      </c>
      <c r="AP198" s="58" t="s">
        <v>178</v>
      </c>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row>
    <row r="199" spans="1:78" customFormat="1" x14ac:dyDescent="0.35">
      <c r="A199" s="40" t="s">
        <v>145</v>
      </c>
      <c r="B199" s="5" t="s">
        <v>173</v>
      </c>
      <c r="C199" s="40" t="s">
        <v>235</v>
      </c>
      <c r="D199" s="5" t="s">
        <v>146</v>
      </c>
      <c r="E199" s="41" t="s">
        <v>28</v>
      </c>
      <c r="F199" s="40" t="s">
        <v>126</v>
      </c>
      <c r="G199" s="42" t="str">
        <f ca="1">TEXT(TODAY(),"YYYY-MM-DD")</f>
        <v>2022-12-20</v>
      </c>
      <c r="H199" s="42" t="str">
        <f ca="1">TEXT(TODAY(),"YYYY-MM-DD")</f>
        <v>2022-12-20</v>
      </c>
      <c r="I199" s="40">
        <v>12</v>
      </c>
      <c r="J199" s="40">
        <v>12</v>
      </c>
      <c r="K199" s="40">
        <v>12</v>
      </c>
      <c r="L199" s="40" t="s">
        <v>147</v>
      </c>
      <c r="M199" s="40" t="s">
        <v>148</v>
      </c>
      <c r="N199" s="21" t="s">
        <v>127</v>
      </c>
      <c r="O199" s="21" t="s">
        <v>127</v>
      </c>
      <c r="P199" s="21" t="s">
        <v>128</v>
      </c>
      <c r="Q199" s="21" t="s">
        <v>128</v>
      </c>
      <c r="R199" s="21" t="s">
        <v>128</v>
      </c>
      <c r="S199" s="41"/>
      <c r="T199" s="41" t="s">
        <v>129</v>
      </c>
      <c r="U199" s="41" t="s">
        <v>130</v>
      </c>
      <c r="V199" s="41"/>
      <c r="W199" s="41" t="s">
        <v>131</v>
      </c>
      <c r="X199" s="41" t="s">
        <v>132</v>
      </c>
      <c r="Y199" s="41"/>
      <c r="Z199" s="41"/>
      <c r="AA199" s="41"/>
      <c r="AB199" s="41"/>
      <c r="AC199" s="41"/>
      <c r="AD199" s="41" t="s">
        <v>128</v>
      </c>
      <c r="AE199" s="41" t="s">
        <v>128</v>
      </c>
      <c r="AF199" s="41" t="s">
        <v>128</v>
      </c>
      <c r="AG199" s="41"/>
      <c r="AH199" s="41"/>
      <c r="AI199" s="41"/>
      <c r="AJ199" s="41" t="s">
        <v>128</v>
      </c>
      <c r="AK199" s="41" t="s">
        <v>128</v>
      </c>
      <c r="AL199" s="41" t="s">
        <v>128</v>
      </c>
      <c r="AM199" s="40"/>
      <c r="AN199" s="40">
        <v>1</v>
      </c>
      <c r="AO199" s="40">
        <v>0</v>
      </c>
      <c r="AP199" s="40">
        <v>0</v>
      </c>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row>
    <row r="200" spans="1:78" customFormat="1" ht="19" customHeight="1" x14ac:dyDescent="0.35">
      <c r="A200" s="33"/>
      <c r="B200" s="33"/>
      <c r="C200" s="33"/>
      <c r="D200" s="33"/>
      <c r="E200" s="33"/>
      <c r="F200" s="33"/>
      <c r="G200" s="33"/>
      <c r="H200" s="33"/>
      <c r="I200" s="33"/>
      <c r="J200" s="33"/>
      <c r="K200" s="33"/>
      <c r="L200" s="33"/>
      <c r="Y200" s="60"/>
    </row>
    <row r="201" spans="1:78" customFormat="1" ht="18.5" x14ac:dyDescent="0.35">
      <c r="A201" s="48" t="s">
        <v>233</v>
      </c>
      <c r="B201" s="49"/>
      <c r="C201" s="49"/>
      <c r="D201" s="49"/>
      <c r="E201" s="49"/>
      <c r="F201" s="49"/>
      <c r="G201" s="49"/>
      <c r="H201" s="49"/>
      <c r="I201" s="49"/>
      <c r="J201" s="49"/>
      <c r="K201" s="49"/>
      <c r="L201" s="33"/>
      <c r="Y201" s="60"/>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row>
    <row r="202" spans="1:78" customFormat="1" ht="15.5" x14ac:dyDescent="0.35">
      <c r="A202" s="43" t="s">
        <v>32</v>
      </c>
      <c r="B202" s="43" t="s">
        <v>33</v>
      </c>
      <c r="C202" s="43" t="s">
        <v>34</v>
      </c>
      <c r="D202" s="43" t="s">
        <v>4</v>
      </c>
      <c r="E202" s="43" t="s">
        <v>35</v>
      </c>
      <c r="F202" s="43" t="s">
        <v>133</v>
      </c>
      <c r="G202" s="43" t="s">
        <v>134</v>
      </c>
      <c r="H202" s="43" t="s">
        <v>135</v>
      </c>
      <c r="I202" s="43" t="s">
        <v>136</v>
      </c>
      <c r="J202" s="43" t="s">
        <v>137</v>
      </c>
      <c r="K202" s="43" t="s">
        <v>138</v>
      </c>
      <c r="L202" s="33"/>
      <c r="Y202" s="60"/>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row>
    <row r="203" spans="1:78" customFormat="1" x14ac:dyDescent="0.35">
      <c r="A203" s="44" t="s">
        <v>139</v>
      </c>
      <c r="B203" s="44" t="s">
        <v>140</v>
      </c>
      <c r="C203" s="44" t="str">
        <f ca="1">TEXT(TODAY(),"YYYY-MM-DD")</f>
        <v>2022-12-20</v>
      </c>
      <c r="D203" s="44" t="s">
        <v>13</v>
      </c>
      <c r="E203" s="44" t="s">
        <v>144</v>
      </c>
      <c r="F203" s="45" t="str">
        <f ca="1">TEXT(TODAY(),"YYYY-MM-DD")</f>
        <v>2022-12-20</v>
      </c>
      <c r="G203" s="42" t="s">
        <v>128</v>
      </c>
      <c r="H203" s="44" t="s">
        <v>173</v>
      </c>
      <c r="I203" s="44" t="s">
        <v>141</v>
      </c>
      <c r="J203" s="44" t="s">
        <v>142</v>
      </c>
      <c r="K203" s="44"/>
      <c r="L203" s="33"/>
      <c r="Y203" s="60"/>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row>
    <row r="204" spans="1:78" customFormat="1" x14ac:dyDescent="0.35">
      <c r="A204" s="44" t="s">
        <v>36</v>
      </c>
      <c r="B204" s="44" t="s">
        <v>143</v>
      </c>
      <c r="C204" s="44" t="str">
        <f ca="1">TEXT(TODAY(),"YYYY-MM-DD")</f>
        <v>2022-12-20</v>
      </c>
      <c r="D204" s="44" t="s">
        <v>13</v>
      </c>
      <c r="E204" s="44" t="s">
        <v>38</v>
      </c>
      <c r="F204" s="45" t="str">
        <f ca="1">TEXT(TODAY(),"YYYY-MM-DD")</f>
        <v>2022-12-20</v>
      </c>
      <c r="G204" s="42" t="s">
        <v>128</v>
      </c>
      <c r="H204" s="44" t="s">
        <v>173</v>
      </c>
      <c r="I204" s="44" t="s">
        <v>141</v>
      </c>
      <c r="J204" s="44" t="s">
        <v>152</v>
      </c>
      <c r="K204" s="44"/>
      <c r="L204" s="33"/>
      <c r="Y204" s="60"/>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row>
    <row r="205" spans="1:78" customFormat="1" ht="19" customHeight="1" x14ac:dyDescent="0.35">
      <c r="A205" s="33"/>
      <c r="B205" s="33"/>
      <c r="C205" s="33"/>
      <c r="D205" s="33"/>
      <c r="E205" s="33"/>
      <c r="F205" s="33"/>
      <c r="G205" s="33"/>
      <c r="H205" s="33"/>
      <c r="I205" s="33"/>
      <c r="J205" s="33"/>
      <c r="K205" s="33"/>
      <c r="L205" s="33"/>
      <c r="Y205" s="60"/>
    </row>
    <row r="206" spans="1:78" customFormat="1" x14ac:dyDescent="0.35">
      <c r="A206" s="321" t="s">
        <v>234</v>
      </c>
      <c r="B206" s="322"/>
      <c r="C206" s="322"/>
      <c r="D206" s="322"/>
      <c r="E206" s="322"/>
      <c r="F206" s="322"/>
      <c r="G206" s="322"/>
      <c r="H206" s="322"/>
      <c r="I206" s="322"/>
      <c r="J206" s="322"/>
      <c r="K206" s="322"/>
      <c r="L206" s="322"/>
      <c r="M206" s="322"/>
      <c r="N206" s="322"/>
      <c r="O206" s="322"/>
      <c r="P206" s="322"/>
      <c r="Q206" s="322"/>
      <c r="R206" s="322"/>
      <c r="S206" s="80"/>
      <c r="Y206" s="60"/>
    </row>
    <row r="207" spans="1:78" customFormat="1" x14ac:dyDescent="0.35">
      <c r="A207" s="56" t="s">
        <v>153</v>
      </c>
      <c r="B207" s="56" t="s">
        <v>154</v>
      </c>
      <c r="C207" s="56" t="s">
        <v>155</v>
      </c>
      <c r="D207" s="56" t="s">
        <v>90</v>
      </c>
      <c r="E207" s="56" t="s">
        <v>102</v>
      </c>
      <c r="F207" s="56" t="s">
        <v>156</v>
      </c>
      <c r="G207" s="56" t="s">
        <v>157</v>
      </c>
      <c r="H207" s="56" t="s">
        <v>158</v>
      </c>
      <c r="I207" s="56" t="s">
        <v>159</v>
      </c>
      <c r="J207" s="56" t="s">
        <v>160</v>
      </c>
      <c r="K207" s="56" t="s">
        <v>161</v>
      </c>
      <c r="L207" s="56" t="s">
        <v>162</v>
      </c>
      <c r="M207" s="56" t="s">
        <v>163</v>
      </c>
      <c r="N207" s="56" t="s">
        <v>164</v>
      </c>
      <c r="O207" s="56" t="s">
        <v>165</v>
      </c>
      <c r="P207" s="56" t="s">
        <v>166</v>
      </c>
      <c r="Q207" s="56" t="s">
        <v>167</v>
      </c>
      <c r="R207" s="56" t="s">
        <v>168</v>
      </c>
      <c r="S207" s="56" t="s">
        <v>169</v>
      </c>
      <c r="T207" s="56" t="s">
        <v>136</v>
      </c>
      <c r="U207" s="56" t="s">
        <v>135</v>
      </c>
      <c r="V207" s="56" t="s">
        <v>171</v>
      </c>
      <c r="W207" s="56" t="s">
        <v>174</v>
      </c>
      <c r="X207" s="56" t="s">
        <v>175</v>
      </c>
      <c r="Y207" s="56" t="s">
        <v>177</v>
      </c>
      <c r="Z207" s="56" t="s">
        <v>172</v>
      </c>
    </row>
    <row r="208" spans="1:78" customFormat="1" x14ac:dyDescent="0.35">
      <c r="A208" s="51"/>
      <c r="B208" s="50"/>
      <c r="C208" s="52" t="s">
        <v>152</v>
      </c>
      <c r="D208" s="52"/>
      <c r="E208" s="52"/>
      <c r="F208" s="53"/>
      <c r="G208" s="53"/>
      <c r="H208" s="53"/>
      <c r="I208" s="52"/>
      <c r="J208" s="54"/>
      <c r="K208" s="53"/>
      <c r="L208" s="53"/>
      <c r="M208" s="52"/>
      <c r="N208" s="52"/>
      <c r="O208" s="52"/>
      <c r="P208" s="52"/>
      <c r="Q208" s="52"/>
      <c r="R208" s="52"/>
      <c r="S208" s="52"/>
      <c r="T208" s="52" t="s">
        <v>141</v>
      </c>
      <c r="U208" s="52" t="s">
        <v>173</v>
      </c>
      <c r="V208" s="52"/>
      <c r="W208" s="52" t="s">
        <v>38</v>
      </c>
      <c r="X208" s="52" t="s">
        <v>38</v>
      </c>
      <c r="Y208" s="52"/>
      <c r="Z208" s="52" t="s">
        <v>227</v>
      </c>
      <c r="AU208" t="s">
        <v>915</v>
      </c>
    </row>
    <row r="210" spans="1:78" customFormat="1" x14ac:dyDescent="0.35">
      <c r="A210" s="34" t="s">
        <v>262</v>
      </c>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row>
    <row r="211" spans="1:78" customFormat="1" x14ac:dyDescent="0.35">
      <c r="A211" s="36" t="s">
        <v>84</v>
      </c>
      <c r="B211" s="36" t="s">
        <v>85</v>
      </c>
      <c r="C211" s="36" t="s">
        <v>86</v>
      </c>
      <c r="D211" s="36" t="s">
        <v>87</v>
      </c>
      <c r="E211" s="36" t="s">
        <v>88</v>
      </c>
      <c r="F211" s="36" t="s">
        <v>89</v>
      </c>
      <c r="G211" s="36" t="s">
        <v>90</v>
      </c>
      <c r="H211" s="36" t="s">
        <v>91</v>
      </c>
      <c r="I211" s="36" t="s">
        <v>92</v>
      </c>
      <c r="J211" s="36" t="s">
        <v>93</v>
      </c>
      <c r="K211" s="36" t="s">
        <v>94</v>
      </c>
      <c r="L211" s="36" t="s">
        <v>95</v>
      </c>
      <c r="M211" s="36" t="s">
        <v>96</v>
      </c>
      <c r="N211" s="36" t="s">
        <v>97</v>
      </c>
      <c r="O211" s="36" t="s">
        <v>98</v>
      </c>
      <c r="P211" s="36" t="s">
        <v>99</v>
      </c>
      <c r="Q211" s="36" t="s">
        <v>100</v>
      </c>
      <c r="R211" s="36" t="s">
        <v>101</v>
      </c>
      <c r="S211" s="37" t="s">
        <v>102</v>
      </c>
      <c r="T211" s="315" t="s">
        <v>103</v>
      </c>
      <c r="U211" s="316"/>
      <c r="V211" s="317"/>
      <c r="W211" s="315" t="s">
        <v>104</v>
      </c>
      <c r="X211" s="317"/>
      <c r="Y211" s="81"/>
      <c r="Z211" s="318" t="s">
        <v>105</v>
      </c>
      <c r="AA211" s="319"/>
      <c r="AB211" s="319"/>
      <c r="AC211" s="319"/>
      <c r="AD211" s="319"/>
      <c r="AE211" s="319"/>
      <c r="AF211" s="320"/>
      <c r="AG211" s="318" t="s">
        <v>106</v>
      </c>
      <c r="AH211" s="319"/>
      <c r="AI211" s="319"/>
      <c r="AJ211" s="319"/>
      <c r="AK211" s="319"/>
      <c r="AL211" s="320"/>
      <c r="AM211" s="46"/>
      <c r="AN211" s="47"/>
      <c r="AO211" s="47"/>
      <c r="AP211" s="47"/>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row>
    <row r="212" spans="1:78" customFormat="1" x14ac:dyDescent="0.35">
      <c r="A212" s="38"/>
      <c r="B212" s="38"/>
      <c r="C212" s="38"/>
      <c r="D212" s="38"/>
      <c r="E212" s="38"/>
      <c r="F212" s="38"/>
      <c r="G212" s="38"/>
      <c r="H212" s="38"/>
      <c r="I212" s="38"/>
      <c r="J212" s="38"/>
      <c r="K212" s="38"/>
      <c r="L212" s="38"/>
      <c r="M212" s="38"/>
      <c r="N212" s="38"/>
      <c r="O212" s="38"/>
      <c r="P212" s="38"/>
      <c r="Q212" s="38"/>
      <c r="R212" s="38"/>
      <c r="S212" s="38"/>
      <c r="T212" s="39" t="s">
        <v>107</v>
      </c>
      <c r="U212" s="39" t="s">
        <v>108</v>
      </c>
      <c r="V212" s="39" t="s">
        <v>109</v>
      </c>
      <c r="W212" s="39" t="s">
        <v>110</v>
      </c>
      <c r="X212" s="39" t="s">
        <v>111</v>
      </c>
      <c r="Y212" s="39" t="s">
        <v>112</v>
      </c>
      <c r="Z212" s="39" t="s">
        <v>113</v>
      </c>
      <c r="AA212" s="39" t="s">
        <v>114</v>
      </c>
      <c r="AB212" s="39" t="s">
        <v>115</v>
      </c>
      <c r="AC212" s="39" t="s">
        <v>116</v>
      </c>
      <c r="AD212" s="39" t="s">
        <v>117</v>
      </c>
      <c r="AE212" s="39" t="s">
        <v>118</v>
      </c>
      <c r="AF212" s="39" t="s">
        <v>119</v>
      </c>
      <c r="AG212" s="39" t="s">
        <v>120</v>
      </c>
      <c r="AH212" s="39" t="s">
        <v>121</v>
      </c>
      <c r="AI212" s="39" t="s">
        <v>122</v>
      </c>
      <c r="AJ212" s="39" t="s">
        <v>123</v>
      </c>
      <c r="AK212" s="39" t="s">
        <v>124</v>
      </c>
      <c r="AL212" s="39" t="s">
        <v>125</v>
      </c>
      <c r="AM212" s="38" t="s">
        <v>149</v>
      </c>
      <c r="AN212" s="39" t="s">
        <v>150</v>
      </c>
      <c r="AO212" s="39" t="s">
        <v>151</v>
      </c>
      <c r="AP212" s="58" t="s">
        <v>178</v>
      </c>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row>
    <row r="213" spans="1:78" customFormat="1" x14ac:dyDescent="0.35">
      <c r="A213" s="40" t="s">
        <v>145</v>
      </c>
      <c r="B213" s="5" t="s">
        <v>49</v>
      </c>
      <c r="C213" s="40" t="s">
        <v>266</v>
      </c>
      <c r="D213" s="5" t="s">
        <v>146</v>
      </c>
      <c r="E213" s="41" t="s">
        <v>28</v>
      </c>
      <c r="F213" s="40" t="s">
        <v>126</v>
      </c>
      <c r="G213" s="42" t="str">
        <f ca="1">TEXT(TODAY(),"YYYY-MM-DD")</f>
        <v>2022-12-20</v>
      </c>
      <c r="H213" s="42" t="str">
        <f ca="1">TEXT(TODAY(),"YYYY-MM-DD")</f>
        <v>2022-12-20</v>
      </c>
      <c r="I213" s="40">
        <v>12</v>
      </c>
      <c r="J213" s="40">
        <v>12</v>
      </c>
      <c r="K213" s="40">
        <v>12</v>
      </c>
      <c r="L213" s="40" t="s">
        <v>147</v>
      </c>
      <c r="M213" s="40" t="s">
        <v>148</v>
      </c>
      <c r="N213" s="21" t="s">
        <v>127</v>
      </c>
      <c r="O213" s="21" t="s">
        <v>127</v>
      </c>
      <c r="P213" s="21" t="s">
        <v>128</v>
      </c>
      <c r="Q213" s="21" t="s">
        <v>128</v>
      </c>
      <c r="R213" s="21" t="s">
        <v>128</v>
      </c>
      <c r="S213" s="41"/>
      <c r="T213" s="41" t="s">
        <v>129</v>
      </c>
      <c r="U213" s="41" t="s">
        <v>130</v>
      </c>
      <c r="V213" s="41"/>
      <c r="W213" s="41" t="s">
        <v>131</v>
      </c>
      <c r="X213" s="41" t="s">
        <v>132</v>
      </c>
      <c r="Y213" s="41"/>
      <c r="Z213" s="41"/>
      <c r="AA213" s="41"/>
      <c r="AB213" s="41"/>
      <c r="AC213" s="41"/>
      <c r="AD213" s="41" t="s">
        <v>128</v>
      </c>
      <c r="AE213" s="41" t="s">
        <v>128</v>
      </c>
      <c r="AF213" s="41" t="s">
        <v>128</v>
      </c>
      <c r="AG213" s="41"/>
      <c r="AH213" s="41"/>
      <c r="AI213" s="41"/>
      <c r="AJ213" s="41" t="s">
        <v>128</v>
      </c>
      <c r="AK213" s="41" t="s">
        <v>128</v>
      </c>
      <c r="AL213" s="41" t="s">
        <v>128</v>
      </c>
      <c r="AM213" s="40"/>
      <c r="AN213" s="40">
        <v>1</v>
      </c>
      <c r="AO213" s="40">
        <v>0</v>
      </c>
      <c r="AP213" s="40">
        <v>0</v>
      </c>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row>
    <row r="214" spans="1:78" customFormat="1" ht="19" customHeight="1" x14ac:dyDescent="0.35">
      <c r="A214" s="33"/>
      <c r="B214" s="33"/>
      <c r="C214" s="33"/>
      <c r="D214" s="33"/>
      <c r="E214" s="33"/>
      <c r="F214" s="33"/>
      <c r="G214" s="33"/>
      <c r="H214" s="33"/>
      <c r="I214" s="33"/>
      <c r="J214" s="33"/>
      <c r="K214" s="33"/>
      <c r="L214" s="14"/>
      <c r="M214" s="14"/>
      <c r="Y214" s="60"/>
    </row>
    <row r="215" spans="1:78" customFormat="1" ht="18.5" x14ac:dyDescent="0.35">
      <c r="A215" s="48" t="s">
        <v>263</v>
      </c>
      <c r="B215" s="49"/>
      <c r="C215" s="49"/>
      <c r="D215" s="49"/>
      <c r="E215" s="49"/>
      <c r="F215" s="49"/>
      <c r="G215" s="49"/>
      <c r="H215" s="49"/>
      <c r="I215" s="49"/>
      <c r="J215" s="49"/>
      <c r="K215" s="49"/>
      <c r="L215" s="33"/>
      <c r="Y215" s="60"/>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row>
    <row r="216" spans="1:78" customFormat="1" ht="15.5" x14ac:dyDescent="0.35">
      <c r="A216" s="43" t="s">
        <v>32</v>
      </c>
      <c r="B216" s="43" t="s">
        <v>33</v>
      </c>
      <c r="C216" s="43" t="s">
        <v>34</v>
      </c>
      <c r="D216" s="43" t="s">
        <v>4</v>
      </c>
      <c r="E216" s="43" t="s">
        <v>35</v>
      </c>
      <c r="F216" s="43" t="s">
        <v>133</v>
      </c>
      <c r="G216" s="43" t="s">
        <v>134</v>
      </c>
      <c r="H216" s="43" t="s">
        <v>135</v>
      </c>
      <c r="I216" s="43" t="s">
        <v>136</v>
      </c>
      <c r="J216" s="43" t="s">
        <v>137</v>
      </c>
      <c r="K216" s="43" t="s">
        <v>138</v>
      </c>
      <c r="L216" s="33"/>
      <c r="Y216" s="60"/>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row>
    <row r="217" spans="1:78" customFormat="1" x14ac:dyDescent="0.35">
      <c r="A217" s="44" t="s">
        <v>139</v>
      </c>
      <c r="B217" s="44" t="s">
        <v>140</v>
      </c>
      <c r="C217" s="44" t="str">
        <f ca="1">TEXT(TODAY(),"YYYY-MM-DD")</f>
        <v>2022-12-20</v>
      </c>
      <c r="D217" s="44" t="s">
        <v>13</v>
      </c>
      <c r="E217" s="44" t="s">
        <v>144</v>
      </c>
      <c r="F217" s="45" t="str">
        <f ca="1">TEXT(TODAY(),"YYYY-MM-DD")</f>
        <v>2022-12-20</v>
      </c>
      <c r="G217" s="42" t="s">
        <v>128</v>
      </c>
      <c r="H217" s="44" t="s">
        <v>49</v>
      </c>
      <c r="I217" s="44" t="s">
        <v>141</v>
      </c>
      <c r="J217" s="44" t="s">
        <v>142</v>
      </c>
      <c r="K217" s="44"/>
      <c r="L217" s="33"/>
      <c r="Y217" s="60"/>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row>
    <row r="218" spans="1:78" customFormat="1" x14ac:dyDescent="0.35">
      <c r="A218" s="44" t="s">
        <v>36</v>
      </c>
      <c r="B218" s="44" t="s">
        <v>143</v>
      </c>
      <c r="C218" s="44" t="str">
        <f ca="1">TEXT(TODAY(),"YYYY-MM-DD")</f>
        <v>2022-12-20</v>
      </c>
      <c r="D218" s="44" t="s">
        <v>13</v>
      </c>
      <c r="E218" s="44" t="s">
        <v>38</v>
      </c>
      <c r="F218" s="45" t="str">
        <f ca="1">TEXT(TODAY(),"YYYY-MM-DD")</f>
        <v>2022-12-20</v>
      </c>
      <c r="G218" s="42" t="s">
        <v>128</v>
      </c>
      <c r="H218" s="44" t="s">
        <v>49</v>
      </c>
      <c r="I218" s="44" t="s">
        <v>141</v>
      </c>
      <c r="J218" s="44" t="s">
        <v>152</v>
      </c>
      <c r="K218" s="44"/>
      <c r="L218" s="33"/>
      <c r="Y218" s="60"/>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row>
    <row r="219" spans="1:78" x14ac:dyDescent="0.35">
      <c r="AR219"/>
      <c r="AS219"/>
    </row>
    <row r="220" spans="1:78" customFormat="1" x14ac:dyDescent="0.35">
      <c r="A220" s="321" t="s">
        <v>264</v>
      </c>
      <c r="B220" s="322"/>
      <c r="C220" s="322"/>
      <c r="D220" s="322"/>
      <c r="E220" s="322"/>
      <c r="F220" s="322"/>
      <c r="G220" s="322"/>
      <c r="H220" s="322"/>
      <c r="I220" s="322"/>
      <c r="J220" s="322"/>
      <c r="K220" s="322"/>
      <c r="L220" s="322"/>
      <c r="M220" s="322"/>
      <c r="N220" s="322"/>
      <c r="O220" s="322"/>
      <c r="P220" s="322"/>
      <c r="Q220" s="322"/>
      <c r="R220" s="322"/>
      <c r="S220" s="83"/>
      <c r="T220" s="83"/>
      <c r="U220" s="83"/>
      <c r="V220" s="83"/>
      <c r="W220" s="83"/>
      <c r="X220" s="83"/>
      <c r="Y220" s="83"/>
      <c r="Z220" s="83"/>
    </row>
    <row r="221" spans="1:78" customFormat="1" x14ac:dyDescent="0.35">
      <c r="A221" s="56" t="s">
        <v>153</v>
      </c>
      <c r="B221" s="56" t="s">
        <v>154</v>
      </c>
      <c r="C221" s="56" t="s">
        <v>155</v>
      </c>
      <c r="D221" s="56" t="s">
        <v>90</v>
      </c>
      <c r="E221" s="56" t="s">
        <v>102</v>
      </c>
      <c r="F221" s="56" t="s">
        <v>156</v>
      </c>
      <c r="G221" s="56" t="s">
        <v>157</v>
      </c>
      <c r="H221" s="56" t="s">
        <v>158</v>
      </c>
      <c r="I221" s="56" t="s">
        <v>159</v>
      </c>
      <c r="J221" s="56" t="s">
        <v>160</v>
      </c>
      <c r="K221" s="56" t="s">
        <v>161</v>
      </c>
      <c r="L221" s="56" t="s">
        <v>162</v>
      </c>
      <c r="M221" s="56" t="s">
        <v>163</v>
      </c>
      <c r="N221" s="56" t="s">
        <v>164</v>
      </c>
      <c r="O221" s="56" t="s">
        <v>165</v>
      </c>
      <c r="P221" s="56" t="s">
        <v>166</v>
      </c>
      <c r="Q221" s="56" t="s">
        <v>167</v>
      </c>
      <c r="R221" s="56" t="s">
        <v>168</v>
      </c>
      <c r="S221" s="56" t="s">
        <v>169</v>
      </c>
      <c r="T221" s="56" t="s">
        <v>136</v>
      </c>
      <c r="U221" s="56" t="s">
        <v>135</v>
      </c>
      <c r="V221" s="56" t="s">
        <v>171</v>
      </c>
      <c r="W221" s="56" t="s">
        <v>174</v>
      </c>
      <c r="X221" s="56" t="s">
        <v>175</v>
      </c>
      <c r="Y221" s="56" t="s">
        <v>177</v>
      </c>
      <c r="Z221" s="56" t="s">
        <v>172</v>
      </c>
    </row>
    <row r="222" spans="1:78" customFormat="1" ht="29" customHeight="1" x14ac:dyDescent="0.35">
      <c r="A222" s="51" t="s">
        <v>256</v>
      </c>
      <c r="B222" s="50"/>
      <c r="C222" s="90" t="s">
        <v>257</v>
      </c>
      <c r="D222" s="90" t="str">
        <f ca="1">TEXT(TODAY(),"YYYY-MM-DD")</f>
        <v>2022-12-20</v>
      </c>
      <c r="E222" s="90"/>
      <c r="F222" s="91">
        <v>11</v>
      </c>
      <c r="G222" s="91" t="s">
        <v>238</v>
      </c>
      <c r="H222" s="91">
        <f>F222</f>
        <v>11</v>
      </c>
      <c r="I222" s="90" t="s">
        <v>65</v>
      </c>
      <c r="J222" s="92">
        <v>1</v>
      </c>
      <c r="K222" s="91" t="str">
        <f>TEXT(H222*J222,"0.00")</f>
        <v>11.00</v>
      </c>
      <c r="L222" s="91">
        <f>(10+(J222*3))</f>
        <v>13</v>
      </c>
      <c r="M222" s="91">
        <f>10+(J222*3)</f>
        <v>13</v>
      </c>
      <c r="N222" s="90"/>
      <c r="O222" s="90"/>
      <c r="P222" s="90"/>
      <c r="Q222" s="90"/>
      <c r="R222" s="90"/>
      <c r="S222" s="90"/>
      <c r="T222" s="90" t="s">
        <v>141</v>
      </c>
      <c r="U222" s="90" t="s">
        <v>49</v>
      </c>
      <c r="V222" s="90" t="s">
        <v>195</v>
      </c>
      <c r="W222" s="90" t="s">
        <v>38</v>
      </c>
      <c r="X222" s="90" t="s">
        <v>196</v>
      </c>
      <c r="Y222" s="90" t="s">
        <v>258</v>
      </c>
      <c r="Z222" s="90" t="s">
        <v>259</v>
      </c>
      <c r="AU222" t="s">
        <v>881</v>
      </c>
    </row>
    <row r="223" spans="1:78" x14ac:dyDescent="0.35">
      <c r="AR223"/>
      <c r="AS223"/>
    </row>
    <row r="224" spans="1:78" customFormat="1" x14ac:dyDescent="0.35">
      <c r="A224" s="34" t="s">
        <v>265</v>
      </c>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row>
    <row r="225" spans="1:78" customFormat="1" x14ac:dyDescent="0.35">
      <c r="A225" s="36" t="s">
        <v>84</v>
      </c>
      <c r="B225" s="36" t="s">
        <v>85</v>
      </c>
      <c r="C225" s="36" t="s">
        <v>86</v>
      </c>
      <c r="D225" s="36" t="s">
        <v>87</v>
      </c>
      <c r="E225" s="36" t="s">
        <v>88</v>
      </c>
      <c r="F225" s="36" t="s">
        <v>89</v>
      </c>
      <c r="G225" s="36" t="s">
        <v>90</v>
      </c>
      <c r="H225" s="36" t="s">
        <v>91</v>
      </c>
      <c r="I225" s="36" t="s">
        <v>92</v>
      </c>
      <c r="J225" s="36" t="s">
        <v>93</v>
      </c>
      <c r="K225" s="36" t="s">
        <v>94</v>
      </c>
      <c r="L225" s="36" t="s">
        <v>95</v>
      </c>
      <c r="M225" s="36" t="s">
        <v>96</v>
      </c>
      <c r="N225" s="36" t="s">
        <v>97</v>
      </c>
      <c r="O225" s="36" t="s">
        <v>98</v>
      </c>
      <c r="P225" s="36" t="s">
        <v>99</v>
      </c>
      <c r="Q225" s="36" t="s">
        <v>100</v>
      </c>
      <c r="R225" s="36" t="s">
        <v>101</v>
      </c>
      <c r="S225" s="37" t="s">
        <v>102</v>
      </c>
      <c r="T225" s="315" t="s">
        <v>103</v>
      </c>
      <c r="U225" s="316"/>
      <c r="V225" s="317"/>
      <c r="W225" s="315" t="s">
        <v>104</v>
      </c>
      <c r="X225" s="317"/>
      <c r="Y225" s="81"/>
      <c r="Z225" s="318" t="s">
        <v>105</v>
      </c>
      <c r="AA225" s="319"/>
      <c r="AB225" s="319"/>
      <c r="AC225" s="319"/>
      <c r="AD225" s="319"/>
      <c r="AE225" s="319"/>
      <c r="AF225" s="320"/>
      <c r="AG225" s="318" t="s">
        <v>106</v>
      </c>
      <c r="AH225" s="319"/>
      <c r="AI225" s="319"/>
      <c r="AJ225" s="319"/>
      <c r="AK225" s="319"/>
      <c r="AL225" s="320"/>
      <c r="AM225" s="46"/>
      <c r="AN225" s="47"/>
      <c r="AO225" s="47"/>
      <c r="AP225" s="47"/>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row>
    <row r="226" spans="1:78" customFormat="1" x14ac:dyDescent="0.35">
      <c r="A226" s="38"/>
      <c r="B226" s="38"/>
      <c r="C226" s="38"/>
      <c r="D226" s="38"/>
      <c r="E226" s="38"/>
      <c r="F226" s="38"/>
      <c r="G226" s="38"/>
      <c r="H226" s="38"/>
      <c r="I226" s="38"/>
      <c r="J226" s="38"/>
      <c r="K226" s="38"/>
      <c r="L226" s="38"/>
      <c r="M226" s="38"/>
      <c r="N226" s="38"/>
      <c r="O226" s="38"/>
      <c r="P226" s="38"/>
      <c r="Q226" s="38"/>
      <c r="R226" s="38"/>
      <c r="S226" s="38"/>
      <c r="T226" s="39" t="s">
        <v>107</v>
      </c>
      <c r="U226" s="39" t="s">
        <v>108</v>
      </c>
      <c r="V226" s="39" t="s">
        <v>109</v>
      </c>
      <c r="W226" s="39" t="s">
        <v>110</v>
      </c>
      <c r="X226" s="39" t="s">
        <v>111</v>
      </c>
      <c r="Y226" s="39" t="s">
        <v>112</v>
      </c>
      <c r="Z226" s="39" t="s">
        <v>113</v>
      </c>
      <c r="AA226" s="39" t="s">
        <v>114</v>
      </c>
      <c r="AB226" s="39" t="s">
        <v>115</v>
      </c>
      <c r="AC226" s="39" t="s">
        <v>116</v>
      </c>
      <c r="AD226" s="39" t="s">
        <v>117</v>
      </c>
      <c r="AE226" s="39" t="s">
        <v>118</v>
      </c>
      <c r="AF226" s="39" t="s">
        <v>119</v>
      </c>
      <c r="AG226" s="39" t="s">
        <v>120</v>
      </c>
      <c r="AH226" s="39" t="s">
        <v>121</v>
      </c>
      <c r="AI226" s="39" t="s">
        <v>122</v>
      </c>
      <c r="AJ226" s="39" t="s">
        <v>123</v>
      </c>
      <c r="AK226" s="39" t="s">
        <v>124</v>
      </c>
      <c r="AL226" s="39" t="s">
        <v>125</v>
      </c>
      <c r="AM226" s="38" t="s">
        <v>149</v>
      </c>
      <c r="AN226" s="39" t="s">
        <v>150</v>
      </c>
      <c r="AO226" s="39" t="s">
        <v>151</v>
      </c>
      <c r="AP226" s="58" t="s">
        <v>178</v>
      </c>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row>
    <row r="227" spans="1:78" customFormat="1" x14ac:dyDescent="0.35">
      <c r="A227" s="40" t="s">
        <v>145</v>
      </c>
      <c r="B227" s="5" t="s">
        <v>49</v>
      </c>
      <c r="C227" s="40" t="s">
        <v>266</v>
      </c>
      <c r="D227" s="5" t="s">
        <v>236</v>
      </c>
      <c r="E227" s="41" t="s">
        <v>28</v>
      </c>
      <c r="F227" s="40" t="s">
        <v>126</v>
      </c>
      <c r="G227" s="42" t="str">
        <f ca="1">TEXT(TODAY(),"YYYY-MM-DD")</f>
        <v>2022-12-20</v>
      </c>
      <c r="H227" s="42" t="str">
        <f ca="1">TEXT(TODAY(),"YYYY-MM-DD")</f>
        <v>2022-12-20</v>
      </c>
      <c r="I227" s="40">
        <v>12</v>
      </c>
      <c r="J227" s="40">
        <v>12</v>
      </c>
      <c r="K227" s="40">
        <v>12</v>
      </c>
      <c r="L227" s="40" t="s">
        <v>267</v>
      </c>
      <c r="M227" s="40" t="s">
        <v>268</v>
      </c>
      <c r="N227" s="21" t="s">
        <v>127</v>
      </c>
      <c r="O227" s="21" t="s">
        <v>127</v>
      </c>
      <c r="P227" s="21" t="s">
        <v>128</v>
      </c>
      <c r="Q227" s="21" t="s">
        <v>128</v>
      </c>
      <c r="R227" s="21" t="s">
        <v>128</v>
      </c>
      <c r="S227" s="41"/>
      <c r="T227" s="41" t="s">
        <v>129</v>
      </c>
      <c r="U227" s="41" t="s">
        <v>130</v>
      </c>
      <c r="V227" s="41"/>
      <c r="W227" s="41" t="s">
        <v>131</v>
      </c>
      <c r="X227" s="41" t="s">
        <v>132</v>
      </c>
      <c r="Y227" s="41"/>
      <c r="Z227" s="41"/>
      <c r="AA227" s="41"/>
      <c r="AB227" s="41"/>
      <c r="AC227" s="41"/>
      <c r="AD227" s="41" t="s">
        <v>128</v>
      </c>
      <c r="AE227" s="41" t="s">
        <v>128</v>
      </c>
      <c r="AF227" s="41" t="s">
        <v>128</v>
      </c>
      <c r="AG227" s="41"/>
      <c r="AH227" s="41"/>
      <c r="AI227" s="41"/>
      <c r="AJ227" s="41" t="s">
        <v>128</v>
      </c>
      <c r="AK227" s="41" t="s">
        <v>128</v>
      </c>
      <c r="AL227" s="41" t="s">
        <v>128</v>
      </c>
      <c r="AM227" s="40"/>
      <c r="AN227" s="40">
        <v>1</v>
      </c>
      <c r="AO227" s="40">
        <v>4</v>
      </c>
      <c r="AP227" s="40">
        <v>0</v>
      </c>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row>
    <row r="228" spans="1:78" customFormat="1" x14ac:dyDescent="0.35"/>
    <row r="229" spans="1:78" customFormat="1" x14ac:dyDescent="0.35">
      <c r="A229" s="306" t="s">
        <v>269</v>
      </c>
      <c r="B229" s="307"/>
      <c r="C229" s="307"/>
      <c r="D229" s="307"/>
      <c r="E229" s="307"/>
      <c r="F229" s="307"/>
      <c r="G229" s="307"/>
      <c r="H229" s="307"/>
      <c r="I229" s="307"/>
      <c r="J229" s="307"/>
    </row>
    <row r="230" spans="1:78" customFormat="1" x14ac:dyDescent="0.35">
      <c r="A230" s="82"/>
      <c r="B230" s="83"/>
      <c r="C230" s="308" t="s">
        <v>245</v>
      </c>
      <c r="D230" s="308"/>
      <c r="E230" s="308"/>
      <c r="F230" s="308"/>
      <c r="G230" s="308"/>
      <c r="H230" s="308"/>
      <c r="I230" s="308"/>
      <c r="J230" s="308"/>
      <c r="K230" s="308"/>
    </row>
    <row r="231" spans="1:78" customFormat="1" x14ac:dyDescent="0.35">
      <c r="A231" s="304" t="s">
        <v>246</v>
      </c>
      <c r="B231" s="304" t="s">
        <v>247</v>
      </c>
      <c r="C231" s="309" t="s">
        <v>248</v>
      </c>
      <c r="D231" s="310"/>
      <c r="E231" s="310"/>
      <c r="F231" s="311"/>
      <c r="G231" s="312" t="s">
        <v>249</v>
      </c>
      <c r="H231" s="313"/>
      <c r="I231" s="313"/>
      <c r="J231" s="314"/>
      <c r="K231" s="304" t="s">
        <v>250</v>
      </c>
      <c r="L231" s="304" t="s">
        <v>251</v>
      </c>
    </row>
    <row r="232" spans="1:78" customFormat="1" x14ac:dyDescent="0.35">
      <c r="A232" s="305"/>
      <c r="B232" s="305"/>
      <c r="C232" s="88" t="s">
        <v>161</v>
      </c>
      <c r="D232" s="88" t="s">
        <v>163</v>
      </c>
      <c r="E232" s="88" t="s">
        <v>252</v>
      </c>
      <c r="F232" s="88" t="s">
        <v>253</v>
      </c>
      <c r="G232" s="89" t="s">
        <v>161</v>
      </c>
      <c r="H232" s="89" t="s">
        <v>163</v>
      </c>
      <c r="I232" s="89" t="s">
        <v>252</v>
      </c>
      <c r="J232" s="89" t="s">
        <v>253</v>
      </c>
      <c r="K232" s="305"/>
      <c r="L232" s="305"/>
    </row>
    <row r="233" spans="1:78" customFormat="1" x14ac:dyDescent="0.35">
      <c r="A233" s="41" t="s">
        <v>254</v>
      </c>
      <c r="B233" s="41" t="s">
        <v>255</v>
      </c>
      <c r="C233" s="21" t="str">
        <f>TEXT(13457.25,"0.00")</f>
        <v>13457.25</v>
      </c>
      <c r="D233" s="21" t="str">
        <f>TEXT(460,"0")</f>
        <v>460</v>
      </c>
      <c r="E233" s="21" t="str">
        <f>TEXT(12997.25,"0.00")</f>
        <v>12997.25</v>
      </c>
      <c r="F233" s="21" t="str">
        <f>TEXT(96.58,"0.00")</f>
        <v>96.58</v>
      </c>
      <c r="G233" s="21" t="str">
        <f>TEXT(3750,"0")</f>
        <v>3750</v>
      </c>
      <c r="H233" s="21" t="str">
        <f>TEXT(460,"0")</f>
        <v>460</v>
      </c>
      <c r="I233" s="21" t="str">
        <f>TEXT(3290,"0")</f>
        <v>3290</v>
      </c>
      <c r="J233" s="21" t="str">
        <f>TEXT(87.73,"0.00")</f>
        <v>87.73</v>
      </c>
      <c r="K233" s="21" t="str">
        <f>TEXT(258.86,"0.00")</f>
        <v>258.86</v>
      </c>
      <c r="L233" s="41" t="s">
        <v>28</v>
      </c>
    </row>
    <row r="234" spans="1:78" x14ac:dyDescent="0.35">
      <c r="AS234"/>
    </row>
    <row r="235" spans="1:78" customFormat="1" x14ac:dyDescent="0.35">
      <c r="A235" s="34" t="s">
        <v>271</v>
      </c>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row>
    <row r="236" spans="1:78" customFormat="1" x14ac:dyDescent="0.35">
      <c r="A236" s="36" t="s">
        <v>84</v>
      </c>
      <c r="B236" s="36" t="s">
        <v>85</v>
      </c>
      <c r="C236" s="36" t="s">
        <v>86</v>
      </c>
      <c r="D236" s="36" t="s">
        <v>87</v>
      </c>
      <c r="E236" s="36" t="s">
        <v>88</v>
      </c>
      <c r="F236" s="36" t="s">
        <v>89</v>
      </c>
      <c r="G236" s="36" t="s">
        <v>90</v>
      </c>
      <c r="H236" s="36" t="s">
        <v>91</v>
      </c>
      <c r="I236" s="36" t="s">
        <v>92</v>
      </c>
      <c r="J236" s="36" t="s">
        <v>93</v>
      </c>
      <c r="K236" s="36" t="s">
        <v>94</v>
      </c>
      <c r="L236" s="36" t="s">
        <v>95</v>
      </c>
      <c r="M236" s="36" t="s">
        <v>96</v>
      </c>
      <c r="N236" s="36" t="s">
        <v>97</v>
      </c>
      <c r="O236" s="36" t="s">
        <v>98</v>
      </c>
      <c r="P236" s="36" t="s">
        <v>99</v>
      </c>
      <c r="Q236" s="36" t="s">
        <v>100</v>
      </c>
      <c r="R236" s="36" t="s">
        <v>101</v>
      </c>
      <c r="S236" s="37" t="s">
        <v>102</v>
      </c>
      <c r="T236" s="315" t="s">
        <v>103</v>
      </c>
      <c r="U236" s="316"/>
      <c r="V236" s="317"/>
      <c r="W236" s="315" t="s">
        <v>104</v>
      </c>
      <c r="X236" s="317"/>
      <c r="Y236" s="96"/>
      <c r="Z236" s="318" t="s">
        <v>105</v>
      </c>
      <c r="AA236" s="319"/>
      <c r="AB236" s="319"/>
      <c r="AC236" s="319"/>
      <c r="AD236" s="319"/>
      <c r="AE236" s="319"/>
      <c r="AF236" s="320"/>
      <c r="AG236" s="318" t="s">
        <v>106</v>
      </c>
      <c r="AH236" s="319"/>
      <c r="AI236" s="319"/>
      <c r="AJ236" s="319"/>
      <c r="AK236" s="319"/>
      <c r="AL236" s="320"/>
      <c r="AM236" s="46"/>
      <c r="AN236" s="47"/>
      <c r="AO236" s="47"/>
      <c r="AP236" s="47"/>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row>
    <row r="237" spans="1:78" customFormat="1" x14ac:dyDescent="0.35">
      <c r="A237" s="38"/>
      <c r="B237" s="38"/>
      <c r="C237" s="38"/>
      <c r="D237" s="38"/>
      <c r="E237" s="38"/>
      <c r="F237" s="38"/>
      <c r="G237" s="38"/>
      <c r="H237" s="38"/>
      <c r="I237" s="38"/>
      <c r="J237" s="38"/>
      <c r="K237" s="38"/>
      <c r="L237" s="38"/>
      <c r="M237" s="38"/>
      <c r="N237" s="38"/>
      <c r="O237" s="38"/>
      <c r="P237" s="38"/>
      <c r="Q237" s="38"/>
      <c r="R237" s="38"/>
      <c r="S237" s="38"/>
      <c r="T237" s="39" t="s">
        <v>107</v>
      </c>
      <c r="U237" s="39" t="s">
        <v>108</v>
      </c>
      <c r="V237" s="39" t="s">
        <v>109</v>
      </c>
      <c r="W237" s="39" t="s">
        <v>110</v>
      </c>
      <c r="X237" s="39" t="s">
        <v>111</v>
      </c>
      <c r="Y237" s="39" t="s">
        <v>112</v>
      </c>
      <c r="Z237" s="39" t="s">
        <v>113</v>
      </c>
      <c r="AA237" s="39" t="s">
        <v>114</v>
      </c>
      <c r="AB237" s="39" t="s">
        <v>115</v>
      </c>
      <c r="AC237" s="39" t="s">
        <v>116</v>
      </c>
      <c r="AD237" s="39" t="s">
        <v>117</v>
      </c>
      <c r="AE237" s="39" t="s">
        <v>118</v>
      </c>
      <c r="AF237" s="39" t="s">
        <v>119</v>
      </c>
      <c r="AG237" s="39" t="s">
        <v>120</v>
      </c>
      <c r="AH237" s="39" t="s">
        <v>121</v>
      </c>
      <c r="AI237" s="39" t="s">
        <v>122</v>
      </c>
      <c r="AJ237" s="39" t="s">
        <v>123</v>
      </c>
      <c r="AK237" s="39" t="s">
        <v>124</v>
      </c>
      <c r="AL237" s="39" t="s">
        <v>125</v>
      </c>
      <c r="AM237" s="38" t="s">
        <v>149</v>
      </c>
      <c r="AN237" s="39" t="s">
        <v>150</v>
      </c>
      <c r="AO237" s="39" t="s">
        <v>151</v>
      </c>
      <c r="AP237" s="58" t="s">
        <v>178</v>
      </c>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row>
    <row r="238" spans="1:78" customFormat="1" x14ac:dyDescent="0.35">
      <c r="A238" s="40" t="s">
        <v>145</v>
      </c>
      <c r="B238" s="5" t="s">
        <v>49</v>
      </c>
      <c r="C238" s="40" t="s">
        <v>272</v>
      </c>
      <c r="D238" s="5" t="s">
        <v>146</v>
      </c>
      <c r="E238" s="41" t="s">
        <v>28</v>
      </c>
      <c r="F238" s="40" t="s">
        <v>126</v>
      </c>
      <c r="G238" s="42" t="str">
        <f ca="1">TEXT(TODAY(),"YYYY-MM-DD")</f>
        <v>2022-12-20</v>
      </c>
      <c r="H238" s="42" t="str">
        <f ca="1">TEXT(TODAY(),"YYYY-MM-DD")</f>
        <v>2022-12-20</v>
      </c>
      <c r="I238" s="40">
        <v>12</v>
      </c>
      <c r="J238" s="40">
        <v>12</v>
      </c>
      <c r="K238" s="40">
        <v>12</v>
      </c>
      <c r="L238" s="40" t="s">
        <v>147</v>
      </c>
      <c r="M238" s="40" t="s">
        <v>148</v>
      </c>
      <c r="N238" s="21" t="s">
        <v>127</v>
      </c>
      <c r="O238" s="21" t="s">
        <v>127</v>
      </c>
      <c r="P238" s="21" t="s">
        <v>128</v>
      </c>
      <c r="Q238" s="21" t="s">
        <v>128</v>
      </c>
      <c r="R238" s="21" t="s">
        <v>128</v>
      </c>
      <c r="S238" s="41"/>
      <c r="T238" s="41" t="s">
        <v>129</v>
      </c>
      <c r="U238" s="41" t="s">
        <v>130</v>
      </c>
      <c r="V238" s="41"/>
      <c r="W238" s="41" t="s">
        <v>131</v>
      </c>
      <c r="X238" s="41" t="s">
        <v>132</v>
      </c>
      <c r="Y238" s="41"/>
      <c r="Z238" s="41"/>
      <c r="AA238" s="41"/>
      <c r="AB238" s="41"/>
      <c r="AC238" s="41"/>
      <c r="AD238" s="41" t="s">
        <v>128</v>
      </c>
      <c r="AE238" s="41" t="s">
        <v>128</v>
      </c>
      <c r="AF238" s="41" t="s">
        <v>128</v>
      </c>
      <c r="AG238" s="41"/>
      <c r="AH238" s="41"/>
      <c r="AI238" s="41"/>
      <c r="AJ238" s="41" t="s">
        <v>128</v>
      </c>
      <c r="AK238" s="41" t="s">
        <v>128</v>
      </c>
      <c r="AL238" s="41" t="s">
        <v>128</v>
      </c>
      <c r="AM238" s="40"/>
      <c r="AN238" s="40">
        <v>1</v>
      </c>
      <c r="AO238" s="40">
        <v>0</v>
      </c>
      <c r="AP238" s="40">
        <v>0</v>
      </c>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row>
    <row r="239" spans="1:78" customFormat="1" ht="19" customHeight="1" x14ac:dyDescent="0.35">
      <c r="A239" s="33"/>
      <c r="B239" s="33"/>
      <c r="C239" s="33"/>
      <c r="D239" s="33"/>
      <c r="E239" s="33"/>
      <c r="F239" s="33"/>
      <c r="G239" s="33"/>
      <c r="H239" s="33"/>
      <c r="I239" s="33"/>
      <c r="J239" s="33"/>
      <c r="K239" s="33"/>
      <c r="L239" s="14"/>
      <c r="M239" s="14"/>
      <c r="Y239" s="60"/>
    </row>
    <row r="240" spans="1:78" customFormat="1" ht="18.5" x14ac:dyDescent="0.35">
      <c r="A240" s="48" t="s">
        <v>273</v>
      </c>
      <c r="B240" s="49"/>
      <c r="C240" s="49"/>
      <c r="D240" s="49"/>
      <c r="E240" s="49"/>
      <c r="F240" s="49"/>
      <c r="G240" s="49"/>
      <c r="H240" s="49"/>
      <c r="I240" s="49"/>
      <c r="J240" s="49"/>
      <c r="K240" s="49"/>
      <c r="L240" s="33"/>
      <c r="Y240" s="60"/>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row>
    <row r="241" spans="1:78" customFormat="1" ht="15.5" x14ac:dyDescent="0.35">
      <c r="A241" s="43" t="s">
        <v>32</v>
      </c>
      <c r="B241" s="43" t="s">
        <v>33</v>
      </c>
      <c r="C241" s="43" t="s">
        <v>34</v>
      </c>
      <c r="D241" s="43" t="s">
        <v>4</v>
      </c>
      <c r="E241" s="43" t="s">
        <v>35</v>
      </c>
      <c r="F241" s="43" t="s">
        <v>133</v>
      </c>
      <c r="G241" s="43" t="s">
        <v>134</v>
      </c>
      <c r="H241" s="43" t="s">
        <v>135</v>
      </c>
      <c r="I241" s="43" t="s">
        <v>136</v>
      </c>
      <c r="J241" s="43" t="s">
        <v>137</v>
      </c>
      <c r="K241" s="43" t="s">
        <v>138</v>
      </c>
      <c r="L241" s="33"/>
      <c r="Y241" s="60"/>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row>
    <row r="242" spans="1:78" customFormat="1" x14ac:dyDescent="0.35">
      <c r="A242" s="44" t="s">
        <v>139</v>
      </c>
      <c r="B242" s="44" t="s">
        <v>140</v>
      </c>
      <c r="C242" s="44" t="str">
        <f ca="1">TEXT(TODAY(),"YYYY-MM-DD")</f>
        <v>2022-12-20</v>
      </c>
      <c r="D242" s="44" t="s">
        <v>13</v>
      </c>
      <c r="E242" s="44" t="s">
        <v>144</v>
      </c>
      <c r="F242" s="45" t="str">
        <f ca="1">TEXT(TODAY(),"YYYY-MM-DD")</f>
        <v>2022-12-20</v>
      </c>
      <c r="G242" s="42" t="s">
        <v>128</v>
      </c>
      <c r="H242" s="44" t="s">
        <v>49</v>
      </c>
      <c r="I242" s="44" t="s">
        <v>141</v>
      </c>
      <c r="J242" s="44" t="s">
        <v>142</v>
      </c>
      <c r="K242" s="44"/>
      <c r="L242" s="33"/>
      <c r="Y242" s="60"/>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row>
    <row r="243" spans="1:78" customFormat="1" x14ac:dyDescent="0.35">
      <c r="A243" s="44" t="s">
        <v>36</v>
      </c>
      <c r="B243" s="44" t="s">
        <v>143</v>
      </c>
      <c r="C243" s="44" t="str">
        <f ca="1">TEXT(TODAY(),"YYYY-MM-DD")</f>
        <v>2022-12-20</v>
      </c>
      <c r="D243" s="44" t="s">
        <v>13</v>
      </c>
      <c r="E243" s="44" t="s">
        <v>38</v>
      </c>
      <c r="F243" s="45" t="str">
        <f ca="1">TEXT(TODAY(),"YYYY-MM-DD")</f>
        <v>2022-12-20</v>
      </c>
      <c r="G243" s="42" t="s">
        <v>128</v>
      </c>
      <c r="H243" s="44" t="s">
        <v>49</v>
      </c>
      <c r="I243" s="44" t="s">
        <v>141</v>
      </c>
      <c r="J243" s="44" t="s">
        <v>152</v>
      </c>
      <c r="K243" s="44"/>
      <c r="L243" s="33"/>
      <c r="Y243" s="60"/>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row>
    <row r="244" spans="1:78" x14ac:dyDescent="0.35">
      <c r="AR244"/>
      <c r="AS244"/>
    </row>
    <row r="245" spans="1:78" customFormat="1" x14ac:dyDescent="0.35">
      <c r="A245" s="321" t="s">
        <v>274</v>
      </c>
      <c r="B245" s="322"/>
      <c r="C245" s="322"/>
      <c r="D245" s="322"/>
      <c r="E245" s="322"/>
      <c r="F245" s="322"/>
      <c r="G245" s="322"/>
      <c r="H245" s="322"/>
      <c r="I245" s="322"/>
      <c r="J245" s="322"/>
      <c r="K245" s="322"/>
      <c r="L245" s="322"/>
      <c r="M245" s="322"/>
      <c r="N245" s="322"/>
      <c r="O245" s="322"/>
      <c r="P245" s="322"/>
      <c r="Q245" s="322"/>
      <c r="R245" s="322"/>
      <c r="S245" s="98"/>
      <c r="T245" s="98"/>
      <c r="U245" s="98"/>
      <c r="V245" s="98"/>
      <c r="W245" s="98"/>
      <c r="X245" s="98"/>
      <c r="Y245" s="98"/>
      <c r="Z245" s="98"/>
    </row>
    <row r="246" spans="1:78" customFormat="1" x14ac:dyDescent="0.35">
      <c r="A246" s="56" t="s">
        <v>153</v>
      </c>
      <c r="B246" s="56" t="s">
        <v>154</v>
      </c>
      <c r="C246" s="56" t="s">
        <v>155</v>
      </c>
      <c r="D246" s="56" t="s">
        <v>90</v>
      </c>
      <c r="E246" s="56" t="s">
        <v>102</v>
      </c>
      <c r="F246" s="56" t="s">
        <v>156</v>
      </c>
      <c r="G246" s="56" t="s">
        <v>157</v>
      </c>
      <c r="H246" s="56" t="s">
        <v>158</v>
      </c>
      <c r="I246" s="56" t="s">
        <v>159</v>
      </c>
      <c r="J246" s="56" t="s">
        <v>160</v>
      </c>
      <c r="K246" s="56" t="s">
        <v>161</v>
      </c>
      <c r="L246" s="56" t="s">
        <v>162</v>
      </c>
      <c r="M246" s="56" t="s">
        <v>163</v>
      </c>
      <c r="N246" s="56" t="s">
        <v>164</v>
      </c>
      <c r="O246" s="56" t="s">
        <v>165</v>
      </c>
      <c r="P246" s="56" t="s">
        <v>166</v>
      </c>
      <c r="Q246" s="56" t="s">
        <v>167</v>
      </c>
      <c r="R246" s="56" t="s">
        <v>168</v>
      </c>
      <c r="S246" s="56" t="s">
        <v>169</v>
      </c>
      <c r="T246" s="56" t="s">
        <v>136</v>
      </c>
      <c r="U246" s="56" t="s">
        <v>135</v>
      </c>
      <c r="V246" s="56" t="s">
        <v>171</v>
      </c>
      <c r="W246" s="56" t="s">
        <v>174</v>
      </c>
      <c r="X246" s="56" t="s">
        <v>175</v>
      </c>
      <c r="Y246" s="56" t="s">
        <v>177</v>
      </c>
      <c r="Z246" s="56" t="s">
        <v>172</v>
      </c>
    </row>
    <row r="247" spans="1:78" customFormat="1" x14ac:dyDescent="0.35">
      <c r="A247" s="51" t="s">
        <v>256</v>
      </c>
      <c r="B247" s="50"/>
      <c r="C247" s="90" t="s">
        <v>257</v>
      </c>
      <c r="D247" s="90" t="str">
        <f ca="1">TEXT(TODAY(),"YYYY-MM-DD")</f>
        <v>2022-12-20</v>
      </c>
      <c r="E247" s="90"/>
      <c r="F247" s="91">
        <v>11</v>
      </c>
      <c r="G247" s="91" t="s">
        <v>238</v>
      </c>
      <c r="H247" s="91">
        <f>F247</f>
        <v>11</v>
      </c>
      <c r="I247" s="90" t="s">
        <v>65</v>
      </c>
      <c r="J247" s="92">
        <v>1</v>
      </c>
      <c r="K247" s="91" t="str">
        <f>TEXT(H247*J247,"0.00")</f>
        <v>11.00</v>
      </c>
      <c r="L247" s="91">
        <f>(10+(J247*3))</f>
        <v>13</v>
      </c>
      <c r="M247" s="91">
        <f>10+(J247*3)</f>
        <v>13</v>
      </c>
      <c r="N247" s="90"/>
      <c r="O247" s="90"/>
      <c r="P247" s="90"/>
      <c r="Q247" s="90"/>
      <c r="R247" s="90"/>
      <c r="S247" s="90"/>
      <c r="T247" s="90" t="s">
        <v>141</v>
      </c>
      <c r="U247" s="90" t="s">
        <v>49</v>
      </c>
      <c r="V247" s="90" t="s">
        <v>195</v>
      </c>
      <c r="W247" s="90" t="s">
        <v>38</v>
      </c>
      <c r="X247" s="90" t="s">
        <v>196</v>
      </c>
      <c r="Y247" s="90" t="s">
        <v>275</v>
      </c>
      <c r="Z247" s="90" t="s">
        <v>276</v>
      </c>
      <c r="AU247" t="s">
        <v>882</v>
      </c>
    </row>
    <row r="248" spans="1:78" x14ac:dyDescent="0.35">
      <c r="AR248"/>
      <c r="AS248"/>
    </row>
    <row r="249" spans="1:78" customFormat="1" x14ac:dyDescent="0.35">
      <c r="A249" s="34" t="s">
        <v>277</v>
      </c>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row>
    <row r="250" spans="1:78" customFormat="1" x14ac:dyDescent="0.35">
      <c r="A250" s="36" t="s">
        <v>84</v>
      </c>
      <c r="B250" s="36" t="s">
        <v>85</v>
      </c>
      <c r="C250" s="36" t="s">
        <v>86</v>
      </c>
      <c r="D250" s="36" t="s">
        <v>87</v>
      </c>
      <c r="E250" s="36" t="s">
        <v>88</v>
      </c>
      <c r="F250" s="36" t="s">
        <v>89</v>
      </c>
      <c r="G250" s="36" t="s">
        <v>90</v>
      </c>
      <c r="H250" s="36" t="s">
        <v>91</v>
      </c>
      <c r="I250" s="36" t="s">
        <v>92</v>
      </c>
      <c r="J250" s="36" t="s">
        <v>93</v>
      </c>
      <c r="K250" s="36" t="s">
        <v>94</v>
      </c>
      <c r="L250" s="36" t="s">
        <v>95</v>
      </c>
      <c r="M250" s="36" t="s">
        <v>96</v>
      </c>
      <c r="N250" s="36" t="s">
        <v>97</v>
      </c>
      <c r="O250" s="36" t="s">
        <v>98</v>
      </c>
      <c r="P250" s="36" t="s">
        <v>99</v>
      </c>
      <c r="Q250" s="36" t="s">
        <v>100</v>
      </c>
      <c r="R250" s="36" t="s">
        <v>101</v>
      </c>
      <c r="S250" s="37" t="s">
        <v>102</v>
      </c>
      <c r="T250" s="315" t="s">
        <v>103</v>
      </c>
      <c r="U250" s="316"/>
      <c r="V250" s="317"/>
      <c r="W250" s="315" t="s">
        <v>104</v>
      </c>
      <c r="X250" s="317"/>
      <c r="Y250" s="96"/>
      <c r="Z250" s="318" t="s">
        <v>105</v>
      </c>
      <c r="AA250" s="319"/>
      <c r="AB250" s="319"/>
      <c r="AC250" s="319"/>
      <c r="AD250" s="319"/>
      <c r="AE250" s="319"/>
      <c r="AF250" s="320"/>
      <c r="AG250" s="318" t="s">
        <v>106</v>
      </c>
      <c r="AH250" s="319"/>
      <c r="AI250" s="319"/>
      <c r="AJ250" s="319"/>
      <c r="AK250" s="319"/>
      <c r="AL250" s="320"/>
      <c r="AM250" s="46"/>
      <c r="AN250" s="47"/>
      <c r="AO250" s="47"/>
      <c r="AP250" s="47"/>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row>
    <row r="251" spans="1:78" customFormat="1" x14ac:dyDescent="0.35">
      <c r="A251" s="38"/>
      <c r="B251" s="38"/>
      <c r="C251" s="38"/>
      <c r="D251" s="38"/>
      <c r="E251" s="38"/>
      <c r="F251" s="38"/>
      <c r="G251" s="38"/>
      <c r="H251" s="38"/>
      <c r="I251" s="38"/>
      <c r="J251" s="38"/>
      <c r="K251" s="38"/>
      <c r="L251" s="38"/>
      <c r="M251" s="38"/>
      <c r="N251" s="38"/>
      <c r="O251" s="38"/>
      <c r="P251" s="38"/>
      <c r="Q251" s="38"/>
      <c r="R251" s="38"/>
      <c r="S251" s="38"/>
      <c r="T251" s="39" t="s">
        <v>107</v>
      </c>
      <c r="U251" s="39" t="s">
        <v>108</v>
      </c>
      <c r="V251" s="39" t="s">
        <v>109</v>
      </c>
      <c r="W251" s="39" t="s">
        <v>110</v>
      </c>
      <c r="X251" s="39" t="s">
        <v>111</v>
      </c>
      <c r="Y251" s="39" t="s">
        <v>112</v>
      </c>
      <c r="Z251" s="39" t="s">
        <v>113</v>
      </c>
      <c r="AA251" s="39" t="s">
        <v>114</v>
      </c>
      <c r="AB251" s="39" t="s">
        <v>115</v>
      </c>
      <c r="AC251" s="39" t="s">
        <v>116</v>
      </c>
      <c r="AD251" s="39" t="s">
        <v>117</v>
      </c>
      <c r="AE251" s="39" t="s">
        <v>118</v>
      </c>
      <c r="AF251" s="39" t="s">
        <v>119</v>
      </c>
      <c r="AG251" s="39" t="s">
        <v>120</v>
      </c>
      <c r="AH251" s="39" t="s">
        <v>121</v>
      </c>
      <c r="AI251" s="39" t="s">
        <v>122</v>
      </c>
      <c r="AJ251" s="39" t="s">
        <v>123</v>
      </c>
      <c r="AK251" s="39" t="s">
        <v>124</v>
      </c>
      <c r="AL251" s="39" t="s">
        <v>125</v>
      </c>
      <c r="AM251" s="38" t="s">
        <v>149</v>
      </c>
      <c r="AN251" s="39" t="s">
        <v>150</v>
      </c>
      <c r="AO251" s="39" t="s">
        <v>151</v>
      </c>
      <c r="AP251" s="58" t="s">
        <v>178</v>
      </c>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row>
    <row r="252" spans="1:78" customFormat="1" x14ac:dyDescent="0.35">
      <c r="A252" s="40" t="s">
        <v>145</v>
      </c>
      <c r="B252" s="5" t="s">
        <v>49</v>
      </c>
      <c r="C252" s="40" t="s">
        <v>272</v>
      </c>
      <c r="D252" s="5" t="s">
        <v>236</v>
      </c>
      <c r="E252" s="41" t="s">
        <v>28</v>
      </c>
      <c r="F252" s="40" t="s">
        <v>126</v>
      </c>
      <c r="G252" s="42" t="str">
        <f ca="1">TEXT(TODAY(),"YYYY-MM-DD")</f>
        <v>2022-12-20</v>
      </c>
      <c r="H252" s="42" t="str">
        <f ca="1">TEXT(TODAY(),"YYYY-MM-DD")</f>
        <v>2022-12-20</v>
      </c>
      <c r="I252" s="40">
        <v>12</v>
      </c>
      <c r="J252" s="40">
        <v>12</v>
      </c>
      <c r="K252" s="40">
        <v>12</v>
      </c>
      <c r="L252" s="40" t="s">
        <v>278</v>
      </c>
      <c r="M252" s="40" t="s">
        <v>279</v>
      </c>
      <c r="N252" s="21" t="s">
        <v>127</v>
      </c>
      <c r="O252" s="21" t="s">
        <v>127</v>
      </c>
      <c r="P252" s="21" t="s">
        <v>128</v>
      </c>
      <c r="Q252" s="21" t="s">
        <v>128</v>
      </c>
      <c r="R252" s="21" t="s">
        <v>128</v>
      </c>
      <c r="S252" s="41"/>
      <c r="T252" s="41" t="s">
        <v>129</v>
      </c>
      <c r="U252" s="41" t="s">
        <v>130</v>
      </c>
      <c r="V252" s="41"/>
      <c r="W252" s="41" t="s">
        <v>131</v>
      </c>
      <c r="X252" s="41" t="s">
        <v>132</v>
      </c>
      <c r="Y252" s="41"/>
      <c r="Z252" s="41"/>
      <c r="AA252" s="41"/>
      <c r="AB252" s="41"/>
      <c r="AC252" s="41"/>
      <c r="AD252" s="41" t="s">
        <v>128</v>
      </c>
      <c r="AE252" s="41" t="s">
        <v>128</v>
      </c>
      <c r="AF252" s="41" t="s">
        <v>128</v>
      </c>
      <c r="AG252" s="41"/>
      <c r="AH252" s="41"/>
      <c r="AI252" s="41"/>
      <c r="AJ252" s="41" t="s">
        <v>128</v>
      </c>
      <c r="AK252" s="41" t="s">
        <v>128</v>
      </c>
      <c r="AL252" s="41" t="s">
        <v>128</v>
      </c>
      <c r="AM252" s="40"/>
      <c r="AN252" s="40">
        <v>1</v>
      </c>
      <c r="AO252" s="40">
        <v>4</v>
      </c>
      <c r="AP252" s="40">
        <v>0</v>
      </c>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row>
    <row r="253" spans="1:78" customFormat="1" x14ac:dyDescent="0.35"/>
    <row r="254" spans="1:78" customFormat="1" x14ac:dyDescent="0.35">
      <c r="A254" s="306" t="s">
        <v>280</v>
      </c>
      <c r="B254" s="307"/>
      <c r="C254" s="307"/>
      <c r="D254" s="307"/>
      <c r="E254" s="307"/>
      <c r="F254" s="307"/>
      <c r="G254" s="307"/>
      <c r="H254" s="307"/>
      <c r="I254" s="307"/>
      <c r="J254" s="307"/>
    </row>
    <row r="255" spans="1:78" customFormat="1" x14ac:dyDescent="0.35">
      <c r="A255" s="97"/>
      <c r="B255" s="98"/>
      <c r="C255" s="308" t="s">
        <v>245</v>
      </c>
      <c r="D255" s="308"/>
      <c r="E255" s="308"/>
      <c r="F255" s="308"/>
      <c r="G255" s="308"/>
      <c r="H255" s="308"/>
      <c r="I255" s="308"/>
      <c r="J255" s="308"/>
      <c r="K255" s="308"/>
    </row>
    <row r="256" spans="1:78" customFormat="1" x14ac:dyDescent="0.35">
      <c r="A256" s="304" t="s">
        <v>246</v>
      </c>
      <c r="B256" s="304" t="s">
        <v>247</v>
      </c>
      <c r="C256" s="309" t="s">
        <v>248</v>
      </c>
      <c r="D256" s="310"/>
      <c r="E256" s="310"/>
      <c r="F256" s="311"/>
      <c r="G256" s="312" t="s">
        <v>249</v>
      </c>
      <c r="H256" s="313"/>
      <c r="I256" s="313"/>
      <c r="J256" s="314"/>
      <c r="K256" s="304" t="s">
        <v>250</v>
      </c>
      <c r="L256" s="304" t="s">
        <v>251</v>
      </c>
    </row>
    <row r="257" spans="1:78" customFormat="1" x14ac:dyDescent="0.35">
      <c r="A257" s="305"/>
      <c r="B257" s="305"/>
      <c r="C257" s="88" t="s">
        <v>161</v>
      </c>
      <c r="D257" s="88" t="s">
        <v>163</v>
      </c>
      <c r="E257" s="88" t="s">
        <v>252</v>
      </c>
      <c r="F257" s="88" t="s">
        <v>253</v>
      </c>
      <c r="G257" s="89" t="s">
        <v>161</v>
      </c>
      <c r="H257" s="89" t="s">
        <v>163</v>
      </c>
      <c r="I257" s="89" t="s">
        <v>252</v>
      </c>
      <c r="J257" s="89" t="s">
        <v>253</v>
      </c>
      <c r="K257" s="305"/>
      <c r="L257" s="305"/>
    </row>
    <row r="258" spans="1:78" customFormat="1" x14ac:dyDescent="0.35">
      <c r="A258" s="41" t="s">
        <v>254</v>
      </c>
      <c r="B258" s="41" t="s">
        <v>255</v>
      </c>
      <c r="C258" s="21" t="str">
        <f>TEXT(13457.25,"0.00")</f>
        <v>13457.25</v>
      </c>
      <c r="D258" s="21" t="str">
        <f>TEXT(460,"0")</f>
        <v>460</v>
      </c>
      <c r="E258" s="21" t="str">
        <f>TEXT(12997.25,"0.00")</f>
        <v>12997.25</v>
      </c>
      <c r="F258" s="21" t="str">
        <f>TEXT(96.58,"0.00")</f>
        <v>96.58</v>
      </c>
      <c r="G258" s="21" t="str">
        <f>TEXT(3750,"0")</f>
        <v>3750</v>
      </c>
      <c r="H258" s="21" t="str">
        <f>TEXT(460,"0")</f>
        <v>460</v>
      </c>
      <c r="I258" s="21" t="str">
        <f>TEXT(3290,"0")</f>
        <v>3290</v>
      </c>
      <c r="J258" s="21" t="str">
        <f>TEXT(87.73,"0.00")</f>
        <v>87.73</v>
      </c>
      <c r="K258" s="21" t="str">
        <f>TEXT(258.86,"0.00")</f>
        <v>258.86</v>
      </c>
      <c r="L258" s="41" t="s">
        <v>28</v>
      </c>
    </row>
    <row r="260" spans="1:78" customFormat="1" x14ac:dyDescent="0.35">
      <c r="A260" s="34" t="s">
        <v>281</v>
      </c>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row>
    <row r="261" spans="1:78" customFormat="1" x14ac:dyDescent="0.35">
      <c r="A261" s="36" t="s">
        <v>84</v>
      </c>
      <c r="B261" s="36" t="s">
        <v>85</v>
      </c>
      <c r="C261" s="36" t="s">
        <v>86</v>
      </c>
      <c r="D261" s="36" t="s">
        <v>87</v>
      </c>
      <c r="E261" s="36" t="s">
        <v>88</v>
      </c>
      <c r="F261" s="36" t="s">
        <v>89</v>
      </c>
      <c r="G261" s="36" t="s">
        <v>90</v>
      </c>
      <c r="H261" s="36" t="s">
        <v>91</v>
      </c>
      <c r="I261" s="36" t="s">
        <v>92</v>
      </c>
      <c r="J261" s="36" t="s">
        <v>93</v>
      </c>
      <c r="K261" s="36" t="s">
        <v>94</v>
      </c>
      <c r="L261" s="36" t="s">
        <v>95</v>
      </c>
      <c r="M261" s="36" t="s">
        <v>96</v>
      </c>
      <c r="N261" s="36" t="s">
        <v>97</v>
      </c>
      <c r="O261" s="36" t="s">
        <v>98</v>
      </c>
      <c r="P261" s="36" t="s">
        <v>99</v>
      </c>
      <c r="Q261" s="36" t="s">
        <v>100</v>
      </c>
      <c r="R261" s="36" t="s">
        <v>101</v>
      </c>
      <c r="S261" s="37" t="s">
        <v>102</v>
      </c>
      <c r="T261" s="315" t="s">
        <v>103</v>
      </c>
      <c r="U261" s="316"/>
      <c r="V261" s="317"/>
      <c r="W261" s="315" t="s">
        <v>104</v>
      </c>
      <c r="X261" s="317"/>
      <c r="Y261" s="99"/>
      <c r="Z261" s="318" t="s">
        <v>105</v>
      </c>
      <c r="AA261" s="319"/>
      <c r="AB261" s="319"/>
      <c r="AC261" s="319"/>
      <c r="AD261" s="319"/>
      <c r="AE261" s="319"/>
      <c r="AF261" s="320"/>
      <c r="AG261" s="318" t="s">
        <v>106</v>
      </c>
      <c r="AH261" s="319"/>
      <c r="AI261" s="319"/>
      <c r="AJ261" s="319"/>
      <c r="AK261" s="319"/>
      <c r="AL261" s="320"/>
      <c r="AM261" s="46"/>
      <c r="AN261" s="47"/>
      <c r="AO261" s="47"/>
      <c r="AP261" s="47"/>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row>
    <row r="262" spans="1:78" customFormat="1" x14ac:dyDescent="0.35">
      <c r="A262" s="38"/>
      <c r="B262" s="38"/>
      <c r="C262" s="38"/>
      <c r="D262" s="38"/>
      <c r="E262" s="38"/>
      <c r="F262" s="38"/>
      <c r="G262" s="38"/>
      <c r="H262" s="38"/>
      <c r="I262" s="38"/>
      <c r="J262" s="38"/>
      <c r="K262" s="38"/>
      <c r="L262" s="38"/>
      <c r="M262" s="38"/>
      <c r="N262" s="38"/>
      <c r="O262" s="38"/>
      <c r="P262" s="38"/>
      <c r="Q262" s="38"/>
      <c r="R262" s="38"/>
      <c r="S262" s="38"/>
      <c r="T262" s="39" t="s">
        <v>107</v>
      </c>
      <c r="U262" s="39" t="s">
        <v>108</v>
      </c>
      <c r="V262" s="39" t="s">
        <v>109</v>
      </c>
      <c r="W262" s="39" t="s">
        <v>110</v>
      </c>
      <c r="X262" s="39" t="s">
        <v>111</v>
      </c>
      <c r="Y262" s="39" t="s">
        <v>112</v>
      </c>
      <c r="Z262" s="39" t="s">
        <v>113</v>
      </c>
      <c r="AA262" s="39" t="s">
        <v>114</v>
      </c>
      <c r="AB262" s="39" t="s">
        <v>115</v>
      </c>
      <c r="AC262" s="39" t="s">
        <v>116</v>
      </c>
      <c r="AD262" s="39" t="s">
        <v>117</v>
      </c>
      <c r="AE262" s="39" t="s">
        <v>118</v>
      </c>
      <c r="AF262" s="39" t="s">
        <v>119</v>
      </c>
      <c r="AG262" s="39" t="s">
        <v>120</v>
      </c>
      <c r="AH262" s="39" t="s">
        <v>121</v>
      </c>
      <c r="AI262" s="39" t="s">
        <v>122</v>
      </c>
      <c r="AJ262" s="39" t="s">
        <v>123</v>
      </c>
      <c r="AK262" s="39" t="s">
        <v>124</v>
      </c>
      <c r="AL262" s="39" t="s">
        <v>125</v>
      </c>
      <c r="AM262" s="38" t="s">
        <v>149</v>
      </c>
      <c r="AN262" s="39" t="s">
        <v>150</v>
      </c>
      <c r="AO262" s="39" t="s">
        <v>151</v>
      </c>
      <c r="AP262" s="58" t="s">
        <v>178</v>
      </c>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row>
    <row r="263" spans="1:78" customFormat="1" x14ac:dyDescent="0.35">
      <c r="A263" s="40" t="s">
        <v>145</v>
      </c>
      <c r="B263" s="5" t="s">
        <v>49</v>
      </c>
      <c r="C263" s="40" t="s">
        <v>282</v>
      </c>
      <c r="D263" s="5" t="s">
        <v>146</v>
      </c>
      <c r="E263" s="41" t="s">
        <v>28</v>
      </c>
      <c r="F263" s="40" t="s">
        <v>126</v>
      </c>
      <c r="G263" s="42" t="str">
        <f ca="1">TEXT(TODAY(),"YYYY-MM-DD")</f>
        <v>2022-12-20</v>
      </c>
      <c r="H263" s="42" t="str">
        <f ca="1">TEXT(TODAY(),"YYYY-MM-DD")</f>
        <v>2022-12-20</v>
      </c>
      <c r="I263" s="40">
        <v>12</v>
      </c>
      <c r="J263" s="40">
        <v>12</v>
      </c>
      <c r="K263" s="40">
        <v>12</v>
      </c>
      <c r="L263" s="40" t="s">
        <v>147</v>
      </c>
      <c r="M263" s="40" t="s">
        <v>148</v>
      </c>
      <c r="N263" s="21" t="s">
        <v>127</v>
      </c>
      <c r="O263" s="21" t="s">
        <v>127</v>
      </c>
      <c r="P263" s="21" t="s">
        <v>128</v>
      </c>
      <c r="Q263" s="21" t="s">
        <v>128</v>
      </c>
      <c r="R263" s="21" t="s">
        <v>128</v>
      </c>
      <c r="S263" s="41"/>
      <c r="T263" s="41" t="s">
        <v>129</v>
      </c>
      <c r="U263" s="41" t="s">
        <v>130</v>
      </c>
      <c r="V263" s="41"/>
      <c r="W263" s="41" t="s">
        <v>131</v>
      </c>
      <c r="X263" s="41" t="s">
        <v>132</v>
      </c>
      <c r="Y263" s="41"/>
      <c r="Z263" s="41"/>
      <c r="AA263" s="41"/>
      <c r="AB263" s="41"/>
      <c r="AC263" s="41"/>
      <c r="AD263" s="41" t="s">
        <v>128</v>
      </c>
      <c r="AE263" s="41" t="s">
        <v>128</v>
      </c>
      <c r="AF263" s="41" t="s">
        <v>128</v>
      </c>
      <c r="AG263" s="41"/>
      <c r="AH263" s="41"/>
      <c r="AI263" s="41"/>
      <c r="AJ263" s="41" t="s">
        <v>128</v>
      </c>
      <c r="AK263" s="41" t="s">
        <v>128</v>
      </c>
      <c r="AL263" s="41" t="s">
        <v>128</v>
      </c>
      <c r="AM263" s="40"/>
      <c r="AN263" s="40">
        <v>1</v>
      </c>
      <c r="AO263" s="40">
        <v>0</v>
      </c>
      <c r="AP263" s="40">
        <v>0</v>
      </c>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row>
    <row r="264" spans="1:78" customFormat="1" ht="19" customHeight="1" x14ac:dyDescent="0.35">
      <c r="A264" s="33"/>
      <c r="B264" s="33"/>
      <c r="C264" s="33"/>
      <c r="D264" s="33"/>
      <c r="E264" s="33"/>
      <c r="F264" s="33"/>
      <c r="G264" s="33"/>
      <c r="H264" s="33"/>
      <c r="I264" s="33"/>
      <c r="J264" s="33"/>
      <c r="K264" s="33"/>
      <c r="L264" s="14"/>
      <c r="M264" s="14"/>
      <c r="Y264" s="60"/>
    </row>
    <row r="265" spans="1:78" customFormat="1" ht="18.5" x14ac:dyDescent="0.35">
      <c r="A265" s="48" t="s">
        <v>283</v>
      </c>
      <c r="B265" s="49"/>
      <c r="C265" s="49"/>
      <c r="D265" s="49"/>
      <c r="E265" s="49"/>
      <c r="F265" s="49"/>
      <c r="G265" s="49"/>
      <c r="H265" s="49"/>
      <c r="I265" s="49"/>
      <c r="J265" s="49"/>
      <c r="K265" s="49"/>
      <c r="L265" s="33"/>
      <c r="Y265" s="60"/>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row>
    <row r="266" spans="1:78" customFormat="1" ht="15.5" x14ac:dyDescent="0.35">
      <c r="A266" s="43" t="s">
        <v>32</v>
      </c>
      <c r="B266" s="43" t="s">
        <v>33</v>
      </c>
      <c r="C266" s="43" t="s">
        <v>34</v>
      </c>
      <c r="D266" s="43" t="s">
        <v>4</v>
      </c>
      <c r="E266" s="43" t="s">
        <v>35</v>
      </c>
      <c r="F266" s="43" t="s">
        <v>133</v>
      </c>
      <c r="G266" s="43" t="s">
        <v>134</v>
      </c>
      <c r="H266" s="43" t="s">
        <v>135</v>
      </c>
      <c r="I266" s="43" t="s">
        <v>136</v>
      </c>
      <c r="J266" s="43" t="s">
        <v>137</v>
      </c>
      <c r="K266" s="43" t="s">
        <v>138</v>
      </c>
      <c r="L266" s="33"/>
      <c r="Y266" s="60"/>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row>
    <row r="267" spans="1:78" customFormat="1" x14ac:dyDescent="0.35">
      <c r="A267" s="44" t="s">
        <v>139</v>
      </c>
      <c r="B267" s="44" t="s">
        <v>140</v>
      </c>
      <c r="C267" s="44" t="str">
        <f ca="1">TEXT(TODAY(),"YYYY-MM-DD")</f>
        <v>2022-12-20</v>
      </c>
      <c r="D267" s="44" t="s">
        <v>13</v>
      </c>
      <c r="E267" s="44" t="s">
        <v>144</v>
      </c>
      <c r="F267" s="45" t="str">
        <f ca="1">TEXT(TODAY(),"YYYY-MM-DD")</f>
        <v>2022-12-20</v>
      </c>
      <c r="G267" s="42" t="s">
        <v>128</v>
      </c>
      <c r="H267" s="44" t="s">
        <v>49</v>
      </c>
      <c r="I267" s="44" t="s">
        <v>141</v>
      </c>
      <c r="J267" s="44" t="s">
        <v>142</v>
      </c>
      <c r="K267" s="44"/>
      <c r="L267" s="33"/>
      <c r="Y267" s="60"/>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row>
    <row r="268" spans="1:78" customFormat="1" x14ac:dyDescent="0.35">
      <c r="A268" s="44" t="s">
        <v>36</v>
      </c>
      <c r="B268" s="44" t="s">
        <v>143</v>
      </c>
      <c r="C268" s="44" t="str">
        <f ca="1">TEXT(TODAY(),"YYYY-MM-DD")</f>
        <v>2022-12-20</v>
      </c>
      <c r="D268" s="44" t="s">
        <v>13</v>
      </c>
      <c r="E268" s="44" t="s">
        <v>38</v>
      </c>
      <c r="F268" s="45" t="str">
        <f ca="1">TEXT(TODAY(),"YYYY-MM-DD")</f>
        <v>2022-12-20</v>
      </c>
      <c r="G268" s="42" t="s">
        <v>128</v>
      </c>
      <c r="H268" s="44" t="s">
        <v>49</v>
      </c>
      <c r="I268" s="44" t="s">
        <v>141</v>
      </c>
      <c r="J268" s="44" t="s">
        <v>152</v>
      </c>
      <c r="K268" s="44"/>
      <c r="L268" s="33"/>
      <c r="Y268" s="60"/>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row>
    <row r="269" spans="1:78" x14ac:dyDescent="0.35">
      <c r="AR269"/>
      <c r="AS269"/>
    </row>
    <row r="270" spans="1:78" customFormat="1" x14ac:dyDescent="0.35">
      <c r="A270" s="321" t="s">
        <v>284</v>
      </c>
      <c r="B270" s="322"/>
      <c r="C270" s="322"/>
      <c r="D270" s="322"/>
      <c r="E270" s="322"/>
      <c r="F270" s="322"/>
      <c r="G270" s="322"/>
      <c r="H270" s="322"/>
      <c r="I270" s="322"/>
      <c r="J270" s="322"/>
      <c r="K270" s="322"/>
      <c r="L270" s="322"/>
      <c r="M270" s="322"/>
      <c r="N270" s="322"/>
      <c r="O270" s="322"/>
      <c r="P270" s="322"/>
      <c r="Q270" s="322"/>
      <c r="R270" s="322"/>
      <c r="S270" s="101"/>
      <c r="T270" s="101"/>
      <c r="U270" s="101"/>
      <c r="V270" s="101"/>
      <c r="W270" s="101"/>
      <c r="X270" s="101"/>
      <c r="Y270" s="101"/>
      <c r="Z270" s="101"/>
    </row>
    <row r="271" spans="1:78" customFormat="1" x14ac:dyDescent="0.35">
      <c r="A271" s="56" t="s">
        <v>153</v>
      </c>
      <c r="B271" s="56" t="s">
        <v>154</v>
      </c>
      <c r="C271" s="56" t="s">
        <v>155</v>
      </c>
      <c r="D271" s="56" t="s">
        <v>90</v>
      </c>
      <c r="E271" s="56" t="s">
        <v>102</v>
      </c>
      <c r="F271" s="56" t="s">
        <v>156</v>
      </c>
      <c r="G271" s="56" t="s">
        <v>157</v>
      </c>
      <c r="H271" s="56" t="s">
        <v>158</v>
      </c>
      <c r="I271" s="56" t="s">
        <v>159</v>
      </c>
      <c r="J271" s="56" t="s">
        <v>160</v>
      </c>
      <c r="K271" s="56" t="s">
        <v>161</v>
      </c>
      <c r="L271" s="56" t="s">
        <v>162</v>
      </c>
      <c r="M271" s="56" t="s">
        <v>163</v>
      </c>
      <c r="N271" s="56" t="s">
        <v>164</v>
      </c>
      <c r="O271" s="56" t="s">
        <v>165</v>
      </c>
      <c r="P271" s="56" t="s">
        <v>166</v>
      </c>
      <c r="Q271" s="56" t="s">
        <v>167</v>
      </c>
      <c r="R271" s="56" t="s">
        <v>168</v>
      </c>
      <c r="S271" s="56" t="s">
        <v>169</v>
      </c>
      <c r="T271" s="56" t="s">
        <v>136</v>
      </c>
      <c r="U271" s="56" t="s">
        <v>135</v>
      </c>
      <c r="V271" s="56" t="s">
        <v>171</v>
      </c>
      <c r="W271" s="56" t="s">
        <v>174</v>
      </c>
      <c r="X271" s="56" t="s">
        <v>175</v>
      </c>
      <c r="Y271" s="56" t="s">
        <v>177</v>
      </c>
      <c r="Z271" s="56" t="s">
        <v>172</v>
      </c>
    </row>
    <row r="272" spans="1:78" customFormat="1" x14ac:dyDescent="0.35">
      <c r="A272" s="51" t="s">
        <v>256</v>
      </c>
      <c r="B272" s="50"/>
      <c r="C272" s="90" t="s">
        <v>257</v>
      </c>
      <c r="D272" s="90" t="str">
        <f ca="1">TEXT(TODAY(),"YYYY-MM-DD")</f>
        <v>2022-12-20</v>
      </c>
      <c r="E272" s="90"/>
      <c r="F272" s="91">
        <v>11</v>
      </c>
      <c r="G272" s="91" t="s">
        <v>238</v>
      </c>
      <c r="H272" s="91">
        <f>F272</f>
        <v>11</v>
      </c>
      <c r="I272" s="90" t="s">
        <v>65</v>
      </c>
      <c r="J272" s="92">
        <v>1</v>
      </c>
      <c r="K272" s="91" t="str">
        <f>TEXT(H272*J272,"0.00")</f>
        <v>11.00</v>
      </c>
      <c r="L272" s="91">
        <f>(10+(J272*3))</f>
        <v>13</v>
      </c>
      <c r="M272" s="91">
        <f>10+(J272*3)</f>
        <v>13</v>
      </c>
      <c r="N272" s="90"/>
      <c r="O272" s="90"/>
      <c r="P272" s="90"/>
      <c r="Q272" s="90"/>
      <c r="R272" s="90"/>
      <c r="S272" s="90"/>
      <c r="T272" s="90" t="s">
        <v>141</v>
      </c>
      <c r="U272" s="90" t="s">
        <v>49</v>
      </c>
      <c r="V272" s="90" t="s">
        <v>195</v>
      </c>
      <c r="W272" s="90" t="s">
        <v>38</v>
      </c>
      <c r="X272" s="90" t="s">
        <v>196</v>
      </c>
      <c r="Y272" s="90" t="s">
        <v>289</v>
      </c>
      <c r="Z272" s="90" t="s">
        <v>290</v>
      </c>
      <c r="AU272" t="s">
        <v>883</v>
      </c>
    </row>
    <row r="273" spans="1:78" x14ac:dyDescent="0.35">
      <c r="AR273"/>
      <c r="AS273"/>
    </row>
    <row r="274" spans="1:78" customFormat="1" x14ac:dyDescent="0.35">
      <c r="A274" s="34" t="s">
        <v>285</v>
      </c>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row>
    <row r="275" spans="1:78" customFormat="1" x14ac:dyDescent="0.35">
      <c r="A275" s="36" t="s">
        <v>84</v>
      </c>
      <c r="B275" s="36" t="s">
        <v>85</v>
      </c>
      <c r="C275" s="36" t="s">
        <v>86</v>
      </c>
      <c r="D275" s="36" t="s">
        <v>87</v>
      </c>
      <c r="E275" s="36" t="s">
        <v>88</v>
      </c>
      <c r="F275" s="36" t="s">
        <v>89</v>
      </c>
      <c r="G275" s="36" t="s">
        <v>90</v>
      </c>
      <c r="H275" s="36" t="s">
        <v>91</v>
      </c>
      <c r="I275" s="36" t="s">
        <v>92</v>
      </c>
      <c r="J275" s="36" t="s">
        <v>93</v>
      </c>
      <c r="K275" s="36" t="s">
        <v>94</v>
      </c>
      <c r="L275" s="36" t="s">
        <v>95</v>
      </c>
      <c r="M275" s="36" t="s">
        <v>96</v>
      </c>
      <c r="N275" s="36" t="s">
        <v>97</v>
      </c>
      <c r="O275" s="36" t="s">
        <v>98</v>
      </c>
      <c r="P275" s="36" t="s">
        <v>99</v>
      </c>
      <c r="Q275" s="36" t="s">
        <v>100</v>
      </c>
      <c r="R275" s="36" t="s">
        <v>101</v>
      </c>
      <c r="S275" s="37" t="s">
        <v>102</v>
      </c>
      <c r="T275" s="315" t="s">
        <v>103</v>
      </c>
      <c r="U275" s="316"/>
      <c r="V275" s="317"/>
      <c r="W275" s="315" t="s">
        <v>104</v>
      </c>
      <c r="X275" s="317"/>
      <c r="Y275" s="99"/>
      <c r="Z275" s="318" t="s">
        <v>105</v>
      </c>
      <c r="AA275" s="319"/>
      <c r="AB275" s="319"/>
      <c r="AC275" s="319"/>
      <c r="AD275" s="319"/>
      <c r="AE275" s="319"/>
      <c r="AF275" s="320"/>
      <c r="AG275" s="318" t="s">
        <v>106</v>
      </c>
      <c r="AH275" s="319"/>
      <c r="AI275" s="319"/>
      <c r="AJ275" s="319"/>
      <c r="AK275" s="319"/>
      <c r="AL275" s="320"/>
      <c r="AM275" s="46"/>
      <c r="AN275" s="47"/>
      <c r="AO275" s="47"/>
      <c r="AP275" s="47"/>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row>
    <row r="276" spans="1:78" customFormat="1" x14ac:dyDescent="0.35">
      <c r="A276" s="38"/>
      <c r="B276" s="38"/>
      <c r="C276" s="38"/>
      <c r="D276" s="38"/>
      <c r="E276" s="38"/>
      <c r="F276" s="38"/>
      <c r="G276" s="38"/>
      <c r="H276" s="38"/>
      <c r="I276" s="38"/>
      <c r="J276" s="38"/>
      <c r="K276" s="38"/>
      <c r="L276" s="38"/>
      <c r="M276" s="38"/>
      <c r="N276" s="38"/>
      <c r="O276" s="38"/>
      <c r="P276" s="38"/>
      <c r="Q276" s="38"/>
      <c r="R276" s="38"/>
      <c r="S276" s="38"/>
      <c r="T276" s="39" t="s">
        <v>107</v>
      </c>
      <c r="U276" s="39" t="s">
        <v>108</v>
      </c>
      <c r="V276" s="39" t="s">
        <v>109</v>
      </c>
      <c r="W276" s="39" t="s">
        <v>110</v>
      </c>
      <c r="X276" s="39" t="s">
        <v>111</v>
      </c>
      <c r="Y276" s="39" t="s">
        <v>112</v>
      </c>
      <c r="Z276" s="39" t="s">
        <v>113</v>
      </c>
      <c r="AA276" s="39" t="s">
        <v>114</v>
      </c>
      <c r="AB276" s="39" t="s">
        <v>115</v>
      </c>
      <c r="AC276" s="39" t="s">
        <v>116</v>
      </c>
      <c r="AD276" s="39" t="s">
        <v>117</v>
      </c>
      <c r="AE276" s="39" t="s">
        <v>118</v>
      </c>
      <c r="AF276" s="39" t="s">
        <v>119</v>
      </c>
      <c r="AG276" s="39" t="s">
        <v>120</v>
      </c>
      <c r="AH276" s="39" t="s">
        <v>121</v>
      </c>
      <c r="AI276" s="39" t="s">
        <v>122</v>
      </c>
      <c r="AJ276" s="39" t="s">
        <v>123</v>
      </c>
      <c r="AK276" s="39" t="s">
        <v>124</v>
      </c>
      <c r="AL276" s="39" t="s">
        <v>125</v>
      </c>
      <c r="AM276" s="38" t="s">
        <v>149</v>
      </c>
      <c r="AN276" s="39" t="s">
        <v>150</v>
      </c>
      <c r="AO276" s="39" t="s">
        <v>151</v>
      </c>
      <c r="AP276" s="58" t="s">
        <v>178</v>
      </c>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row>
    <row r="277" spans="1:78" customFormat="1" x14ac:dyDescent="0.35">
      <c r="A277" s="40" t="s">
        <v>145</v>
      </c>
      <c r="B277" s="5" t="s">
        <v>49</v>
      </c>
      <c r="C277" s="40" t="s">
        <v>282</v>
      </c>
      <c r="D277" s="5" t="s">
        <v>236</v>
      </c>
      <c r="E277" s="41" t="s">
        <v>28</v>
      </c>
      <c r="F277" s="40" t="s">
        <v>126</v>
      </c>
      <c r="G277" s="42" t="str">
        <f ca="1">TEXT(TODAY(),"YYYY-MM-DD")</f>
        <v>2022-12-20</v>
      </c>
      <c r="H277" s="42" t="str">
        <f ca="1">TEXT(TODAY(),"YYYY-MM-DD")</f>
        <v>2022-12-20</v>
      </c>
      <c r="I277" s="40">
        <v>12</v>
      </c>
      <c r="J277" s="40">
        <v>12</v>
      </c>
      <c r="K277" s="40">
        <v>12</v>
      </c>
      <c r="L277" s="40" t="s">
        <v>286</v>
      </c>
      <c r="M277" s="40" t="s">
        <v>287</v>
      </c>
      <c r="N277" s="21" t="s">
        <v>127</v>
      </c>
      <c r="O277" s="21" t="s">
        <v>127</v>
      </c>
      <c r="P277" s="21" t="s">
        <v>128</v>
      </c>
      <c r="Q277" s="21" t="s">
        <v>128</v>
      </c>
      <c r="R277" s="21" t="s">
        <v>128</v>
      </c>
      <c r="S277" s="41"/>
      <c r="T277" s="41" t="s">
        <v>129</v>
      </c>
      <c r="U277" s="41" t="s">
        <v>130</v>
      </c>
      <c r="V277" s="41"/>
      <c r="W277" s="41" t="s">
        <v>131</v>
      </c>
      <c r="X277" s="41" t="s">
        <v>132</v>
      </c>
      <c r="Y277" s="41"/>
      <c r="Z277" s="41"/>
      <c r="AA277" s="41"/>
      <c r="AB277" s="41"/>
      <c r="AC277" s="41"/>
      <c r="AD277" s="41" t="s">
        <v>128</v>
      </c>
      <c r="AE277" s="41" t="s">
        <v>128</v>
      </c>
      <c r="AF277" s="41" t="s">
        <v>128</v>
      </c>
      <c r="AG277" s="41"/>
      <c r="AH277" s="41"/>
      <c r="AI277" s="41"/>
      <c r="AJ277" s="41" t="s">
        <v>128</v>
      </c>
      <c r="AK277" s="41" t="s">
        <v>128</v>
      </c>
      <c r="AL277" s="41" t="s">
        <v>128</v>
      </c>
      <c r="AM277" s="40"/>
      <c r="AN277" s="40">
        <v>1</v>
      </c>
      <c r="AO277" s="40">
        <v>4</v>
      </c>
      <c r="AP277" s="40">
        <v>0</v>
      </c>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row>
    <row r="278" spans="1:78" customFormat="1" x14ac:dyDescent="0.35"/>
    <row r="279" spans="1:78" customFormat="1" x14ac:dyDescent="0.35">
      <c r="A279" s="306" t="s">
        <v>288</v>
      </c>
      <c r="B279" s="307"/>
      <c r="C279" s="307"/>
      <c r="D279" s="307"/>
      <c r="E279" s="307"/>
      <c r="F279" s="307"/>
      <c r="G279" s="307"/>
      <c r="H279" s="307"/>
      <c r="I279" s="307"/>
      <c r="J279" s="307"/>
    </row>
    <row r="280" spans="1:78" customFormat="1" x14ac:dyDescent="0.35">
      <c r="A280" s="100"/>
      <c r="B280" s="101"/>
      <c r="C280" s="308" t="s">
        <v>245</v>
      </c>
      <c r="D280" s="308"/>
      <c r="E280" s="308"/>
      <c r="F280" s="308"/>
      <c r="G280" s="308"/>
      <c r="H280" s="308"/>
      <c r="I280" s="308"/>
      <c r="J280" s="308"/>
      <c r="K280" s="308"/>
    </row>
    <row r="281" spans="1:78" customFormat="1" x14ac:dyDescent="0.35">
      <c r="A281" s="304" t="s">
        <v>246</v>
      </c>
      <c r="B281" s="304" t="s">
        <v>247</v>
      </c>
      <c r="C281" s="309" t="s">
        <v>248</v>
      </c>
      <c r="D281" s="310"/>
      <c r="E281" s="310"/>
      <c r="F281" s="311"/>
      <c r="G281" s="312" t="s">
        <v>249</v>
      </c>
      <c r="H281" s="313"/>
      <c r="I281" s="313"/>
      <c r="J281" s="314"/>
      <c r="K281" s="304" t="s">
        <v>250</v>
      </c>
      <c r="L281" s="304" t="s">
        <v>251</v>
      </c>
    </row>
    <row r="282" spans="1:78" customFormat="1" x14ac:dyDescent="0.35">
      <c r="A282" s="305"/>
      <c r="B282" s="305"/>
      <c r="C282" s="88" t="s">
        <v>161</v>
      </c>
      <c r="D282" s="88" t="s">
        <v>163</v>
      </c>
      <c r="E282" s="88" t="s">
        <v>252</v>
      </c>
      <c r="F282" s="88" t="s">
        <v>253</v>
      </c>
      <c r="G282" s="89" t="s">
        <v>161</v>
      </c>
      <c r="H282" s="89" t="s">
        <v>163</v>
      </c>
      <c r="I282" s="89" t="s">
        <v>252</v>
      </c>
      <c r="J282" s="89" t="s">
        <v>253</v>
      </c>
      <c r="K282" s="305"/>
      <c r="L282" s="305"/>
    </row>
    <row r="283" spans="1:78" customFormat="1" x14ac:dyDescent="0.35">
      <c r="A283" s="41" t="s">
        <v>254</v>
      </c>
      <c r="B283" s="41" t="s">
        <v>255</v>
      </c>
      <c r="C283" s="21" t="str">
        <f>TEXT(13457.25,"0.00")</f>
        <v>13457.25</v>
      </c>
      <c r="D283" s="21" t="str">
        <f>TEXT(460,"0")</f>
        <v>460</v>
      </c>
      <c r="E283" s="21" t="str">
        <f>TEXT(12997.25,"0.00")</f>
        <v>12997.25</v>
      </c>
      <c r="F283" s="21" t="str">
        <f>TEXT(96.58,"0.00")</f>
        <v>96.58</v>
      </c>
      <c r="G283" s="21" t="str">
        <f>TEXT(3750,"0")</f>
        <v>3750</v>
      </c>
      <c r="H283" s="21" t="str">
        <f>TEXT(460,"0")</f>
        <v>460</v>
      </c>
      <c r="I283" s="21" t="str">
        <f>TEXT(3290,"0")</f>
        <v>3290</v>
      </c>
      <c r="J283" s="21" t="str">
        <f>TEXT(87.73,"0.00")</f>
        <v>87.73</v>
      </c>
      <c r="K283" s="21" t="str">
        <f>TEXT(258.86,"0.00")</f>
        <v>258.86</v>
      </c>
      <c r="L283" s="41" t="s">
        <v>28</v>
      </c>
    </row>
    <row r="285" spans="1:78" customFormat="1" x14ac:dyDescent="0.35">
      <c r="A285" s="34" t="s">
        <v>293</v>
      </c>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c r="AG285" s="35"/>
      <c r="AH285" s="35"/>
      <c r="AI285" s="35"/>
    </row>
    <row r="286" spans="1:78" customFormat="1" x14ac:dyDescent="0.35">
      <c r="A286" s="36" t="s">
        <v>84</v>
      </c>
      <c r="B286" s="36" t="s">
        <v>85</v>
      </c>
      <c r="C286" s="36" t="s">
        <v>86</v>
      </c>
      <c r="D286" s="36" t="s">
        <v>87</v>
      </c>
      <c r="E286" s="36" t="s">
        <v>88</v>
      </c>
      <c r="F286" s="36" t="s">
        <v>89</v>
      </c>
      <c r="G286" s="36" t="s">
        <v>90</v>
      </c>
      <c r="H286" s="36" t="s">
        <v>91</v>
      </c>
      <c r="I286" s="36" t="s">
        <v>92</v>
      </c>
      <c r="J286" s="36" t="s">
        <v>93</v>
      </c>
      <c r="K286" s="36" t="s">
        <v>94</v>
      </c>
      <c r="L286" s="36" t="s">
        <v>95</v>
      </c>
      <c r="M286" s="36" t="s">
        <v>96</v>
      </c>
      <c r="N286" s="36" t="s">
        <v>97</v>
      </c>
      <c r="O286" s="36" t="s">
        <v>98</v>
      </c>
      <c r="P286" s="36" t="s">
        <v>99</v>
      </c>
      <c r="Q286" s="36" t="s">
        <v>100</v>
      </c>
      <c r="R286" s="36" t="s">
        <v>101</v>
      </c>
      <c r="S286" s="37" t="s">
        <v>102</v>
      </c>
      <c r="T286" s="315" t="s">
        <v>103</v>
      </c>
      <c r="U286" s="316"/>
      <c r="V286" s="317"/>
      <c r="W286" s="315" t="s">
        <v>104</v>
      </c>
      <c r="X286" s="317"/>
      <c r="Y286" s="102"/>
      <c r="Z286" s="318" t="s">
        <v>105</v>
      </c>
      <c r="AA286" s="319"/>
      <c r="AB286" s="319"/>
      <c r="AC286" s="319"/>
      <c r="AD286" s="319"/>
      <c r="AE286" s="319"/>
      <c r="AF286" s="320"/>
      <c r="AG286" s="318" t="s">
        <v>106</v>
      </c>
      <c r="AH286" s="319"/>
      <c r="AI286" s="319"/>
      <c r="AJ286" s="319"/>
      <c r="AK286" s="319"/>
      <c r="AL286" s="320"/>
      <c r="AM286" s="46"/>
      <c r="AN286" s="47"/>
      <c r="AO286" s="47"/>
      <c r="AP286" s="47"/>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row>
    <row r="287" spans="1:78" customFormat="1" x14ac:dyDescent="0.35">
      <c r="A287" s="38"/>
      <c r="B287" s="38"/>
      <c r="C287" s="38"/>
      <c r="D287" s="38"/>
      <c r="E287" s="38"/>
      <c r="F287" s="38"/>
      <c r="G287" s="38"/>
      <c r="H287" s="38"/>
      <c r="I287" s="38"/>
      <c r="J287" s="38"/>
      <c r="K287" s="38"/>
      <c r="L287" s="38"/>
      <c r="M287" s="38"/>
      <c r="N287" s="38"/>
      <c r="O287" s="38"/>
      <c r="P287" s="38"/>
      <c r="Q287" s="38"/>
      <c r="R287" s="38"/>
      <c r="S287" s="38"/>
      <c r="T287" s="39" t="s">
        <v>107</v>
      </c>
      <c r="U287" s="39" t="s">
        <v>108</v>
      </c>
      <c r="V287" s="39" t="s">
        <v>109</v>
      </c>
      <c r="W287" s="39" t="s">
        <v>110</v>
      </c>
      <c r="X287" s="39" t="s">
        <v>111</v>
      </c>
      <c r="Y287" s="39" t="s">
        <v>112</v>
      </c>
      <c r="Z287" s="39" t="s">
        <v>113</v>
      </c>
      <c r="AA287" s="39" t="s">
        <v>114</v>
      </c>
      <c r="AB287" s="39" t="s">
        <v>115</v>
      </c>
      <c r="AC287" s="39" t="s">
        <v>116</v>
      </c>
      <c r="AD287" s="39" t="s">
        <v>117</v>
      </c>
      <c r="AE287" s="39" t="s">
        <v>118</v>
      </c>
      <c r="AF287" s="39" t="s">
        <v>119</v>
      </c>
      <c r="AG287" s="39" t="s">
        <v>120</v>
      </c>
      <c r="AH287" s="39" t="s">
        <v>121</v>
      </c>
      <c r="AI287" s="39" t="s">
        <v>122</v>
      </c>
      <c r="AJ287" s="39" t="s">
        <v>123</v>
      </c>
      <c r="AK287" s="39" t="s">
        <v>124</v>
      </c>
      <c r="AL287" s="39" t="s">
        <v>125</v>
      </c>
      <c r="AM287" s="38" t="s">
        <v>149</v>
      </c>
      <c r="AN287" s="39" t="s">
        <v>150</v>
      </c>
      <c r="AO287" s="39" t="s">
        <v>151</v>
      </c>
      <c r="AP287" s="58" t="s">
        <v>178</v>
      </c>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row>
    <row r="288" spans="1:78" customFormat="1" x14ac:dyDescent="0.35">
      <c r="A288" s="40" t="s">
        <v>145</v>
      </c>
      <c r="B288" s="5" t="s">
        <v>49</v>
      </c>
      <c r="C288" s="40" t="s">
        <v>294</v>
      </c>
      <c r="D288" s="5" t="s">
        <v>146</v>
      </c>
      <c r="E288" s="41" t="s">
        <v>28</v>
      </c>
      <c r="F288" s="40" t="s">
        <v>126</v>
      </c>
      <c r="G288" s="42" t="str">
        <f ca="1">TEXT(TODAY(),"YYYY-MM-DD")</f>
        <v>2022-12-20</v>
      </c>
      <c r="H288" s="42" t="str">
        <f ca="1">TEXT(TODAY(),"YYYY-MM-DD")</f>
        <v>2022-12-20</v>
      </c>
      <c r="I288" s="40">
        <v>12</v>
      </c>
      <c r="J288" s="40">
        <v>12</v>
      </c>
      <c r="K288" s="40">
        <v>12</v>
      </c>
      <c r="L288" s="40" t="s">
        <v>147</v>
      </c>
      <c r="M288" s="40" t="s">
        <v>148</v>
      </c>
      <c r="N288" s="21" t="s">
        <v>127</v>
      </c>
      <c r="O288" s="21" t="s">
        <v>127</v>
      </c>
      <c r="P288" s="21" t="s">
        <v>128</v>
      </c>
      <c r="Q288" s="21" t="s">
        <v>128</v>
      </c>
      <c r="R288" s="21" t="s">
        <v>128</v>
      </c>
      <c r="S288" s="41"/>
      <c r="T288" s="41" t="s">
        <v>129</v>
      </c>
      <c r="U288" s="41" t="s">
        <v>130</v>
      </c>
      <c r="V288" s="41"/>
      <c r="W288" s="41" t="s">
        <v>131</v>
      </c>
      <c r="X288" s="41" t="s">
        <v>132</v>
      </c>
      <c r="Y288" s="41"/>
      <c r="Z288" s="41"/>
      <c r="AA288" s="41"/>
      <c r="AB288" s="41"/>
      <c r="AC288" s="41"/>
      <c r="AD288" s="41" t="s">
        <v>128</v>
      </c>
      <c r="AE288" s="41" t="s">
        <v>128</v>
      </c>
      <c r="AF288" s="41" t="s">
        <v>128</v>
      </c>
      <c r="AG288" s="41"/>
      <c r="AH288" s="41"/>
      <c r="AI288" s="41"/>
      <c r="AJ288" s="41" t="s">
        <v>128</v>
      </c>
      <c r="AK288" s="41" t="s">
        <v>128</v>
      </c>
      <c r="AL288" s="41" t="s">
        <v>128</v>
      </c>
      <c r="AM288" s="40"/>
      <c r="AN288" s="40">
        <v>1</v>
      </c>
      <c r="AO288" s="40">
        <v>0</v>
      </c>
      <c r="AP288" s="40">
        <v>0</v>
      </c>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row>
    <row r="289" spans="1:78" customFormat="1" ht="19" customHeight="1" x14ac:dyDescent="0.35">
      <c r="A289" s="33"/>
      <c r="B289" s="33"/>
      <c r="C289" s="33"/>
      <c r="D289" s="33"/>
      <c r="E289" s="33"/>
      <c r="F289" s="33"/>
      <c r="G289" s="33"/>
      <c r="H289" s="33"/>
      <c r="I289" s="33"/>
      <c r="J289" s="33"/>
      <c r="K289" s="33"/>
      <c r="L289" s="14"/>
      <c r="M289" s="14"/>
      <c r="Y289" s="60"/>
    </row>
    <row r="290" spans="1:78" customFormat="1" ht="18.5" x14ac:dyDescent="0.35">
      <c r="A290" s="48" t="s">
        <v>295</v>
      </c>
      <c r="B290" s="49"/>
      <c r="C290" s="49"/>
      <c r="D290" s="49"/>
      <c r="E290" s="49"/>
      <c r="F290" s="49"/>
      <c r="G290" s="49"/>
      <c r="H290" s="49"/>
      <c r="I290" s="49"/>
      <c r="J290" s="49"/>
      <c r="K290" s="49"/>
      <c r="L290" s="33"/>
      <c r="Y290" s="60"/>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row>
    <row r="291" spans="1:78" customFormat="1" ht="15.5" x14ac:dyDescent="0.35">
      <c r="A291" s="43" t="s">
        <v>32</v>
      </c>
      <c r="B291" s="43" t="s">
        <v>33</v>
      </c>
      <c r="C291" s="43" t="s">
        <v>34</v>
      </c>
      <c r="D291" s="43" t="s">
        <v>4</v>
      </c>
      <c r="E291" s="43" t="s">
        <v>35</v>
      </c>
      <c r="F291" s="43" t="s">
        <v>133</v>
      </c>
      <c r="G291" s="43" t="s">
        <v>134</v>
      </c>
      <c r="H291" s="43" t="s">
        <v>135</v>
      </c>
      <c r="I291" s="43" t="s">
        <v>136</v>
      </c>
      <c r="J291" s="43" t="s">
        <v>137</v>
      </c>
      <c r="K291" s="43" t="s">
        <v>138</v>
      </c>
      <c r="L291" s="33"/>
      <c r="Y291" s="60"/>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row>
    <row r="292" spans="1:78" customFormat="1" x14ac:dyDescent="0.35">
      <c r="A292" s="44" t="s">
        <v>139</v>
      </c>
      <c r="B292" s="44" t="s">
        <v>140</v>
      </c>
      <c r="C292" s="44" t="str">
        <f ca="1">TEXT(TODAY(),"YYYY-MM-DD")</f>
        <v>2022-12-20</v>
      </c>
      <c r="D292" s="44" t="s">
        <v>13</v>
      </c>
      <c r="E292" s="44" t="s">
        <v>144</v>
      </c>
      <c r="F292" s="45" t="str">
        <f ca="1">TEXT(TODAY(),"YYYY-MM-DD")</f>
        <v>2022-12-20</v>
      </c>
      <c r="G292" s="42" t="s">
        <v>128</v>
      </c>
      <c r="H292" s="44" t="s">
        <v>49</v>
      </c>
      <c r="I292" s="44" t="s">
        <v>141</v>
      </c>
      <c r="J292" s="44" t="s">
        <v>142</v>
      </c>
      <c r="K292" s="44"/>
      <c r="L292" s="33"/>
      <c r="Y292" s="60"/>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row>
    <row r="293" spans="1:78" customFormat="1" x14ac:dyDescent="0.35">
      <c r="A293" s="44" t="s">
        <v>36</v>
      </c>
      <c r="B293" s="44" t="s">
        <v>143</v>
      </c>
      <c r="C293" s="44" t="str">
        <f ca="1">TEXT(TODAY(),"YYYY-MM-DD")</f>
        <v>2022-12-20</v>
      </c>
      <c r="D293" s="44" t="s">
        <v>13</v>
      </c>
      <c r="E293" s="44" t="s">
        <v>38</v>
      </c>
      <c r="F293" s="45" t="str">
        <f ca="1">TEXT(TODAY(),"YYYY-MM-DD")</f>
        <v>2022-12-20</v>
      </c>
      <c r="G293" s="42" t="s">
        <v>128</v>
      </c>
      <c r="H293" s="44" t="s">
        <v>49</v>
      </c>
      <c r="I293" s="44" t="s">
        <v>141</v>
      </c>
      <c r="J293" s="44" t="s">
        <v>152</v>
      </c>
      <c r="K293" s="44"/>
      <c r="L293" s="33"/>
      <c r="Y293" s="60"/>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row>
    <row r="294" spans="1:78" x14ac:dyDescent="0.35">
      <c r="AR294"/>
      <c r="AS294"/>
    </row>
    <row r="295" spans="1:78" customFormat="1" x14ac:dyDescent="0.35">
      <c r="A295" s="321" t="s">
        <v>296</v>
      </c>
      <c r="B295" s="322"/>
      <c r="C295" s="322"/>
      <c r="D295" s="322"/>
      <c r="E295" s="322"/>
      <c r="F295" s="322"/>
      <c r="G295" s="322"/>
      <c r="H295" s="322"/>
      <c r="I295" s="322"/>
      <c r="J295" s="322"/>
      <c r="K295" s="322"/>
      <c r="L295" s="322"/>
      <c r="M295" s="322"/>
      <c r="N295" s="322"/>
      <c r="O295" s="322"/>
      <c r="P295" s="322"/>
      <c r="Q295" s="322"/>
      <c r="R295" s="322"/>
      <c r="S295" s="104"/>
      <c r="T295" s="104"/>
      <c r="U295" s="104"/>
      <c r="V295" s="104"/>
      <c r="W295" s="104"/>
      <c r="X295" s="104"/>
      <c r="Y295" s="104"/>
      <c r="Z295" s="104"/>
    </row>
    <row r="296" spans="1:78" customFormat="1" x14ac:dyDescent="0.35">
      <c r="A296" s="56" t="s">
        <v>153</v>
      </c>
      <c r="B296" s="56" t="s">
        <v>154</v>
      </c>
      <c r="C296" s="56" t="s">
        <v>155</v>
      </c>
      <c r="D296" s="56" t="s">
        <v>90</v>
      </c>
      <c r="E296" s="56" t="s">
        <v>102</v>
      </c>
      <c r="F296" s="56" t="s">
        <v>156</v>
      </c>
      <c r="G296" s="56" t="s">
        <v>157</v>
      </c>
      <c r="H296" s="56" t="s">
        <v>158</v>
      </c>
      <c r="I296" s="56" t="s">
        <v>159</v>
      </c>
      <c r="J296" s="56" t="s">
        <v>160</v>
      </c>
      <c r="K296" s="56" t="s">
        <v>161</v>
      </c>
      <c r="L296" s="56" t="s">
        <v>162</v>
      </c>
      <c r="M296" s="56" t="s">
        <v>163</v>
      </c>
      <c r="N296" s="56" t="s">
        <v>164</v>
      </c>
      <c r="O296" s="56" t="s">
        <v>165</v>
      </c>
      <c r="P296" s="56" t="s">
        <v>166</v>
      </c>
      <c r="Q296" s="56" t="s">
        <v>167</v>
      </c>
      <c r="R296" s="56" t="s">
        <v>168</v>
      </c>
      <c r="S296" s="56" t="s">
        <v>169</v>
      </c>
      <c r="T296" s="56" t="s">
        <v>136</v>
      </c>
      <c r="U296" s="56" t="s">
        <v>135</v>
      </c>
      <c r="V296" s="56" t="s">
        <v>171</v>
      </c>
      <c r="W296" s="56" t="s">
        <v>174</v>
      </c>
      <c r="X296" s="56" t="s">
        <v>175</v>
      </c>
      <c r="Y296" s="56" t="s">
        <v>177</v>
      </c>
      <c r="Z296" s="56" t="s">
        <v>172</v>
      </c>
    </row>
    <row r="297" spans="1:78" customFormat="1" x14ac:dyDescent="0.35">
      <c r="A297" s="51" t="s">
        <v>256</v>
      </c>
      <c r="B297" s="50"/>
      <c r="C297" s="90" t="s">
        <v>257</v>
      </c>
      <c r="D297" s="90" t="str">
        <f ca="1">TEXT(TODAY(),"YYYY-MM-DD")</f>
        <v>2022-12-20</v>
      </c>
      <c r="E297" s="90"/>
      <c r="F297" s="91">
        <v>11</v>
      </c>
      <c r="G297" s="91" t="s">
        <v>238</v>
      </c>
      <c r="H297" s="91">
        <f>F297</f>
        <v>11</v>
      </c>
      <c r="I297" s="90" t="s">
        <v>65</v>
      </c>
      <c r="J297" s="92">
        <v>1</v>
      </c>
      <c r="K297" s="91" t="str">
        <f>TEXT(H297*J297,"0.00")</f>
        <v>11.00</v>
      </c>
      <c r="L297" s="91">
        <f>(10+(J297*3))</f>
        <v>13</v>
      </c>
      <c r="M297" s="91">
        <f>10+(J297*3)</f>
        <v>13</v>
      </c>
      <c r="N297" s="90"/>
      <c r="O297" s="90"/>
      <c r="P297" s="90"/>
      <c r="Q297" s="90"/>
      <c r="R297" s="90"/>
      <c r="S297" s="90"/>
      <c r="T297" s="90" t="s">
        <v>141</v>
      </c>
      <c r="U297" s="90" t="s">
        <v>49</v>
      </c>
      <c r="V297" s="90" t="s">
        <v>195</v>
      </c>
      <c r="W297" s="90" t="s">
        <v>38</v>
      </c>
      <c r="X297" s="90" t="s">
        <v>196</v>
      </c>
      <c r="Y297" s="90" t="s">
        <v>291</v>
      </c>
      <c r="Z297" s="90" t="s">
        <v>292</v>
      </c>
      <c r="AU297" t="s">
        <v>884</v>
      </c>
    </row>
    <row r="298" spans="1:78" x14ac:dyDescent="0.35">
      <c r="AR298"/>
      <c r="AS298"/>
    </row>
    <row r="299" spans="1:78" customFormat="1" x14ac:dyDescent="0.35">
      <c r="A299" s="34" t="s">
        <v>297</v>
      </c>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c r="AG299" s="35"/>
      <c r="AH299" s="35"/>
      <c r="AI299" s="35"/>
    </row>
    <row r="300" spans="1:78" customFormat="1" x14ac:dyDescent="0.35">
      <c r="A300" s="36" t="s">
        <v>84</v>
      </c>
      <c r="B300" s="36" t="s">
        <v>85</v>
      </c>
      <c r="C300" s="36" t="s">
        <v>86</v>
      </c>
      <c r="D300" s="36" t="s">
        <v>87</v>
      </c>
      <c r="E300" s="36" t="s">
        <v>88</v>
      </c>
      <c r="F300" s="36" t="s">
        <v>89</v>
      </c>
      <c r="G300" s="36" t="s">
        <v>90</v>
      </c>
      <c r="H300" s="36" t="s">
        <v>91</v>
      </c>
      <c r="I300" s="36" t="s">
        <v>92</v>
      </c>
      <c r="J300" s="36" t="s">
        <v>93</v>
      </c>
      <c r="K300" s="36" t="s">
        <v>94</v>
      </c>
      <c r="L300" s="36" t="s">
        <v>95</v>
      </c>
      <c r="M300" s="36" t="s">
        <v>96</v>
      </c>
      <c r="N300" s="36" t="s">
        <v>97</v>
      </c>
      <c r="O300" s="36" t="s">
        <v>98</v>
      </c>
      <c r="P300" s="36" t="s">
        <v>99</v>
      </c>
      <c r="Q300" s="36" t="s">
        <v>100</v>
      </c>
      <c r="R300" s="36" t="s">
        <v>101</v>
      </c>
      <c r="S300" s="37" t="s">
        <v>102</v>
      </c>
      <c r="T300" s="315" t="s">
        <v>103</v>
      </c>
      <c r="U300" s="316"/>
      <c r="V300" s="317"/>
      <c r="W300" s="315" t="s">
        <v>104</v>
      </c>
      <c r="X300" s="317"/>
      <c r="Y300" s="102"/>
      <c r="Z300" s="318" t="s">
        <v>105</v>
      </c>
      <c r="AA300" s="319"/>
      <c r="AB300" s="319"/>
      <c r="AC300" s="319"/>
      <c r="AD300" s="319"/>
      <c r="AE300" s="319"/>
      <c r="AF300" s="320"/>
      <c r="AG300" s="318" t="s">
        <v>106</v>
      </c>
      <c r="AH300" s="319"/>
      <c r="AI300" s="319"/>
      <c r="AJ300" s="319"/>
      <c r="AK300" s="319"/>
      <c r="AL300" s="320"/>
      <c r="AM300" s="46"/>
      <c r="AN300" s="47"/>
      <c r="AO300" s="47"/>
      <c r="AP300" s="47"/>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row>
    <row r="301" spans="1:78" customFormat="1" x14ac:dyDescent="0.35">
      <c r="A301" s="38"/>
      <c r="B301" s="38"/>
      <c r="C301" s="38"/>
      <c r="D301" s="38"/>
      <c r="E301" s="38"/>
      <c r="F301" s="38"/>
      <c r="G301" s="38"/>
      <c r="H301" s="38"/>
      <c r="I301" s="38"/>
      <c r="J301" s="38"/>
      <c r="K301" s="38"/>
      <c r="L301" s="38"/>
      <c r="M301" s="38"/>
      <c r="N301" s="38"/>
      <c r="O301" s="38"/>
      <c r="P301" s="38"/>
      <c r="Q301" s="38"/>
      <c r="R301" s="38"/>
      <c r="S301" s="38"/>
      <c r="T301" s="39" t="s">
        <v>107</v>
      </c>
      <c r="U301" s="39" t="s">
        <v>108</v>
      </c>
      <c r="V301" s="39" t="s">
        <v>109</v>
      </c>
      <c r="W301" s="39" t="s">
        <v>110</v>
      </c>
      <c r="X301" s="39" t="s">
        <v>111</v>
      </c>
      <c r="Y301" s="39" t="s">
        <v>112</v>
      </c>
      <c r="Z301" s="39" t="s">
        <v>113</v>
      </c>
      <c r="AA301" s="39" t="s">
        <v>114</v>
      </c>
      <c r="AB301" s="39" t="s">
        <v>115</v>
      </c>
      <c r="AC301" s="39" t="s">
        <v>116</v>
      </c>
      <c r="AD301" s="39" t="s">
        <v>117</v>
      </c>
      <c r="AE301" s="39" t="s">
        <v>118</v>
      </c>
      <c r="AF301" s="39" t="s">
        <v>119</v>
      </c>
      <c r="AG301" s="39" t="s">
        <v>120</v>
      </c>
      <c r="AH301" s="39" t="s">
        <v>121</v>
      </c>
      <c r="AI301" s="39" t="s">
        <v>122</v>
      </c>
      <c r="AJ301" s="39" t="s">
        <v>123</v>
      </c>
      <c r="AK301" s="39" t="s">
        <v>124</v>
      </c>
      <c r="AL301" s="39" t="s">
        <v>125</v>
      </c>
      <c r="AM301" s="38" t="s">
        <v>149</v>
      </c>
      <c r="AN301" s="39" t="s">
        <v>150</v>
      </c>
      <c r="AO301" s="39" t="s">
        <v>151</v>
      </c>
      <c r="AP301" s="58" t="s">
        <v>178</v>
      </c>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row>
    <row r="302" spans="1:78" customFormat="1" x14ac:dyDescent="0.35">
      <c r="A302" s="40" t="s">
        <v>145</v>
      </c>
      <c r="B302" s="5" t="s">
        <v>49</v>
      </c>
      <c r="C302" s="40" t="s">
        <v>294</v>
      </c>
      <c r="D302" s="5" t="s">
        <v>236</v>
      </c>
      <c r="E302" s="41" t="s">
        <v>28</v>
      </c>
      <c r="F302" s="40" t="s">
        <v>126</v>
      </c>
      <c r="G302" s="42" t="str">
        <f ca="1">TEXT(TODAY(),"YYYY-MM-DD")</f>
        <v>2022-12-20</v>
      </c>
      <c r="H302" s="42" t="str">
        <f ca="1">TEXT(TODAY(),"YYYY-MM-DD")</f>
        <v>2022-12-20</v>
      </c>
      <c r="I302" s="40">
        <v>12</v>
      </c>
      <c r="J302" s="40">
        <v>12</v>
      </c>
      <c r="K302" s="40">
        <v>12</v>
      </c>
      <c r="L302" s="40" t="s">
        <v>298</v>
      </c>
      <c r="M302" s="40" t="s">
        <v>299</v>
      </c>
      <c r="N302" s="21" t="s">
        <v>127</v>
      </c>
      <c r="O302" s="21" t="s">
        <v>127</v>
      </c>
      <c r="P302" s="21" t="s">
        <v>128</v>
      </c>
      <c r="Q302" s="21" t="s">
        <v>128</v>
      </c>
      <c r="R302" s="21" t="s">
        <v>128</v>
      </c>
      <c r="S302" s="41"/>
      <c r="T302" s="41" t="s">
        <v>129</v>
      </c>
      <c r="U302" s="41" t="s">
        <v>130</v>
      </c>
      <c r="V302" s="41"/>
      <c r="W302" s="41" t="s">
        <v>131</v>
      </c>
      <c r="X302" s="41" t="s">
        <v>132</v>
      </c>
      <c r="Y302" s="41"/>
      <c r="Z302" s="41"/>
      <c r="AA302" s="41"/>
      <c r="AB302" s="41"/>
      <c r="AC302" s="41"/>
      <c r="AD302" s="41" t="s">
        <v>128</v>
      </c>
      <c r="AE302" s="41" t="s">
        <v>128</v>
      </c>
      <c r="AF302" s="41" t="s">
        <v>128</v>
      </c>
      <c r="AG302" s="41"/>
      <c r="AH302" s="41"/>
      <c r="AI302" s="41"/>
      <c r="AJ302" s="41" t="s">
        <v>128</v>
      </c>
      <c r="AK302" s="41" t="s">
        <v>128</v>
      </c>
      <c r="AL302" s="41" t="s">
        <v>128</v>
      </c>
      <c r="AM302" s="40"/>
      <c r="AN302" s="40">
        <v>1</v>
      </c>
      <c r="AO302" s="40">
        <v>4</v>
      </c>
      <c r="AP302" s="40">
        <v>0</v>
      </c>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row>
    <row r="303" spans="1:78" customFormat="1" x14ac:dyDescent="0.35"/>
    <row r="304" spans="1:78" customFormat="1" x14ac:dyDescent="0.35">
      <c r="A304" s="306" t="s">
        <v>300</v>
      </c>
      <c r="B304" s="307"/>
      <c r="C304" s="307"/>
      <c r="D304" s="307"/>
      <c r="E304" s="307"/>
      <c r="F304" s="307"/>
      <c r="G304" s="307"/>
      <c r="H304" s="307"/>
      <c r="I304" s="307"/>
      <c r="J304" s="307"/>
    </row>
    <row r="305" spans="1:78" customFormat="1" x14ac:dyDescent="0.35">
      <c r="A305" s="103"/>
      <c r="B305" s="104"/>
      <c r="C305" s="308" t="s">
        <v>245</v>
      </c>
      <c r="D305" s="308"/>
      <c r="E305" s="308"/>
      <c r="F305" s="308"/>
      <c r="G305" s="308"/>
      <c r="H305" s="308"/>
      <c r="I305" s="308"/>
      <c r="J305" s="308"/>
      <c r="K305" s="308"/>
    </row>
    <row r="306" spans="1:78" customFormat="1" x14ac:dyDescent="0.35">
      <c r="A306" s="304" t="s">
        <v>246</v>
      </c>
      <c r="B306" s="304" t="s">
        <v>247</v>
      </c>
      <c r="C306" s="309" t="s">
        <v>248</v>
      </c>
      <c r="D306" s="310"/>
      <c r="E306" s="310"/>
      <c r="F306" s="311"/>
      <c r="G306" s="312" t="s">
        <v>249</v>
      </c>
      <c r="H306" s="313"/>
      <c r="I306" s="313"/>
      <c r="J306" s="314"/>
      <c r="K306" s="304" t="s">
        <v>250</v>
      </c>
      <c r="L306" s="304" t="s">
        <v>251</v>
      </c>
    </row>
    <row r="307" spans="1:78" customFormat="1" x14ac:dyDescent="0.35">
      <c r="A307" s="305"/>
      <c r="B307" s="305"/>
      <c r="C307" s="88" t="s">
        <v>161</v>
      </c>
      <c r="D307" s="88" t="s">
        <v>163</v>
      </c>
      <c r="E307" s="88" t="s">
        <v>252</v>
      </c>
      <c r="F307" s="88" t="s">
        <v>253</v>
      </c>
      <c r="G307" s="89" t="s">
        <v>161</v>
      </c>
      <c r="H307" s="89" t="s">
        <v>163</v>
      </c>
      <c r="I307" s="89" t="s">
        <v>252</v>
      </c>
      <c r="J307" s="89" t="s">
        <v>253</v>
      </c>
      <c r="K307" s="305"/>
      <c r="L307" s="305"/>
    </row>
    <row r="308" spans="1:78" customFormat="1" x14ac:dyDescent="0.35">
      <c r="A308" s="41" t="s">
        <v>254</v>
      </c>
      <c r="B308" s="41" t="s">
        <v>255</v>
      </c>
      <c r="C308" s="21" t="str">
        <f>TEXT(13457.25,"0.00")</f>
        <v>13457.25</v>
      </c>
      <c r="D308" s="21" t="str">
        <f>TEXT(460,"0")</f>
        <v>460</v>
      </c>
      <c r="E308" s="21" t="str">
        <f>TEXT(12997.25,"0.00")</f>
        <v>12997.25</v>
      </c>
      <c r="F308" s="21" t="str">
        <f>TEXT(96.58,"0.00")</f>
        <v>96.58</v>
      </c>
      <c r="G308" s="21" t="str">
        <f>TEXT(3750,"0")</f>
        <v>3750</v>
      </c>
      <c r="H308" s="21" t="str">
        <f>TEXT(460,"0")</f>
        <v>460</v>
      </c>
      <c r="I308" s="21" t="str">
        <f>TEXT(3290,"0")</f>
        <v>3290</v>
      </c>
      <c r="J308" s="21" t="str">
        <f>TEXT(87.73,"0.00")</f>
        <v>87.73</v>
      </c>
      <c r="K308" s="21" t="str">
        <f>TEXT(258.86,"0.00")</f>
        <v>258.86</v>
      </c>
      <c r="L308" s="41" t="s">
        <v>28</v>
      </c>
    </row>
    <row r="310" spans="1:78" customFormat="1" x14ac:dyDescent="0.35">
      <c r="A310" s="34" t="s">
        <v>301</v>
      </c>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c r="AG310" s="35"/>
      <c r="AH310" s="35"/>
      <c r="AI310" s="35"/>
    </row>
    <row r="311" spans="1:78" customFormat="1" x14ac:dyDescent="0.35">
      <c r="A311" s="36" t="s">
        <v>84</v>
      </c>
      <c r="B311" s="36" t="s">
        <v>85</v>
      </c>
      <c r="C311" s="36" t="s">
        <v>86</v>
      </c>
      <c r="D311" s="36" t="s">
        <v>87</v>
      </c>
      <c r="E311" s="36" t="s">
        <v>88</v>
      </c>
      <c r="F311" s="36" t="s">
        <v>89</v>
      </c>
      <c r="G311" s="36" t="s">
        <v>90</v>
      </c>
      <c r="H311" s="36" t="s">
        <v>91</v>
      </c>
      <c r="I311" s="36" t="s">
        <v>92</v>
      </c>
      <c r="J311" s="36" t="s">
        <v>93</v>
      </c>
      <c r="K311" s="36" t="s">
        <v>94</v>
      </c>
      <c r="L311" s="36" t="s">
        <v>95</v>
      </c>
      <c r="M311" s="36" t="s">
        <v>96</v>
      </c>
      <c r="N311" s="36" t="s">
        <v>97</v>
      </c>
      <c r="O311" s="36" t="s">
        <v>98</v>
      </c>
      <c r="P311" s="36" t="s">
        <v>99</v>
      </c>
      <c r="Q311" s="36" t="s">
        <v>100</v>
      </c>
      <c r="R311" s="36" t="s">
        <v>101</v>
      </c>
      <c r="S311" s="37" t="s">
        <v>102</v>
      </c>
      <c r="T311" s="315" t="s">
        <v>103</v>
      </c>
      <c r="U311" s="316"/>
      <c r="V311" s="317"/>
      <c r="W311" s="315" t="s">
        <v>104</v>
      </c>
      <c r="X311" s="317"/>
      <c r="Y311" s="107"/>
      <c r="Z311" s="318" t="s">
        <v>105</v>
      </c>
      <c r="AA311" s="319"/>
      <c r="AB311" s="319"/>
      <c r="AC311" s="319"/>
      <c r="AD311" s="319"/>
      <c r="AE311" s="319"/>
      <c r="AF311" s="320"/>
      <c r="AG311" s="318" t="s">
        <v>106</v>
      </c>
      <c r="AH311" s="319"/>
      <c r="AI311" s="319"/>
      <c r="AJ311" s="319"/>
      <c r="AK311" s="319"/>
      <c r="AL311" s="320"/>
      <c r="AM311" s="46"/>
      <c r="AN311" s="47"/>
      <c r="AO311" s="47"/>
      <c r="AP311" s="47"/>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row>
    <row r="312" spans="1:78" customFormat="1" x14ac:dyDescent="0.35">
      <c r="A312" s="38"/>
      <c r="B312" s="38"/>
      <c r="C312" s="38"/>
      <c r="D312" s="38"/>
      <c r="E312" s="38"/>
      <c r="F312" s="38"/>
      <c r="G312" s="38"/>
      <c r="H312" s="38"/>
      <c r="I312" s="38"/>
      <c r="J312" s="38"/>
      <c r="K312" s="38"/>
      <c r="L312" s="38"/>
      <c r="M312" s="38"/>
      <c r="N312" s="38"/>
      <c r="O312" s="38"/>
      <c r="P312" s="38"/>
      <c r="Q312" s="38"/>
      <c r="R312" s="38"/>
      <c r="S312" s="38"/>
      <c r="T312" s="39" t="s">
        <v>107</v>
      </c>
      <c r="U312" s="39" t="s">
        <v>108</v>
      </c>
      <c r="V312" s="39" t="s">
        <v>109</v>
      </c>
      <c r="W312" s="39" t="s">
        <v>110</v>
      </c>
      <c r="X312" s="39" t="s">
        <v>111</v>
      </c>
      <c r="Y312" s="39" t="s">
        <v>112</v>
      </c>
      <c r="Z312" s="39" t="s">
        <v>113</v>
      </c>
      <c r="AA312" s="39" t="s">
        <v>114</v>
      </c>
      <c r="AB312" s="39" t="s">
        <v>115</v>
      </c>
      <c r="AC312" s="39" t="s">
        <v>116</v>
      </c>
      <c r="AD312" s="39" t="s">
        <v>117</v>
      </c>
      <c r="AE312" s="39" t="s">
        <v>118</v>
      </c>
      <c r="AF312" s="39" t="s">
        <v>119</v>
      </c>
      <c r="AG312" s="39" t="s">
        <v>120</v>
      </c>
      <c r="AH312" s="39" t="s">
        <v>121</v>
      </c>
      <c r="AI312" s="39" t="s">
        <v>122</v>
      </c>
      <c r="AJ312" s="39" t="s">
        <v>123</v>
      </c>
      <c r="AK312" s="39" t="s">
        <v>124</v>
      </c>
      <c r="AL312" s="39" t="s">
        <v>125</v>
      </c>
      <c r="AM312" s="38" t="s">
        <v>149</v>
      </c>
      <c r="AN312" s="39" t="s">
        <v>150</v>
      </c>
      <c r="AO312" s="39" t="s">
        <v>151</v>
      </c>
      <c r="AP312" s="58" t="s">
        <v>178</v>
      </c>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row>
    <row r="313" spans="1:78" customFormat="1" x14ac:dyDescent="0.35">
      <c r="A313" s="40" t="s">
        <v>145</v>
      </c>
      <c r="B313" s="5" t="s">
        <v>49</v>
      </c>
      <c r="C313" s="40" t="s">
        <v>302</v>
      </c>
      <c r="D313" s="5" t="s">
        <v>146</v>
      </c>
      <c r="E313" s="41" t="s">
        <v>28</v>
      </c>
      <c r="F313" s="40" t="s">
        <v>126</v>
      </c>
      <c r="G313" s="42" t="str">
        <f ca="1">TEXT(TODAY(),"YYYY-MM-DD")</f>
        <v>2022-12-20</v>
      </c>
      <c r="H313" s="42" t="str">
        <f ca="1">TEXT(TODAY(),"YYYY-MM-DD")</f>
        <v>2022-12-20</v>
      </c>
      <c r="I313" s="40">
        <v>12</v>
      </c>
      <c r="J313" s="40">
        <v>12</v>
      </c>
      <c r="K313" s="40">
        <v>12</v>
      </c>
      <c r="L313" s="40" t="s">
        <v>147</v>
      </c>
      <c r="M313" s="40" t="s">
        <v>148</v>
      </c>
      <c r="N313" s="21" t="s">
        <v>127</v>
      </c>
      <c r="O313" s="21" t="s">
        <v>127</v>
      </c>
      <c r="P313" s="21" t="s">
        <v>128</v>
      </c>
      <c r="Q313" s="21" t="s">
        <v>128</v>
      </c>
      <c r="R313" s="21" t="s">
        <v>128</v>
      </c>
      <c r="S313" s="41"/>
      <c r="T313" s="41" t="s">
        <v>129</v>
      </c>
      <c r="U313" s="41" t="s">
        <v>130</v>
      </c>
      <c r="V313" s="41"/>
      <c r="W313" s="41" t="s">
        <v>131</v>
      </c>
      <c r="X313" s="41" t="s">
        <v>132</v>
      </c>
      <c r="Y313" s="41"/>
      <c r="Z313" s="41"/>
      <c r="AA313" s="41"/>
      <c r="AB313" s="41"/>
      <c r="AC313" s="41"/>
      <c r="AD313" s="41" t="s">
        <v>128</v>
      </c>
      <c r="AE313" s="41" t="s">
        <v>128</v>
      </c>
      <c r="AF313" s="41" t="s">
        <v>128</v>
      </c>
      <c r="AG313" s="41"/>
      <c r="AH313" s="41"/>
      <c r="AI313" s="41"/>
      <c r="AJ313" s="41" t="s">
        <v>128</v>
      </c>
      <c r="AK313" s="41" t="s">
        <v>128</v>
      </c>
      <c r="AL313" s="41" t="s">
        <v>128</v>
      </c>
      <c r="AM313" s="40"/>
      <c r="AN313" s="40">
        <v>1</v>
      </c>
      <c r="AO313" s="40">
        <v>0</v>
      </c>
      <c r="AP313" s="40">
        <v>0</v>
      </c>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row>
    <row r="314" spans="1:78" customFormat="1" ht="19" customHeight="1" x14ac:dyDescent="0.35">
      <c r="A314" s="33"/>
      <c r="B314" s="33"/>
      <c r="C314" s="33"/>
      <c r="D314" s="33"/>
      <c r="E314" s="33"/>
      <c r="F314" s="33"/>
      <c r="G314" s="33"/>
      <c r="H314" s="33"/>
      <c r="I314" s="33"/>
      <c r="J314" s="33"/>
      <c r="K314" s="33"/>
      <c r="L314" s="14"/>
      <c r="M314" s="14"/>
      <c r="Y314" s="60"/>
    </row>
    <row r="315" spans="1:78" customFormat="1" ht="18.5" x14ac:dyDescent="0.35">
      <c r="A315" s="48" t="s">
        <v>303</v>
      </c>
      <c r="B315" s="49"/>
      <c r="C315" s="49"/>
      <c r="D315" s="49"/>
      <c r="E315" s="49"/>
      <c r="F315" s="49"/>
      <c r="G315" s="49"/>
      <c r="H315" s="49"/>
      <c r="I315" s="49"/>
      <c r="J315" s="49"/>
      <c r="K315" s="49"/>
      <c r="L315" s="33"/>
      <c r="Y315" s="60"/>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row>
    <row r="316" spans="1:78" customFormat="1" ht="15.5" x14ac:dyDescent="0.35">
      <c r="A316" s="43" t="s">
        <v>32</v>
      </c>
      <c r="B316" s="43" t="s">
        <v>33</v>
      </c>
      <c r="C316" s="43" t="s">
        <v>34</v>
      </c>
      <c r="D316" s="43" t="s">
        <v>4</v>
      </c>
      <c r="E316" s="43" t="s">
        <v>35</v>
      </c>
      <c r="F316" s="43" t="s">
        <v>133</v>
      </c>
      <c r="G316" s="43" t="s">
        <v>134</v>
      </c>
      <c r="H316" s="43" t="s">
        <v>135</v>
      </c>
      <c r="I316" s="43" t="s">
        <v>136</v>
      </c>
      <c r="J316" s="43" t="s">
        <v>137</v>
      </c>
      <c r="K316" s="43" t="s">
        <v>138</v>
      </c>
      <c r="L316" s="33"/>
      <c r="Y316" s="60"/>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row>
    <row r="317" spans="1:78" customFormat="1" x14ac:dyDescent="0.35">
      <c r="A317" s="44" t="s">
        <v>139</v>
      </c>
      <c r="B317" s="44" t="s">
        <v>140</v>
      </c>
      <c r="C317" s="44" t="str">
        <f ca="1">TEXT(TODAY(),"YYYY-MM-DD")</f>
        <v>2022-12-20</v>
      </c>
      <c r="D317" s="44" t="s">
        <v>13</v>
      </c>
      <c r="E317" s="44" t="s">
        <v>144</v>
      </c>
      <c r="F317" s="45" t="str">
        <f ca="1">TEXT(TODAY(),"YYYY-MM-DD")</f>
        <v>2022-12-20</v>
      </c>
      <c r="G317" s="42" t="s">
        <v>128</v>
      </c>
      <c r="H317" s="44" t="s">
        <v>49</v>
      </c>
      <c r="I317" s="44" t="s">
        <v>141</v>
      </c>
      <c r="J317" s="44" t="s">
        <v>142</v>
      </c>
      <c r="K317" s="44"/>
      <c r="L317" s="33"/>
      <c r="Y317" s="60"/>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row>
    <row r="318" spans="1:78" customFormat="1" x14ac:dyDescent="0.35">
      <c r="A318" s="44" t="s">
        <v>36</v>
      </c>
      <c r="B318" s="44" t="s">
        <v>143</v>
      </c>
      <c r="C318" s="44" t="str">
        <f ca="1">TEXT(TODAY(),"YYYY-MM-DD")</f>
        <v>2022-12-20</v>
      </c>
      <c r="D318" s="44" t="s">
        <v>13</v>
      </c>
      <c r="E318" s="44" t="s">
        <v>38</v>
      </c>
      <c r="F318" s="45" t="str">
        <f ca="1">TEXT(TODAY(),"YYYY-MM-DD")</f>
        <v>2022-12-20</v>
      </c>
      <c r="G318" s="42" t="s">
        <v>128</v>
      </c>
      <c r="H318" s="44" t="s">
        <v>49</v>
      </c>
      <c r="I318" s="44" t="s">
        <v>141</v>
      </c>
      <c r="J318" s="44" t="s">
        <v>152</v>
      </c>
      <c r="K318" s="44"/>
      <c r="L318" s="33"/>
      <c r="Y318" s="60"/>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row>
    <row r="319" spans="1:78" x14ac:dyDescent="0.35">
      <c r="AR319"/>
      <c r="AS319"/>
    </row>
    <row r="320" spans="1:78" customFormat="1" x14ac:dyDescent="0.35">
      <c r="A320" s="321" t="s">
        <v>304</v>
      </c>
      <c r="B320" s="322"/>
      <c r="C320" s="322"/>
      <c r="D320" s="322"/>
      <c r="E320" s="322"/>
      <c r="F320" s="322"/>
      <c r="G320" s="322"/>
      <c r="H320" s="322"/>
      <c r="I320" s="322"/>
      <c r="J320" s="322"/>
      <c r="K320" s="322"/>
      <c r="L320" s="322"/>
      <c r="M320" s="322"/>
      <c r="N320" s="322"/>
      <c r="O320" s="322"/>
      <c r="P320" s="322"/>
      <c r="Q320" s="322"/>
      <c r="R320" s="322"/>
      <c r="S320" s="106"/>
      <c r="T320" s="106"/>
      <c r="U320" s="106"/>
      <c r="V320" s="106"/>
      <c r="W320" s="106"/>
      <c r="X320" s="106"/>
      <c r="Y320" s="106"/>
      <c r="Z320" s="106"/>
    </row>
    <row r="321" spans="1:78" customFormat="1" x14ac:dyDescent="0.35">
      <c r="A321" s="56" t="s">
        <v>153</v>
      </c>
      <c r="B321" s="56" t="s">
        <v>154</v>
      </c>
      <c r="C321" s="56" t="s">
        <v>155</v>
      </c>
      <c r="D321" s="56" t="s">
        <v>90</v>
      </c>
      <c r="E321" s="56" t="s">
        <v>102</v>
      </c>
      <c r="F321" s="56" t="s">
        <v>156</v>
      </c>
      <c r="G321" s="56" t="s">
        <v>157</v>
      </c>
      <c r="H321" s="56" t="s">
        <v>158</v>
      </c>
      <c r="I321" s="56" t="s">
        <v>159</v>
      </c>
      <c r="J321" s="56" t="s">
        <v>160</v>
      </c>
      <c r="K321" s="56" t="s">
        <v>161</v>
      </c>
      <c r="L321" s="56" t="s">
        <v>162</v>
      </c>
      <c r="M321" s="56" t="s">
        <v>163</v>
      </c>
      <c r="N321" s="56" t="s">
        <v>164</v>
      </c>
      <c r="O321" s="56" t="s">
        <v>165</v>
      </c>
      <c r="P321" s="56" t="s">
        <v>166</v>
      </c>
      <c r="Q321" s="56" t="s">
        <v>167</v>
      </c>
      <c r="R321" s="56" t="s">
        <v>168</v>
      </c>
      <c r="S321" s="56" t="s">
        <v>169</v>
      </c>
      <c r="T321" s="56" t="s">
        <v>136</v>
      </c>
      <c r="U321" s="56" t="s">
        <v>135</v>
      </c>
      <c r="V321" s="56" t="s">
        <v>171</v>
      </c>
      <c r="W321" s="56" t="s">
        <v>174</v>
      </c>
      <c r="X321" s="56" t="s">
        <v>175</v>
      </c>
      <c r="Y321" s="56" t="s">
        <v>177</v>
      </c>
      <c r="Z321" s="56" t="s">
        <v>172</v>
      </c>
    </row>
    <row r="322" spans="1:78" customFormat="1" x14ac:dyDescent="0.35">
      <c r="A322" s="51" t="s">
        <v>256</v>
      </c>
      <c r="B322" s="50"/>
      <c r="C322" s="90" t="s">
        <v>257</v>
      </c>
      <c r="D322" s="90" t="str">
        <f ca="1">TEXT(TODAY(),"YYYY-MM-DD")</f>
        <v>2022-12-20</v>
      </c>
      <c r="E322" s="90"/>
      <c r="F322" s="91">
        <v>11</v>
      </c>
      <c r="G322" s="91" t="s">
        <v>238</v>
      </c>
      <c r="H322" s="91">
        <f>F322</f>
        <v>11</v>
      </c>
      <c r="I322" s="90" t="s">
        <v>65</v>
      </c>
      <c r="J322" s="92">
        <v>1</v>
      </c>
      <c r="K322" s="91" t="str">
        <f>TEXT(H322*J322,"0.00")</f>
        <v>11.00</v>
      </c>
      <c r="L322" s="91">
        <f>(10+(J322*3))</f>
        <v>13</v>
      </c>
      <c r="M322" s="91">
        <f>10+(J322*3)</f>
        <v>13</v>
      </c>
      <c r="N322" s="90"/>
      <c r="O322" s="90"/>
      <c r="P322" s="90"/>
      <c r="Q322" s="90"/>
      <c r="R322" s="90"/>
      <c r="S322" s="90"/>
      <c r="T322" s="90" t="s">
        <v>141</v>
      </c>
      <c r="U322" s="90" t="s">
        <v>49</v>
      </c>
      <c r="V322" s="90" t="s">
        <v>195</v>
      </c>
      <c r="W322" s="90" t="s">
        <v>38</v>
      </c>
      <c r="X322" s="90" t="s">
        <v>196</v>
      </c>
      <c r="Y322" s="90" t="s">
        <v>291</v>
      </c>
      <c r="Z322" s="90"/>
      <c r="AB322" s="19" t="s">
        <v>309</v>
      </c>
      <c r="AC322" s="19"/>
      <c r="AD322" s="19"/>
    </row>
    <row r="323" spans="1:78" x14ac:dyDescent="0.35">
      <c r="AR323"/>
      <c r="AS323"/>
    </row>
    <row r="324" spans="1:78" customFormat="1" x14ac:dyDescent="0.35">
      <c r="A324" s="34" t="s">
        <v>305</v>
      </c>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row>
    <row r="325" spans="1:78" customFormat="1" x14ac:dyDescent="0.35">
      <c r="A325" s="36" t="s">
        <v>84</v>
      </c>
      <c r="B325" s="36" t="s">
        <v>85</v>
      </c>
      <c r="C325" s="36" t="s">
        <v>86</v>
      </c>
      <c r="D325" s="36" t="s">
        <v>87</v>
      </c>
      <c r="E325" s="36" t="s">
        <v>88</v>
      </c>
      <c r="F325" s="36" t="s">
        <v>89</v>
      </c>
      <c r="G325" s="36" t="s">
        <v>90</v>
      </c>
      <c r="H325" s="36" t="s">
        <v>91</v>
      </c>
      <c r="I325" s="36" t="s">
        <v>92</v>
      </c>
      <c r="J325" s="36" t="s">
        <v>93</v>
      </c>
      <c r="K325" s="36" t="s">
        <v>94</v>
      </c>
      <c r="L325" s="36" t="s">
        <v>95</v>
      </c>
      <c r="M325" s="36" t="s">
        <v>96</v>
      </c>
      <c r="N325" s="36" t="s">
        <v>97</v>
      </c>
      <c r="O325" s="36" t="s">
        <v>98</v>
      </c>
      <c r="P325" s="36" t="s">
        <v>99</v>
      </c>
      <c r="Q325" s="36" t="s">
        <v>100</v>
      </c>
      <c r="R325" s="36" t="s">
        <v>101</v>
      </c>
      <c r="S325" s="37" t="s">
        <v>102</v>
      </c>
      <c r="T325" s="315" t="s">
        <v>103</v>
      </c>
      <c r="U325" s="316"/>
      <c r="V325" s="317"/>
      <c r="W325" s="315" t="s">
        <v>104</v>
      </c>
      <c r="X325" s="317"/>
      <c r="Y325" s="107"/>
      <c r="Z325" s="318" t="s">
        <v>105</v>
      </c>
      <c r="AA325" s="319"/>
      <c r="AB325" s="319"/>
      <c r="AC325" s="319"/>
      <c r="AD325" s="319"/>
      <c r="AE325" s="319"/>
      <c r="AF325" s="320"/>
      <c r="AG325" s="318" t="s">
        <v>106</v>
      </c>
      <c r="AH325" s="319"/>
      <c r="AI325" s="319"/>
      <c r="AJ325" s="319"/>
      <c r="AK325" s="319"/>
      <c r="AL325" s="320"/>
      <c r="AM325" s="46"/>
      <c r="AN325" s="47"/>
      <c r="AO325" s="47"/>
      <c r="AP325" s="47"/>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row>
    <row r="326" spans="1:78" customFormat="1" x14ac:dyDescent="0.35">
      <c r="A326" s="38"/>
      <c r="B326" s="38"/>
      <c r="C326" s="38"/>
      <c r="D326" s="38"/>
      <c r="E326" s="38"/>
      <c r="F326" s="38"/>
      <c r="G326" s="38"/>
      <c r="H326" s="38"/>
      <c r="I326" s="38"/>
      <c r="J326" s="38"/>
      <c r="K326" s="38"/>
      <c r="L326" s="38"/>
      <c r="M326" s="38"/>
      <c r="N326" s="38"/>
      <c r="O326" s="38"/>
      <c r="P326" s="38"/>
      <c r="Q326" s="38"/>
      <c r="R326" s="38"/>
      <c r="S326" s="38"/>
      <c r="T326" s="39" t="s">
        <v>107</v>
      </c>
      <c r="U326" s="39" t="s">
        <v>108</v>
      </c>
      <c r="V326" s="39" t="s">
        <v>109</v>
      </c>
      <c r="W326" s="39" t="s">
        <v>110</v>
      </c>
      <c r="X326" s="39" t="s">
        <v>111</v>
      </c>
      <c r="Y326" s="39" t="s">
        <v>112</v>
      </c>
      <c r="Z326" s="39" t="s">
        <v>113</v>
      </c>
      <c r="AA326" s="39" t="s">
        <v>114</v>
      </c>
      <c r="AB326" s="39" t="s">
        <v>115</v>
      </c>
      <c r="AC326" s="39" t="s">
        <v>116</v>
      </c>
      <c r="AD326" s="39" t="s">
        <v>117</v>
      </c>
      <c r="AE326" s="39" t="s">
        <v>118</v>
      </c>
      <c r="AF326" s="39" t="s">
        <v>119</v>
      </c>
      <c r="AG326" s="39" t="s">
        <v>120</v>
      </c>
      <c r="AH326" s="39" t="s">
        <v>121</v>
      </c>
      <c r="AI326" s="39" t="s">
        <v>122</v>
      </c>
      <c r="AJ326" s="39" t="s">
        <v>123</v>
      </c>
      <c r="AK326" s="39" t="s">
        <v>124</v>
      </c>
      <c r="AL326" s="39" t="s">
        <v>125</v>
      </c>
      <c r="AM326" s="38" t="s">
        <v>149</v>
      </c>
      <c r="AN326" s="39" t="s">
        <v>150</v>
      </c>
      <c r="AO326" s="39" t="s">
        <v>151</v>
      </c>
      <c r="AP326" s="58" t="s">
        <v>178</v>
      </c>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row>
    <row r="327" spans="1:78" customFormat="1" x14ac:dyDescent="0.35">
      <c r="A327" s="40" t="s">
        <v>145</v>
      </c>
      <c r="B327" s="5" t="s">
        <v>49</v>
      </c>
      <c r="C327" s="40" t="s">
        <v>302</v>
      </c>
      <c r="D327" s="5" t="s">
        <v>236</v>
      </c>
      <c r="E327" s="41" t="s">
        <v>28</v>
      </c>
      <c r="F327" s="40" t="s">
        <v>126</v>
      </c>
      <c r="G327" s="42" t="str">
        <f ca="1">TEXT(TODAY(),"YYYY-MM-DD")</f>
        <v>2022-12-20</v>
      </c>
      <c r="H327" s="42" t="str">
        <f ca="1">TEXT(TODAY(),"YYYY-MM-DD")</f>
        <v>2022-12-20</v>
      </c>
      <c r="I327" s="40">
        <v>12</v>
      </c>
      <c r="J327" s="40">
        <v>12</v>
      </c>
      <c r="K327" s="40">
        <v>12</v>
      </c>
      <c r="L327" s="40" t="s">
        <v>306</v>
      </c>
      <c r="M327" s="40" t="s">
        <v>307</v>
      </c>
      <c r="N327" s="21" t="s">
        <v>127</v>
      </c>
      <c r="O327" s="21" t="s">
        <v>127</v>
      </c>
      <c r="P327" s="21" t="s">
        <v>128</v>
      </c>
      <c r="Q327" s="21" t="s">
        <v>128</v>
      </c>
      <c r="R327" s="21" t="s">
        <v>128</v>
      </c>
      <c r="S327" s="41"/>
      <c r="T327" s="41" t="s">
        <v>129</v>
      </c>
      <c r="U327" s="41" t="s">
        <v>130</v>
      </c>
      <c r="V327" s="41"/>
      <c r="W327" s="41" t="s">
        <v>131</v>
      </c>
      <c r="X327" s="41" t="s">
        <v>132</v>
      </c>
      <c r="Y327" s="41"/>
      <c r="Z327" s="41"/>
      <c r="AA327" s="41"/>
      <c r="AB327" s="41"/>
      <c r="AC327" s="41"/>
      <c r="AD327" s="41" t="s">
        <v>128</v>
      </c>
      <c r="AE327" s="41" t="s">
        <v>128</v>
      </c>
      <c r="AF327" s="41" t="s">
        <v>128</v>
      </c>
      <c r="AG327" s="41"/>
      <c r="AH327" s="41"/>
      <c r="AI327" s="41"/>
      <c r="AJ327" s="41" t="s">
        <v>128</v>
      </c>
      <c r="AK327" s="41" t="s">
        <v>128</v>
      </c>
      <c r="AL327" s="41" t="s">
        <v>128</v>
      </c>
      <c r="AM327" s="40"/>
      <c r="AN327" s="40">
        <v>1</v>
      </c>
      <c r="AO327" s="40">
        <v>4</v>
      </c>
      <c r="AP327" s="40">
        <v>0</v>
      </c>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row>
    <row r="328" spans="1:78" customFormat="1" x14ac:dyDescent="0.35"/>
    <row r="329" spans="1:78" customFormat="1" x14ac:dyDescent="0.35">
      <c r="A329" s="306" t="s">
        <v>308</v>
      </c>
      <c r="B329" s="307"/>
      <c r="C329" s="307"/>
      <c r="D329" s="307"/>
      <c r="E329" s="307"/>
      <c r="F329" s="307"/>
      <c r="G329" s="307"/>
      <c r="H329" s="307"/>
      <c r="I329" s="307"/>
      <c r="J329" s="307"/>
    </row>
    <row r="330" spans="1:78" customFormat="1" x14ac:dyDescent="0.35">
      <c r="A330" s="105"/>
      <c r="B330" s="106"/>
      <c r="C330" s="308" t="s">
        <v>245</v>
      </c>
      <c r="D330" s="308"/>
      <c r="E330" s="308"/>
      <c r="F330" s="308"/>
      <c r="G330" s="308"/>
      <c r="H330" s="308"/>
      <c r="I330" s="308"/>
      <c r="J330" s="308"/>
      <c r="K330" s="308"/>
    </row>
    <row r="331" spans="1:78" customFormat="1" x14ac:dyDescent="0.35">
      <c r="A331" s="304" t="s">
        <v>246</v>
      </c>
      <c r="B331" s="304" t="s">
        <v>247</v>
      </c>
      <c r="C331" s="309" t="s">
        <v>248</v>
      </c>
      <c r="D331" s="310"/>
      <c r="E331" s="310"/>
      <c r="F331" s="311"/>
      <c r="G331" s="312" t="s">
        <v>249</v>
      </c>
      <c r="H331" s="313"/>
      <c r="I331" s="313"/>
      <c r="J331" s="314"/>
      <c r="K331" s="304" t="s">
        <v>250</v>
      </c>
      <c r="L331" s="304" t="s">
        <v>251</v>
      </c>
    </row>
    <row r="332" spans="1:78" customFormat="1" x14ac:dyDescent="0.35">
      <c r="A332" s="305"/>
      <c r="B332" s="305"/>
      <c r="C332" s="88" t="s">
        <v>161</v>
      </c>
      <c r="D332" s="88" t="s">
        <v>163</v>
      </c>
      <c r="E332" s="88" t="s">
        <v>252</v>
      </c>
      <c r="F332" s="88" t="s">
        <v>253</v>
      </c>
      <c r="G332" s="89" t="s">
        <v>161</v>
      </c>
      <c r="H332" s="89" t="s">
        <v>163</v>
      </c>
      <c r="I332" s="89" t="s">
        <v>252</v>
      </c>
      <c r="J332" s="89" t="s">
        <v>253</v>
      </c>
      <c r="K332" s="305"/>
      <c r="L332" s="305"/>
    </row>
    <row r="333" spans="1:78" customFormat="1" x14ac:dyDescent="0.35">
      <c r="A333" s="41" t="s">
        <v>254</v>
      </c>
      <c r="B333" s="41" t="s">
        <v>255</v>
      </c>
      <c r="C333" s="21" t="str">
        <f>TEXT(13457.25,"0.00")</f>
        <v>13457.25</v>
      </c>
      <c r="D333" s="21" t="str">
        <f>TEXT(460,"0")</f>
        <v>460</v>
      </c>
      <c r="E333" s="21" t="str">
        <f>TEXT(12997.25,"0.00")</f>
        <v>12997.25</v>
      </c>
      <c r="F333" s="21" t="str">
        <f>TEXT(96.58,"0.00")</f>
        <v>96.58</v>
      </c>
      <c r="G333" s="21" t="str">
        <f>TEXT(3750,"0")</f>
        <v>3750</v>
      </c>
      <c r="H333" s="21" t="str">
        <f>TEXT(460,"0")</f>
        <v>460</v>
      </c>
      <c r="I333" s="21" t="str">
        <f>TEXT(3290,"0")</f>
        <v>3290</v>
      </c>
      <c r="J333" s="21" t="str">
        <f>TEXT(87.73,"0.00")</f>
        <v>87.73</v>
      </c>
      <c r="K333" s="21" t="str">
        <f>TEXT(258.86,"0.00")</f>
        <v>258.86</v>
      </c>
      <c r="L333" s="41" t="s">
        <v>28</v>
      </c>
    </row>
    <row r="335" spans="1:78" customFormat="1" x14ac:dyDescent="0.35">
      <c r="A335" s="34" t="s">
        <v>310</v>
      </c>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c r="AG335" s="35"/>
      <c r="AH335" s="35"/>
      <c r="AI335" s="35"/>
    </row>
    <row r="336" spans="1:78" customFormat="1" x14ac:dyDescent="0.35">
      <c r="A336" s="36" t="s">
        <v>84</v>
      </c>
      <c r="B336" s="36" t="s">
        <v>85</v>
      </c>
      <c r="C336" s="36" t="s">
        <v>86</v>
      </c>
      <c r="D336" s="36" t="s">
        <v>87</v>
      </c>
      <c r="E336" s="36" t="s">
        <v>88</v>
      </c>
      <c r="F336" s="36" t="s">
        <v>89</v>
      </c>
      <c r="G336" s="36" t="s">
        <v>90</v>
      </c>
      <c r="H336" s="36" t="s">
        <v>91</v>
      </c>
      <c r="I336" s="36" t="s">
        <v>92</v>
      </c>
      <c r="J336" s="36" t="s">
        <v>93</v>
      </c>
      <c r="K336" s="36" t="s">
        <v>94</v>
      </c>
      <c r="L336" s="36" t="s">
        <v>95</v>
      </c>
      <c r="M336" s="36" t="s">
        <v>96</v>
      </c>
      <c r="N336" s="36" t="s">
        <v>97</v>
      </c>
      <c r="O336" s="36" t="s">
        <v>98</v>
      </c>
      <c r="P336" s="36" t="s">
        <v>99</v>
      </c>
      <c r="Q336" s="36" t="s">
        <v>100</v>
      </c>
      <c r="R336" s="36" t="s">
        <v>101</v>
      </c>
      <c r="S336" s="37" t="s">
        <v>102</v>
      </c>
      <c r="T336" s="315" t="s">
        <v>103</v>
      </c>
      <c r="U336" s="316"/>
      <c r="V336" s="317"/>
      <c r="W336" s="315" t="s">
        <v>104</v>
      </c>
      <c r="X336" s="317"/>
      <c r="Y336" s="107"/>
      <c r="Z336" s="318" t="s">
        <v>105</v>
      </c>
      <c r="AA336" s="319"/>
      <c r="AB336" s="319"/>
      <c r="AC336" s="319"/>
      <c r="AD336" s="319"/>
      <c r="AE336" s="319"/>
      <c r="AF336" s="320"/>
      <c r="AG336" s="318" t="s">
        <v>106</v>
      </c>
      <c r="AH336" s="319"/>
      <c r="AI336" s="319"/>
      <c r="AJ336" s="319"/>
      <c r="AK336" s="319"/>
      <c r="AL336" s="320"/>
      <c r="AM336" s="46"/>
      <c r="AN336" s="47"/>
      <c r="AO336" s="47"/>
      <c r="AP336" s="47"/>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row>
    <row r="337" spans="1:78" customFormat="1" x14ac:dyDescent="0.35">
      <c r="A337" s="38"/>
      <c r="B337" s="38"/>
      <c r="C337" s="38"/>
      <c r="D337" s="38"/>
      <c r="E337" s="38"/>
      <c r="F337" s="38"/>
      <c r="G337" s="38"/>
      <c r="H337" s="38"/>
      <c r="I337" s="38"/>
      <c r="J337" s="38"/>
      <c r="K337" s="38"/>
      <c r="L337" s="38"/>
      <c r="M337" s="38"/>
      <c r="N337" s="38"/>
      <c r="O337" s="38"/>
      <c r="P337" s="38"/>
      <c r="Q337" s="38"/>
      <c r="R337" s="38"/>
      <c r="S337" s="38"/>
      <c r="T337" s="39" t="s">
        <v>107</v>
      </c>
      <c r="U337" s="39" t="s">
        <v>108</v>
      </c>
      <c r="V337" s="39" t="s">
        <v>109</v>
      </c>
      <c r="W337" s="39" t="s">
        <v>110</v>
      </c>
      <c r="X337" s="39" t="s">
        <v>111</v>
      </c>
      <c r="Y337" s="39" t="s">
        <v>112</v>
      </c>
      <c r="Z337" s="39" t="s">
        <v>113</v>
      </c>
      <c r="AA337" s="39" t="s">
        <v>114</v>
      </c>
      <c r="AB337" s="39" t="s">
        <v>115</v>
      </c>
      <c r="AC337" s="39" t="s">
        <v>116</v>
      </c>
      <c r="AD337" s="39" t="s">
        <v>117</v>
      </c>
      <c r="AE337" s="39" t="s">
        <v>118</v>
      </c>
      <c r="AF337" s="39" t="s">
        <v>119</v>
      </c>
      <c r="AG337" s="39" t="s">
        <v>120</v>
      </c>
      <c r="AH337" s="39" t="s">
        <v>121</v>
      </c>
      <c r="AI337" s="39" t="s">
        <v>122</v>
      </c>
      <c r="AJ337" s="39" t="s">
        <v>123</v>
      </c>
      <c r="AK337" s="39" t="s">
        <v>124</v>
      </c>
      <c r="AL337" s="39" t="s">
        <v>125</v>
      </c>
      <c r="AM337" s="38" t="s">
        <v>149</v>
      </c>
      <c r="AN337" s="39" t="s">
        <v>150</v>
      </c>
      <c r="AO337" s="39" t="s">
        <v>151</v>
      </c>
      <c r="AP337" s="58" t="s">
        <v>178</v>
      </c>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row>
    <row r="338" spans="1:78" customFormat="1" x14ac:dyDescent="0.35">
      <c r="A338" s="40" t="s">
        <v>145</v>
      </c>
      <c r="B338" s="5" t="s">
        <v>49</v>
      </c>
      <c r="C338" s="40" t="s">
        <v>311</v>
      </c>
      <c r="D338" s="5" t="s">
        <v>146</v>
      </c>
      <c r="E338" s="41" t="s">
        <v>28</v>
      </c>
      <c r="F338" s="40" t="s">
        <v>126</v>
      </c>
      <c r="G338" s="42" t="str">
        <f ca="1">TEXT(TODAY(),"YYYY-MM-DD")</f>
        <v>2022-12-20</v>
      </c>
      <c r="H338" s="42" t="str">
        <f ca="1">TEXT(TODAY(),"YYYY-MM-DD")</f>
        <v>2022-12-20</v>
      </c>
      <c r="I338" s="40">
        <v>12</v>
      </c>
      <c r="J338" s="40">
        <v>12</v>
      </c>
      <c r="K338" s="40">
        <v>12</v>
      </c>
      <c r="L338" s="40" t="s">
        <v>147</v>
      </c>
      <c r="M338" s="40" t="s">
        <v>148</v>
      </c>
      <c r="N338" s="21" t="s">
        <v>127</v>
      </c>
      <c r="O338" s="21" t="s">
        <v>127</v>
      </c>
      <c r="P338" s="21" t="s">
        <v>128</v>
      </c>
      <c r="Q338" s="21" t="s">
        <v>128</v>
      </c>
      <c r="R338" s="21" t="s">
        <v>128</v>
      </c>
      <c r="S338" s="41"/>
      <c r="T338" s="41" t="s">
        <v>129</v>
      </c>
      <c r="U338" s="41" t="s">
        <v>130</v>
      </c>
      <c r="V338" s="41"/>
      <c r="W338" s="41" t="s">
        <v>131</v>
      </c>
      <c r="X338" s="41" t="s">
        <v>132</v>
      </c>
      <c r="Y338" s="41"/>
      <c r="Z338" s="41"/>
      <c r="AA338" s="41"/>
      <c r="AB338" s="41"/>
      <c r="AC338" s="41"/>
      <c r="AD338" s="41" t="s">
        <v>128</v>
      </c>
      <c r="AE338" s="41" t="s">
        <v>128</v>
      </c>
      <c r="AF338" s="41" t="s">
        <v>128</v>
      </c>
      <c r="AG338" s="41"/>
      <c r="AH338" s="41"/>
      <c r="AI338" s="41"/>
      <c r="AJ338" s="41" t="s">
        <v>128</v>
      </c>
      <c r="AK338" s="41" t="s">
        <v>128</v>
      </c>
      <c r="AL338" s="41" t="s">
        <v>128</v>
      </c>
      <c r="AM338" s="40"/>
      <c r="AN338" s="40">
        <v>1</v>
      </c>
      <c r="AO338" s="40">
        <v>0</v>
      </c>
      <c r="AP338" s="40">
        <v>0</v>
      </c>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row>
    <row r="339" spans="1:78" customFormat="1" ht="19" customHeight="1" x14ac:dyDescent="0.35">
      <c r="A339" s="33"/>
      <c r="B339" s="33"/>
      <c r="C339" s="33"/>
      <c r="D339" s="33"/>
      <c r="E339" s="33"/>
      <c r="F339" s="33"/>
      <c r="G339" s="33"/>
      <c r="H339" s="33"/>
      <c r="I339" s="33"/>
      <c r="J339" s="33"/>
      <c r="K339" s="33"/>
      <c r="L339" s="14"/>
      <c r="M339" s="14"/>
      <c r="Y339" s="60"/>
    </row>
    <row r="340" spans="1:78" customFormat="1" ht="18.5" x14ac:dyDescent="0.35">
      <c r="A340" s="48" t="s">
        <v>312</v>
      </c>
      <c r="B340" s="49"/>
      <c r="C340" s="49"/>
      <c r="D340" s="49"/>
      <c r="E340" s="49"/>
      <c r="F340" s="49"/>
      <c r="G340" s="49"/>
      <c r="H340" s="49"/>
      <c r="I340" s="49"/>
      <c r="J340" s="49"/>
      <c r="K340" s="49"/>
      <c r="L340" s="33"/>
      <c r="Y340" s="60"/>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row>
    <row r="341" spans="1:78" customFormat="1" ht="15.5" x14ac:dyDescent="0.35">
      <c r="A341" s="43" t="s">
        <v>32</v>
      </c>
      <c r="B341" s="43" t="s">
        <v>33</v>
      </c>
      <c r="C341" s="43" t="s">
        <v>34</v>
      </c>
      <c r="D341" s="43" t="s">
        <v>4</v>
      </c>
      <c r="E341" s="43" t="s">
        <v>35</v>
      </c>
      <c r="F341" s="43" t="s">
        <v>133</v>
      </c>
      <c r="G341" s="43" t="s">
        <v>134</v>
      </c>
      <c r="H341" s="43" t="s">
        <v>135</v>
      </c>
      <c r="I341" s="43" t="s">
        <v>136</v>
      </c>
      <c r="J341" s="43" t="s">
        <v>137</v>
      </c>
      <c r="K341" s="43" t="s">
        <v>138</v>
      </c>
      <c r="L341" s="33"/>
      <c r="Y341" s="60"/>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row>
    <row r="342" spans="1:78" customFormat="1" x14ac:dyDescent="0.35">
      <c r="A342" s="44" t="s">
        <v>139</v>
      </c>
      <c r="B342" s="44" t="s">
        <v>140</v>
      </c>
      <c r="C342" s="44" t="str">
        <f ca="1">TEXT(TODAY(),"YYYY-MM-DD")</f>
        <v>2022-12-20</v>
      </c>
      <c r="D342" s="44" t="s">
        <v>13</v>
      </c>
      <c r="E342" s="44" t="s">
        <v>144</v>
      </c>
      <c r="F342" s="45" t="str">
        <f ca="1">TEXT(TODAY(),"YYYY-MM-DD")</f>
        <v>2022-12-20</v>
      </c>
      <c r="G342" s="42" t="s">
        <v>128</v>
      </c>
      <c r="H342" s="44" t="s">
        <v>49</v>
      </c>
      <c r="I342" s="44" t="s">
        <v>141</v>
      </c>
      <c r="J342" s="44" t="s">
        <v>142</v>
      </c>
      <c r="K342" s="44"/>
      <c r="L342" s="33"/>
      <c r="Y342" s="60"/>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row>
    <row r="343" spans="1:78" customFormat="1" x14ac:dyDescent="0.35">
      <c r="A343" s="44" t="s">
        <v>36</v>
      </c>
      <c r="B343" s="44" t="s">
        <v>143</v>
      </c>
      <c r="C343" s="44" t="str">
        <f ca="1">TEXT(TODAY(),"YYYY-MM-DD")</f>
        <v>2022-12-20</v>
      </c>
      <c r="D343" s="44" t="s">
        <v>13</v>
      </c>
      <c r="E343" s="44" t="s">
        <v>38</v>
      </c>
      <c r="F343" s="45" t="str">
        <f ca="1">TEXT(TODAY(),"YYYY-MM-DD")</f>
        <v>2022-12-20</v>
      </c>
      <c r="G343" s="42" t="s">
        <v>128</v>
      </c>
      <c r="H343" s="44" t="s">
        <v>49</v>
      </c>
      <c r="I343" s="44" t="s">
        <v>141</v>
      </c>
      <c r="J343" s="44" t="s">
        <v>152</v>
      </c>
      <c r="K343" s="44"/>
      <c r="L343" s="33"/>
      <c r="Y343" s="60"/>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row>
    <row r="344" spans="1:78" x14ac:dyDescent="0.35">
      <c r="AR344"/>
      <c r="AS344"/>
    </row>
    <row r="345" spans="1:78" customFormat="1" x14ac:dyDescent="0.35">
      <c r="A345" s="321" t="s">
        <v>313</v>
      </c>
      <c r="B345" s="322"/>
      <c r="C345" s="322"/>
      <c r="D345" s="322"/>
      <c r="E345" s="322"/>
      <c r="F345" s="322"/>
      <c r="G345" s="322"/>
      <c r="H345" s="322"/>
      <c r="I345" s="322"/>
      <c r="J345" s="322"/>
      <c r="K345" s="322"/>
      <c r="L345" s="322"/>
      <c r="M345" s="322"/>
      <c r="N345" s="322"/>
      <c r="O345" s="322"/>
      <c r="P345" s="322"/>
      <c r="Q345" s="322"/>
      <c r="R345" s="322"/>
      <c r="S345" s="106"/>
      <c r="T345" s="106"/>
      <c r="U345" s="106"/>
      <c r="V345" s="106"/>
      <c r="W345" s="106"/>
      <c r="X345" s="106"/>
      <c r="Y345" s="106"/>
      <c r="Z345" s="106"/>
    </row>
    <row r="346" spans="1:78" customFormat="1" x14ac:dyDescent="0.35">
      <c r="A346" s="56" t="s">
        <v>153</v>
      </c>
      <c r="B346" s="56" t="s">
        <v>154</v>
      </c>
      <c r="C346" s="56" t="s">
        <v>155</v>
      </c>
      <c r="D346" s="56" t="s">
        <v>90</v>
      </c>
      <c r="E346" s="56" t="s">
        <v>102</v>
      </c>
      <c r="F346" s="56" t="s">
        <v>156</v>
      </c>
      <c r="G346" s="56" t="s">
        <v>157</v>
      </c>
      <c r="H346" s="56" t="s">
        <v>158</v>
      </c>
      <c r="I346" s="56" t="s">
        <v>159</v>
      </c>
      <c r="J346" s="56" t="s">
        <v>160</v>
      </c>
      <c r="K346" s="56" t="s">
        <v>161</v>
      </c>
      <c r="L346" s="56" t="s">
        <v>162</v>
      </c>
      <c r="M346" s="56" t="s">
        <v>163</v>
      </c>
      <c r="N346" s="56" t="s">
        <v>164</v>
      </c>
      <c r="O346" s="56" t="s">
        <v>165</v>
      </c>
      <c r="P346" s="56" t="s">
        <v>166</v>
      </c>
      <c r="Q346" s="56" t="s">
        <v>167</v>
      </c>
      <c r="R346" s="56" t="s">
        <v>168</v>
      </c>
      <c r="S346" s="56" t="s">
        <v>169</v>
      </c>
      <c r="T346" s="56" t="s">
        <v>136</v>
      </c>
      <c r="U346" s="56" t="s">
        <v>135</v>
      </c>
      <c r="V346" s="56" t="s">
        <v>171</v>
      </c>
      <c r="W346" s="56" t="s">
        <v>174</v>
      </c>
      <c r="X346" s="56" t="s">
        <v>175</v>
      </c>
      <c r="Y346" s="56" t="s">
        <v>177</v>
      </c>
      <c r="Z346" s="56" t="s">
        <v>172</v>
      </c>
    </row>
    <row r="347" spans="1:78" customFormat="1" x14ac:dyDescent="0.35">
      <c r="A347" s="51" t="s">
        <v>256</v>
      </c>
      <c r="B347" s="50"/>
      <c r="C347" s="90" t="s">
        <v>257</v>
      </c>
      <c r="D347" s="90" t="str">
        <f ca="1">TEXT(TODAY(),"YYYY-MM-DD")</f>
        <v>2022-12-20</v>
      </c>
      <c r="E347" s="90"/>
      <c r="F347" s="91">
        <v>11</v>
      </c>
      <c r="G347" s="91" t="s">
        <v>238</v>
      </c>
      <c r="H347" s="91">
        <f>F347</f>
        <v>11</v>
      </c>
      <c r="I347" s="90" t="s">
        <v>65</v>
      </c>
      <c r="J347" s="92">
        <v>1</v>
      </c>
      <c r="K347" s="91" t="str">
        <f>TEXT(H347*J347,"0.00")</f>
        <v>11.00</v>
      </c>
      <c r="L347" s="91">
        <f>(10+(J347*3))</f>
        <v>13</v>
      </c>
      <c r="M347" s="91">
        <f>10+(J347*3)</f>
        <v>13</v>
      </c>
      <c r="N347" s="90"/>
      <c r="O347" s="90"/>
      <c r="P347" s="90"/>
      <c r="Q347" s="90"/>
      <c r="R347" s="90"/>
      <c r="S347" s="90"/>
      <c r="T347" s="90" t="s">
        <v>141</v>
      </c>
      <c r="U347" s="90" t="s">
        <v>49</v>
      </c>
      <c r="V347" s="90" t="s">
        <v>195</v>
      </c>
      <c r="W347" s="90" t="s">
        <v>38</v>
      </c>
      <c r="X347" s="90" t="s">
        <v>196</v>
      </c>
      <c r="Y347" s="90" t="s">
        <v>314</v>
      </c>
      <c r="Z347" s="90" t="s">
        <v>315</v>
      </c>
      <c r="AU347" t="s">
        <v>885</v>
      </c>
    </row>
    <row r="348" spans="1:78" x14ac:dyDescent="0.35">
      <c r="AR348"/>
      <c r="AS348"/>
    </row>
    <row r="349" spans="1:78" customFormat="1" x14ac:dyDescent="0.35">
      <c r="A349" s="34" t="s">
        <v>316</v>
      </c>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c r="AG349" s="35"/>
      <c r="AH349" s="35"/>
      <c r="AI349" s="35"/>
    </row>
    <row r="350" spans="1:78" customFormat="1" x14ac:dyDescent="0.35">
      <c r="A350" s="36" t="s">
        <v>84</v>
      </c>
      <c r="B350" s="36" t="s">
        <v>85</v>
      </c>
      <c r="C350" s="36" t="s">
        <v>86</v>
      </c>
      <c r="D350" s="36" t="s">
        <v>87</v>
      </c>
      <c r="E350" s="36" t="s">
        <v>88</v>
      </c>
      <c r="F350" s="36" t="s">
        <v>89</v>
      </c>
      <c r="G350" s="36" t="s">
        <v>90</v>
      </c>
      <c r="H350" s="36" t="s">
        <v>91</v>
      </c>
      <c r="I350" s="36" t="s">
        <v>92</v>
      </c>
      <c r="J350" s="36" t="s">
        <v>93</v>
      </c>
      <c r="K350" s="36" t="s">
        <v>94</v>
      </c>
      <c r="L350" s="36" t="s">
        <v>95</v>
      </c>
      <c r="M350" s="36" t="s">
        <v>96</v>
      </c>
      <c r="N350" s="36" t="s">
        <v>97</v>
      </c>
      <c r="O350" s="36" t="s">
        <v>98</v>
      </c>
      <c r="P350" s="36" t="s">
        <v>99</v>
      </c>
      <c r="Q350" s="36" t="s">
        <v>100</v>
      </c>
      <c r="R350" s="36" t="s">
        <v>101</v>
      </c>
      <c r="S350" s="37" t="s">
        <v>102</v>
      </c>
      <c r="T350" s="315" t="s">
        <v>103</v>
      </c>
      <c r="U350" s="316"/>
      <c r="V350" s="317"/>
      <c r="W350" s="315" t="s">
        <v>104</v>
      </c>
      <c r="X350" s="317"/>
      <c r="Y350" s="107"/>
      <c r="Z350" s="318" t="s">
        <v>105</v>
      </c>
      <c r="AA350" s="319"/>
      <c r="AB350" s="319"/>
      <c r="AC350" s="319"/>
      <c r="AD350" s="319"/>
      <c r="AE350" s="319"/>
      <c r="AF350" s="320"/>
      <c r="AG350" s="318" t="s">
        <v>106</v>
      </c>
      <c r="AH350" s="319"/>
      <c r="AI350" s="319"/>
      <c r="AJ350" s="319"/>
      <c r="AK350" s="319"/>
      <c r="AL350" s="320"/>
      <c r="AM350" s="46"/>
      <c r="AN350" s="47"/>
      <c r="AO350" s="47"/>
      <c r="AP350" s="47"/>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row>
    <row r="351" spans="1:78" customFormat="1" x14ac:dyDescent="0.35">
      <c r="A351" s="38"/>
      <c r="B351" s="38"/>
      <c r="C351" s="38"/>
      <c r="D351" s="38"/>
      <c r="E351" s="38"/>
      <c r="F351" s="38"/>
      <c r="G351" s="38"/>
      <c r="H351" s="38"/>
      <c r="I351" s="38"/>
      <c r="J351" s="38"/>
      <c r="K351" s="38"/>
      <c r="L351" s="38"/>
      <c r="M351" s="38"/>
      <c r="N351" s="38"/>
      <c r="O351" s="38"/>
      <c r="P351" s="38"/>
      <c r="Q351" s="38"/>
      <c r="R351" s="38"/>
      <c r="S351" s="38"/>
      <c r="T351" s="39" t="s">
        <v>107</v>
      </c>
      <c r="U351" s="39" t="s">
        <v>108</v>
      </c>
      <c r="V351" s="39" t="s">
        <v>109</v>
      </c>
      <c r="W351" s="39" t="s">
        <v>110</v>
      </c>
      <c r="X351" s="39" t="s">
        <v>111</v>
      </c>
      <c r="Y351" s="39" t="s">
        <v>112</v>
      </c>
      <c r="Z351" s="39" t="s">
        <v>113</v>
      </c>
      <c r="AA351" s="39" t="s">
        <v>114</v>
      </c>
      <c r="AB351" s="39" t="s">
        <v>115</v>
      </c>
      <c r="AC351" s="39" t="s">
        <v>116</v>
      </c>
      <c r="AD351" s="39" t="s">
        <v>117</v>
      </c>
      <c r="AE351" s="39" t="s">
        <v>118</v>
      </c>
      <c r="AF351" s="39" t="s">
        <v>119</v>
      </c>
      <c r="AG351" s="39" t="s">
        <v>120</v>
      </c>
      <c r="AH351" s="39" t="s">
        <v>121</v>
      </c>
      <c r="AI351" s="39" t="s">
        <v>122</v>
      </c>
      <c r="AJ351" s="39" t="s">
        <v>123</v>
      </c>
      <c r="AK351" s="39" t="s">
        <v>124</v>
      </c>
      <c r="AL351" s="39" t="s">
        <v>125</v>
      </c>
      <c r="AM351" s="38" t="s">
        <v>149</v>
      </c>
      <c r="AN351" s="39" t="s">
        <v>150</v>
      </c>
      <c r="AO351" s="39" t="s">
        <v>151</v>
      </c>
      <c r="AP351" s="58" t="s">
        <v>178</v>
      </c>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row>
    <row r="352" spans="1:78" customFormat="1" x14ac:dyDescent="0.35">
      <c r="A352" s="40" t="s">
        <v>145</v>
      </c>
      <c r="B352" s="5" t="s">
        <v>49</v>
      </c>
      <c r="C352" s="40" t="s">
        <v>311</v>
      </c>
      <c r="D352" s="5" t="s">
        <v>236</v>
      </c>
      <c r="E352" s="41" t="s">
        <v>28</v>
      </c>
      <c r="F352" s="40" t="s">
        <v>126</v>
      </c>
      <c r="G352" s="42" t="str">
        <f ca="1">TEXT(TODAY(),"YYYY-MM-DD")</f>
        <v>2022-12-20</v>
      </c>
      <c r="H352" s="42" t="str">
        <f ca="1">TEXT(TODAY(),"YYYY-MM-DD")</f>
        <v>2022-12-20</v>
      </c>
      <c r="I352" s="40">
        <v>12</v>
      </c>
      <c r="J352" s="40">
        <v>12</v>
      </c>
      <c r="K352" s="40">
        <v>12</v>
      </c>
      <c r="L352" s="40" t="s">
        <v>317</v>
      </c>
      <c r="M352" s="40" t="s">
        <v>318</v>
      </c>
      <c r="N352" s="21" t="s">
        <v>127</v>
      </c>
      <c r="O352" s="21" t="s">
        <v>127</v>
      </c>
      <c r="P352" s="21" t="s">
        <v>128</v>
      </c>
      <c r="Q352" s="21" t="s">
        <v>128</v>
      </c>
      <c r="R352" s="21" t="s">
        <v>128</v>
      </c>
      <c r="S352" s="41"/>
      <c r="T352" s="41" t="s">
        <v>129</v>
      </c>
      <c r="U352" s="41" t="s">
        <v>130</v>
      </c>
      <c r="V352" s="41"/>
      <c r="W352" s="41" t="s">
        <v>131</v>
      </c>
      <c r="X352" s="41" t="s">
        <v>132</v>
      </c>
      <c r="Y352" s="41"/>
      <c r="Z352" s="41"/>
      <c r="AA352" s="41"/>
      <c r="AB352" s="41"/>
      <c r="AC352" s="41"/>
      <c r="AD352" s="41" t="s">
        <v>128</v>
      </c>
      <c r="AE352" s="41" t="s">
        <v>128</v>
      </c>
      <c r="AF352" s="41" t="s">
        <v>128</v>
      </c>
      <c r="AG352" s="41"/>
      <c r="AH352" s="41"/>
      <c r="AI352" s="41"/>
      <c r="AJ352" s="41" t="s">
        <v>128</v>
      </c>
      <c r="AK352" s="41" t="s">
        <v>128</v>
      </c>
      <c r="AL352" s="41" t="s">
        <v>128</v>
      </c>
      <c r="AM352" s="40"/>
      <c r="AN352" s="40">
        <v>1</v>
      </c>
      <c r="AO352" s="40">
        <v>4</v>
      </c>
      <c r="AP352" s="40">
        <v>0</v>
      </c>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row>
    <row r="353" spans="1:78" customFormat="1" x14ac:dyDescent="0.35"/>
    <row r="354" spans="1:78" customFormat="1" x14ac:dyDescent="0.35">
      <c r="A354" s="306" t="s">
        <v>319</v>
      </c>
      <c r="B354" s="307"/>
      <c r="C354" s="307"/>
      <c r="D354" s="307"/>
      <c r="E354" s="307"/>
      <c r="F354" s="307"/>
      <c r="G354" s="307"/>
      <c r="H354" s="307"/>
      <c r="I354" s="307"/>
      <c r="J354" s="307"/>
    </row>
    <row r="355" spans="1:78" customFormat="1" x14ac:dyDescent="0.35">
      <c r="A355" s="105"/>
      <c r="B355" s="106"/>
      <c r="C355" s="308" t="s">
        <v>245</v>
      </c>
      <c r="D355" s="308"/>
      <c r="E355" s="308"/>
      <c r="F355" s="308"/>
      <c r="G355" s="308"/>
      <c r="H355" s="308"/>
      <c r="I355" s="308"/>
      <c r="J355" s="308"/>
      <c r="K355" s="308"/>
    </row>
    <row r="356" spans="1:78" customFormat="1" x14ac:dyDescent="0.35">
      <c r="A356" s="304" t="s">
        <v>246</v>
      </c>
      <c r="B356" s="304" t="s">
        <v>247</v>
      </c>
      <c r="C356" s="309" t="s">
        <v>248</v>
      </c>
      <c r="D356" s="310"/>
      <c r="E356" s="310"/>
      <c r="F356" s="311"/>
      <c r="G356" s="312" t="s">
        <v>249</v>
      </c>
      <c r="H356" s="313"/>
      <c r="I356" s="313"/>
      <c r="J356" s="314"/>
      <c r="K356" s="304" t="s">
        <v>250</v>
      </c>
      <c r="L356" s="304" t="s">
        <v>251</v>
      </c>
    </row>
    <row r="357" spans="1:78" customFormat="1" x14ac:dyDescent="0.35">
      <c r="A357" s="305"/>
      <c r="B357" s="305"/>
      <c r="C357" s="88" t="s">
        <v>161</v>
      </c>
      <c r="D357" s="88" t="s">
        <v>163</v>
      </c>
      <c r="E357" s="88" t="s">
        <v>252</v>
      </c>
      <c r="F357" s="88" t="s">
        <v>253</v>
      </c>
      <c r="G357" s="89" t="s">
        <v>161</v>
      </c>
      <c r="H357" s="89" t="s">
        <v>163</v>
      </c>
      <c r="I357" s="89" t="s">
        <v>252</v>
      </c>
      <c r="J357" s="89" t="s">
        <v>253</v>
      </c>
      <c r="K357" s="305"/>
      <c r="L357" s="305"/>
    </row>
    <row r="358" spans="1:78" customFormat="1" x14ac:dyDescent="0.35">
      <c r="A358" s="41" t="s">
        <v>254</v>
      </c>
      <c r="B358" s="41" t="s">
        <v>255</v>
      </c>
      <c r="C358" s="21" t="str">
        <f>TEXT(13457.25,"0.00")</f>
        <v>13457.25</v>
      </c>
      <c r="D358" s="21" t="str">
        <f>TEXT(460,"0")</f>
        <v>460</v>
      </c>
      <c r="E358" s="21" t="str">
        <f>TEXT(12997.25,"0.00")</f>
        <v>12997.25</v>
      </c>
      <c r="F358" s="21" t="str">
        <f>TEXT(96.58,"0.00")</f>
        <v>96.58</v>
      </c>
      <c r="G358" s="21" t="str">
        <f>TEXT(3750,"0")</f>
        <v>3750</v>
      </c>
      <c r="H358" s="21" t="str">
        <f>TEXT(460,"0")</f>
        <v>460</v>
      </c>
      <c r="I358" s="21" t="str">
        <f>TEXT(3290,"0")</f>
        <v>3290</v>
      </c>
      <c r="J358" s="21" t="str">
        <f>TEXT(87.73,"0.00")</f>
        <v>87.73</v>
      </c>
      <c r="K358" s="21" t="str">
        <f>TEXT(258.86,"0.00")</f>
        <v>258.86</v>
      </c>
      <c r="L358" s="41" t="s">
        <v>28</v>
      </c>
    </row>
    <row r="360" spans="1:78" customFormat="1" x14ac:dyDescent="0.35">
      <c r="A360" s="34" t="s">
        <v>320</v>
      </c>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c r="AG360" s="35"/>
      <c r="AH360" s="35"/>
      <c r="AI360" s="35"/>
    </row>
    <row r="361" spans="1:78" customFormat="1" x14ac:dyDescent="0.35">
      <c r="A361" s="36" t="s">
        <v>84</v>
      </c>
      <c r="B361" s="36" t="s">
        <v>85</v>
      </c>
      <c r="C361" s="36" t="s">
        <v>86</v>
      </c>
      <c r="D361" s="36" t="s">
        <v>87</v>
      </c>
      <c r="E361" s="36" t="s">
        <v>88</v>
      </c>
      <c r="F361" s="36" t="s">
        <v>89</v>
      </c>
      <c r="G361" s="36" t="s">
        <v>90</v>
      </c>
      <c r="H361" s="36" t="s">
        <v>91</v>
      </c>
      <c r="I361" s="36" t="s">
        <v>92</v>
      </c>
      <c r="J361" s="36" t="s">
        <v>93</v>
      </c>
      <c r="K361" s="36" t="s">
        <v>94</v>
      </c>
      <c r="L361" s="36" t="s">
        <v>95</v>
      </c>
      <c r="M361" s="36" t="s">
        <v>96</v>
      </c>
      <c r="N361" s="36" t="s">
        <v>97</v>
      </c>
      <c r="O361" s="36" t="s">
        <v>98</v>
      </c>
      <c r="P361" s="36" t="s">
        <v>99</v>
      </c>
      <c r="Q361" s="36" t="s">
        <v>100</v>
      </c>
      <c r="R361" s="36" t="s">
        <v>101</v>
      </c>
      <c r="S361" s="37" t="s">
        <v>102</v>
      </c>
      <c r="T361" s="315" t="s">
        <v>103</v>
      </c>
      <c r="U361" s="316"/>
      <c r="V361" s="317"/>
      <c r="W361" s="315" t="s">
        <v>104</v>
      </c>
      <c r="X361" s="317"/>
      <c r="Y361" s="108"/>
      <c r="Z361" s="318" t="s">
        <v>105</v>
      </c>
      <c r="AA361" s="319"/>
      <c r="AB361" s="319"/>
      <c r="AC361" s="319"/>
      <c r="AD361" s="319"/>
      <c r="AE361" s="319"/>
      <c r="AF361" s="320"/>
      <c r="AG361" s="318" t="s">
        <v>106</v>
      </c>
      <c r="AH361" s="319"/>
      <c r="AI361" s="319"/>
      <c r="AJ361" s="319"/>
      <c r="AK361" s="319"/>
      <c r="AL361" s="320"/>
      <c r="AM361" s="46"/>
      <c r="AN361" s="47"/>
      <c r="AO361" s="47"/>
      <c r="AP361" s="47"/>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row>
    <row r="362" spans="1:78" customFormat="1" x14ac:dyDescent="0.35">
      <c r="A362" s="38"/>
      <c r="B362" s="38"/>
      <c r="C362" s="38"/>
      <c r="D362" s="38"/>
      <c r="E362" s="38"/>
      <c r="F362" s="38"/>
      <c r="G362" s="38"/>
      <c r="H362" s="38"/>
      <c r="I362" s="38"/>
      <c r="J362" s="38"/>
      <c r="K362" s="38"/>
      <c r="L362" s="38"/>
      <c r="M362" s="38"/>
      <c r="N362" s="38"/>
      <c r="O362" s="38"/>
      <c r="P362" s="38"/>
      <c r="Q362" s="38"/>
      <c r="R362" s="38"/>
      <c r="S362" s="38"/>
      <c r="T362" s="39" t="s">
        <v>107</v>
      </c>
      <c r="U362" s="39" t="s">
        <v>108</v>
      </c>
      <c r="V362" s="39" t="s">
        <v>109</v>
      </c>
      <c r="W362" s="39" t="s">
        <v>110</v>
      </c>
      <c r="X362" s="39" t="s">
        <v>111</v>
      </c>
      <c r="Y362" s="39" t="s">
        <v>112</v>
      </c>
      <c r="Z362" s="39" t="s">
        <v>113</v>
      </c>
      <c r="AA362" s="39" t="s">
        <v>114</v>
      </c>
      <c r="AB362" s="39" t="s">
        <v>115</v>
      </c>
      <c r="AC362" s="39" t="s">
        <v>116</v>
      </c>
      <c r="AD362" s="39" t="s">
        <v>117</v>
      </c>
      <c r="AE362" s="39" t="s">
        <v>118</v>
      </c>
      <c r="AF362" s="39" t="s">
        <v>119</v>
      </c>
      <c r="AG362" s="39" t="s">
        <v>120</v>
      </c>
      <c r="AH362" s="39" t="s">
        <v>121</v>
      </c>
      <c r="AI362" s="39" t="s">
        <v>122</v>
      </c>
      <c r="AJ362" s="39" t="s">
        <v>123</v>
      </c>
      <c r="AK362" s="39" t="s">
        <v>124</v>
      </c>
      <c r="AL362" s="39" t="s">
        <v>125</v>
      </c>
      <c r="AM362" s="38" t="s">
        <v>149</v>
      </c>
      <c r="AN362" s="39" t="s">
        <v>150</v>
      </c>
      <c r="AO362" s="39" t="s">
        <v>151</v>
      </c>
      <c r="AP362" s="58" t="s">
        <v>178</v>
      </c>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row>
    <row r="363" spans="1:78" customFormat="1" x14ac:dyDescent="0.35">
      <c r="A363" s="40" t="s">
        <v>145</v>
      </c>
      <c r="B363" s="5" t="s">
        <v>49</v>
      </c>
      <c r="C363" s="40" t="s">
        <v>321</v>
      </c>
      <c r="D363" s="5" t="s">
        <v>146</v>
      </c>
      <c r="E363" s="41" t="s">
        <v>28</v>
      </c>
      <c r="F363" s="40" t="s">
        <v>126</v>
      </c>
      <c r="G363" s="42" t="str">
        <f ca="1">TEXT(TODAY(),"YYYY-MM-DD")</f>
        <v>2022-12-20</v>
      </c>
      <c r="H363" s="42" t="str">
        <f ca="1">TEXT(TODAY(),"YYYY-MM-DD")</f>
        <v>2022-12-20</v>
      </c>
      <c r="I363" s="40">
        <v>12</v>
      </c>
      <c r="J363" s="40">
        <v>12</v>
      </c>
      <c r="K363" s="40">
        <v>12</v>
      </c>
      <c r="L363" s="40" t="s">
        <v>147</v>
      </c>
      <c r="M363" s="40" t="s">
        <v>148</v>
      </c>
      <c r="N363" s="21" t="s">
        <v>127</v>
      </c>
      <c r="O363" s="21" t="s">
        <v>127</v>
      </c>
      <c r="P363" s="21" t="s">
        <v>128</v>
      </c>
      <c r="Q363" s="21" t="s">
        <v>128</v>
      </c>
      <c r="R363" s="21" t="s">
        <v>128</v>
      </c>
      <c r="S363" s="41"/>
      <c r="T363" s="41" t="s">
        <v>129</v>
      </c>
      <c r="U363" s="41" t="s">
        <v>130</v>
      </c>
      <c r="V363" s="41"/>
      <c r="W363" s="41" t="s">
        <v>131</v>
      </c>
      <c r="X363" s="41" t="s">
        <v>132</v>
      </c>
      <c r="Y363" s="41"/>
      <c r="Z363" s="41"/>
      <c r="AA363" s="41"/>
      <c r="AB363" s="41"/>
      <c r="AC363" s="41"/>
      <c r="AD363" s="41" t="s">
        <v>128</v>
      </c>
      <c r="AE363" s="41" t="s">
        <v>128</v>
      </c>
      <c r="AF363" s="41" t="s">
        <v>128</v>
      </c>
      <c r="AG363" s="41"/>
      <c r="AH363" s="41"/>
      <c r="AI363" s="41"/>
      <c r="AJ363" s="41" t="s">
        <v>128</v>
      </c>
      <c r="AK363" s="41" t="s">
        <v>128</v>
      </c>
      <c r="AL363" s="41" t="s">
        <v>128</v>
      </c>
      <c r="AM363" s="40"/>
      <c r="AN363" s="40">
        <v>1</v>
      </c>
      <c r="AO363" s="40">
        <v>0</v>
      </c>
      <c r="AP363" s="40">
        <v>0</v>
      </c>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row>
    <row r="364" spans="1:78" customFormat="1" ht="19" customHeight="1" x14ac:dyDescent="0.35">
      <c r="A364" s="33"/>
      <c r="B364" s="33"/>
      <c r="C364" s="33"/>
      <c r="D364" s="33"/>
      <c r="E364" s="33"/>
      <c r="F364" s="33"/>
      <c r="G364" s="33"/>
      <c r="H364" s="33"/>
      <c r="I364" s="33"/>
      <c r="J364" s="33"/>
      <c r="K364" s="33"/>
      <c r="L364" s="14"/>
      <c r="M364" s="14"/>
      <c r="Y364" s="60"/>
    </row>
    <row r="365" spans="1:78" customFormat="1" ht="18.5" x14ac:dyDescent="0.35">
      <c r="A365" s="48" t="s">
        <v>322</v>
      </c>
      <c r="B365" s="49"/>
      <c r="C365" s="49"/>
      <c r="D365" s="49"/>
      <c r="E365" s="49"/>
      <c r="F365" s="49"/>
      <c r="G365" s="49"/>
      <c r="H365" s="49"/>
      <c r="I365" s="49"/>
      <c r="J365" s="49"/>
      <c r="K365" s="49"/>
      <c r="L365" s="33"/>
      <c r="Y365" s="60"/>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row>
    <row r="366" spans="1:78" customFormat="1" ht="15.5" x14ac:dyDescent="0.35">
      <c r="A366" s="43" t="s">
        <v>32</v>
      </c>
      <c r="B366" s="43" t="s">
        <v>33</v>
      </c>
      <c r="C366" s="43" t="s">
        <v>34</v>
      </c>
      <c r="D366" s="43" t="s">
        <v>4</v>
      </c>
      <c r="E366" s="43" t="s">
        <v>35</v>
      </c>
      <c r="F366" s="43" t="s">
        <v>133</v>
      </c>
      <c r="G366" s="43" t="s">
        <v>134</v>
      </c>
      <c r="H366" s="43" t="s">
        <v>135</v>
      </c>
      <c r="I366" s="43" t="s">
        <v>136</v>
      </c>
      <c r="J366" s="43" t="s">
        <v>137</v>
      </c>
      <c r="K366" s="43" t="s">
        <v>138</v>
      </c>
      <c r="L366" s="33"/>
      <c r="Y366" s="60"/>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row>
    <row r="367" spans="1:78" customFormat="1" x14ac:dyDescent="0.35">
      <c r="A367" s="44" t="s">
        <v>139</v>
      </c>
      <c r="B367" s="44" t="s">
        <v>140</v>
      </c>
      <c r="C367" s="44" t="str">
        <f ca="1">TEXT(TODAY(),"YYYY-MM-DD")</f>
        <v>2022-12-20</v>
      </c>
      <c r="D367" s="44" t="s">
        <v>13</v>
      </c>
      <c r="E367" s="44" t="s">
        <v>144</v>
      </c>
      <c r="F367" s="45" t="str">
        <f ca="1">TEXT(TODAY(),"YYYY-MM-DD")</f>
        <v>2022-12-20</v>
      </c>
      <c r="G367" s="42" t="s">
        <v>128</v>
      </c>
      <c r="H367" s="44" t="s">
        <v>49</v>
      </c>
      <c r="I367" s="44" t="s">
        <v>141</v>
      </c>
      <c r="J367" s="44" t="s">
        <v>142</v>
      </c>
      <c r="K367" s="44"/>
      <c r="L367" s="33"/>
      <c r="Y367" s="60"/>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row>
    <row r="368" spans="1:78" customFormat="1" x14ac:dyDescent="0.35">
      <c r="A368" s="44" t="s">
        <v>36</v>
      </c>
      <c r="B368" s="44" t="s">
        <v>143</v>
      </c>
      <c r="C368" s="44" t="str">
        <f ca="1">TEXT(TODAY(),"YYYY-MM-DD")</f>
        <v>2022-12-20</v>
      </c>
      <c r="D368" s="44" t="s">
        <v>13</v>
      </c>
      <c r="E368" s="44" t="s">
        <v>38</v>
      </c>
      <c r="F368" s="45" t="str">
        <f ca="1">TEXT(TODAY(),"YYYY-MM-DD")</f>
        <v>2022-12-20</v>
      </c>
      <c r="G368" s="42" t="s">
        <v>128</v>
      </c>
      <c r="H368" s="44" t="s">
        <v>49</v>
      </c>
      <c r="I368" s="44" t="s">
        <v>141</v>
      </c>
      <c r="J368" s="44" t="s">
        <v>152</v>
      </c>
      <c r="K368" s="44"/>
      <c r="L368" s="33"/>
      <c r="Y368" s="60"/>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row>
    <row r="369" spans="1:78" x14ac:dyDescent="0.35">
      <c r="AR369"/>
      <c r="AS369"/>
    </row>
    <row r="370" spans="1:78" customFormat="1" x14ac:dyDescent="0.35">
      <c r="A370" s="321" t="s">
        <v>323</v>
      </c>
      <c r="B370" s="322"/>
      <c r="C370" s="322"/>
      <c r="D370" s="322"/>
      <c r="E370" s="322"/>
      <c r="F370" s="322"/>
      <c r="G370" s="322"/>
      <c r="H370" s="322"/>
      <c r="I370" s="322"/>
      <c r="J370" s="322"/>
      <c r="K370" s="322"/>
      <c r="L370" s="322"/>
      <c r="M370" s="322"/>
      <c r="N370" s="322"/>
      <c r="O370" s="322"/>
      <c r="P370" s="322"/>
      <c r="Q370" s="322"/>
      <c r="R370" s="322"/>
      <c r="S370" s="110"/>
      <c r="T370" s="110"/>
      <c r="U370" s="110"/>
      <c r="V370" s="110"/>
      <c r="W370" s="110"/>
      <c r="X370" s="110"/>
      <c r="Y370" s="110"/>
      <c r="Z370" s="110"/>
    </row>
    <row r="371" spans="1:78" customFormat="1" x14ac:dyDescent="0.35">
      <c r="A371" s="56" t="s">
        <v>153</v>
      </c>
      <c r="B371" s="56" t="s">
        <v>154</v>
      </c>
      <c r="C371" s="56" t="s">
        <v>155</v>
      </c>
      <c r="D371" s="56" t="s">
        <v>90</v>
      </c>
      <c r="E371" s="56" t="s">
        <v>102</v>
      </c>
      <c r="F371" s="56" t="s">
        <v>156</v>
      </c>
      <c r="G371" s="56" t="s">
        <v>157</v>
      </c>
      <c r="H371" s="56" t="s">
        <v>158</v>
      </c>
      <c r="I371" s="56" t="s">
        <v>159</v>
      </c>
      <c r="J371" s="56" t="s">
        <v>160</v>
      </c>
      <c r="K371" s="56" t="s">
        <v>161</v>
      </c>
      <c r="L371" s="56" t="s">
        <v>162</v>
      </c>
      <c r="M371" s="56" t="s">
        <v>163</v>
      </c>
      <c r="N371" s="56" t="s">
        <v>164</v>
      </c>
      <c r="O371" s="56" t="s">
        <v>165</v>
      </c>
      <c r="P371" s="56" t="s">
        <v>166</v>
      </c>
      <c r="Q371" s="56" t="s">
        <v>167</v>
      </c>
      <c r="R371" s="56" t="s">
        <v>168</v>
      </c>
      <c r="S371" s="56" t="s">
        <v>169</v>
      </c>
      <c r="T371" s="56" t="s">
        <v>136</v>
      </c>
      <c r="U371" s="56" t="s">
        <v>135</v>
      </c>
      <c r="V371" s="56" t="s">
        <v>171</v>
      </c>
      <c r="W371" s="56" t="s">
        <v>174</v>
      </c>
      <c r="X371" s="56" t="s">
        <v>175</v>
      </c>
      <c r="Y371" s="56" t="s">
        <v>177</v>
      </c>
      <c r="Z371" s="56" t="s">
        <v>172</v>
      </c>
    </row>
    <row r="372" spans="1:78" customFormat="1" x14ac:dyDescent="0.35">
      <c r="A372" s="51" t="s">
        <v>256</v>
      </c>
      <c r="B372" s="50"/>
      <c r="C372" s="90" t="s">
        <v>257</v>
      </c>
      <c r="D372" s="90" t="str">
        <f ca="1">TEXT(TODAY(),"YYYY-MM-DD")</f>
        <v>2022-12-20</v>
      </c>
      <c r="E372" s="90"/>
      <c r="F372" s="91">
        <v>11</v>
      </c>
      <c r="G372" s="91" t="s">
        <v>238</v>
      </c>
      <c r="H372" s="91">
        <f>F372</f>
        <v>11</v>
      </c>
      <c r="I372" s="90" t="s">
        <v>65</v>
      </c>
      <c r="J372" s="92">
        <v>1</v>
      </c>
      <c r="K372" s="91" t="str">
        <f>TEXT(H372*J372,"0.00")</f>
        <v>11.00</v>
      </c>
      <c r="L372" s="91">
        <f>(10+(J372*3))</f>
        <v>13</v>
      </c>
      <c r="M372" s="91">
        <f>10+(J372*3)</f>
        <v>13</v>
      </c>
      <c r="N372" s="90"/>
      <c r="O372" s="90"/>
      <c r="P372" s="90"/>
      <c r="Q372" s="90"/>
      <c r="R372" s="90"/>
      <c r="S372" s="90"/>
      <c r="T372" s="90" t="s">
        <v>141</v>
      </c>
      <c r="U372" s="90" t="s">
        <v>49</v>
      </c>
      <c r="V372" s="90" t="s">
        <v>195</v>
      </c>
      <c r="W372" s="90" t="s">
        <v>38</v>
      </c>
      <c r="X372" s="90" t="s">
        <v>196</v>
      </c>
      <c r="Y372" s="90" t="s">
        <v>324</v>
      </c>
      <c r="Z372" s="90" t="s">
        <v>325</v>
      </c>
      <c r="AU372" t="s">
        <v>886</v>
      </c>
    </row>
    <row r="373" spans="1:78" x14ac:dyDescent="0.35">
      <c r="AR373"/>
      <c r="AS373"/>
    </row>
    <row r="374" spans="1:78" customFormat="1" x14ac:dyDescent="0.35">
      <c r="A374" s="34" t="s">
        <v>326</v>
      </c>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c r="AG374" s="35"/>
      <c r="AH374" s="35"/>
      <c r="AI374" s="35"/>
    </row>
    <row r="375" spans="1:78" customFormat="1" x14ac:dyDescent="0.35">
      <c r="A375" s="36" t="s">
        <v>84</v>
      </c>
      <c r="B375" s="36" t="s">
        <v>85</v>
      </c>
      <c r="C375" s="36" t="s">
        <v>86</v>
      </c>
      <c r="D375" s="36" t="s">
        <v>87</v>
      </c>
      <c r="E375" s="36" t="s">
        <v>88</v>
      </c>
      <c r="F375" s="36" t="s">
        <v>89</v>
      </c>
      <c r="G375" s="36" t="s">
        <v>90</v>
      </c>
      <c r="H375" s="36" t="s">
        <v>91</v>
      </c>
      <c r="I375" s="36" t="s">
        <v>92</v>
      </c>
      <c r="J375" s="36" t="s">
        <v>93</v>
      </c>
      <c r="K375" s="36" t="s">
        <v>94</v>
      </c>
      <c r="L375" s="36" t="s">
        <v>95</v>
      </c>
      <c r="M375" s="36" t="s">
        <v>96</v>
      </c>
      <c r="N375" s="36" t="s">
        <v>97</v>
      </c>
      <c r="O375" s="36" t="s">
        <v>98</v>
      </c>
      <c r="P375" s="36" t="s">
        <v>99</v>
      </c>
      <c r="Q375" s="36" t="s">
        <v>100</v>
      </c>
      <c r="R375" s="36" t="s">
        <v>101</v>
      </c>
      <c r="S375" s="37" t="s">
        <v>102</v>
      </c>
      <c r="T375" s="315" t="s">
        <v>103</v>
      </c>
      <c r="U375" s="316"/>
      <c r="V375" s="317"/>
      <c r="W375" s="315" t="s">
        <v>104</v>
      </c>
      <c r="X375" s="317"/>
      <c r="Y375" s="108"/>
      <c r="Z375" s="318" t="s">
        <v>105</v>
      </c>
      <c r="AA375" s="319"/>
      <c r="AB375" s="319"/>
      <c r="AC375" s="319"/>
      <c r="AD375" s="319"/>
      <c r="AE375" s="319"/>
      <c r="AF375" s="320"/>
      <c r="AG375" s="318" t="s">
        <v>106</v>
      </c>
      <c r="AH375" s="319"/>
      <c r="AI375" s="319"/>
      <c r="AJ375" s="319"/>
      <c r="AK375" s="319"/>
      <c r="AL375" s="320"/>
      <c r="AM375" s="46"/>
      <c r="AN375" s="47"/>
      <c r="AO375" s="47"/>
      <c r="AP375" s="47"/>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row>
    <row r="376" spans="1:78" customFormat="1" x14ac:dyDescent="0.35">
      <c r="A376" s="38"/>
      <c r="B376" s="38"/>
      <c r="C376" s="38"/>
      <c r="D376" s="38"/>
      <c r="E376" s="38"/>
      <c r="F376" s="38"/>
      <c r="G376" s="38"/>
      <c r="H376" s="38"/>
      <c r="I376" s="38"/>
      <c r="J376" s="38"/>
      <c r="K376" s="38"/>
      <c r="L376" s="38"/>
      <c r="M376" s="38"/>
      <c r="N376" s="38"/>
      <c r="O376" s="38"/>
      <c r="P376" s="38"/>
      <c r="Q376" s="38"/>
      <c r="R376" s="38"/>
      <c r="S376" s="38"/>
      <c r="T376" s="39" t="s">
        <v>107</v>
      </c>
      <c r="U376" s="39" t="s">
        <v>108</v>
      </c>
      <c r="V376" s="39" t="s">
        <v>109</v>
      </c>
      <c r="W376" s="39" t="s">
        <v>110</v>
      </c>
      <c r="X376" s="39" t="s">
        <v>111</v>
      </c>
      <c r="Y376" s="39" t="s">
        <v>112</v>
      </c>
      <c r="Z376" s="39" t="s">
        <v>113</v>
      </c>
      <c r="AA376" s="39" t="s">
        <v>114</v>
      </c>
      <c r="AB376" s="39" t="s">
        <v>115</v>
      </c>
      <c r="AC376" s="39" t="s">
        <v>116</v>
      </c>
      <c r="AD376" s="39" t="s">
        <v>117</v>
      </c>
      <c r="AE376" s="39" t="s">
        <v>118</v>
      </c>
      <c r="AF376" s="39" t="s">
        <v>119</v>
      </c>
      <c r="AG376" s="39" t="s">
        <v>120</v>
      </c>
      <c r="AH376" s="39" t="s">
        <v>121</v>
      </c>
      <c r="AI376" s="39" t="s">
        <v>122</v>
      </c>
      <c r="AJ376" s="39" t="s">
        <v>123</v>
      </c>
      <c r="AK376" s="39" t="s">
        <v>124</v>
      </c>
      <c r="AL376" s="39" t="s">
        <v>125</v>
      </c>
      <c r="AM376" s="38" t="s">
        <v>149</v>
      </c>
      <c r="AN376" s="39" t="s">
        <v>150</v>
      </c>
      <c r="AO376" s="39" t="s">
        <v>151</v>
      </c>
      <c r="AP376" s="58" t="s">
        <v>178</v>
      </c>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row>
    <row r="377" spans="1:78" customFormat="1" x14ac:dyDescent="0.35">
      <c r="A377" s="40" t="s">
        <v>145</v>
      </c>
      <c r="B377" s="5" t="s">
        <v>49</v>
      </c>
      <c r="C377" s="40" t="s">
        <v>321</v>
      </c>
      <c r="D377" s="5" t="s">
        <v>236</v>
      </c>
      <c r="E377" s="41" t="s">
        <v>28</v>
      </c>
      <c r="F377" s="40" t="s">
        <v>126</v>
      </c>
      <c r="G377" s="42" t="str">
        <f ca="1">TEXT(TODAY(),"YYYY-MM-DD")</f>
        <v>2022-12-20</v>
      </c>
      <c r="H377" s="42" t="str">
        <f ca="1">TEXT(TODAY(),"YYYY-MM-DD")</f>
        <v>2022-12-20</v>
      </c>
      <c r="I377" s="40">
        <v>12</v>
      </c>
      <c r="J377" s="40">
        <v>12</v>
      </c>
      <c r="K377" s="40">
        <v>12</v>
      </c>
      <c r="L377" s="40" t="s">
        <v>327</v>
      </c>
      <c r="M377" s="40" t="s">
        <v>328</v>
      </c>
      <c r="N377" s="21" t="s">
        <v>127</v>
      </c>
      <c r="O377" s="21" t="s">
        <v>127</v>
      </c>
      <c r="P377" s="21" t="s">
        <v>128</v>
      </c>
      <c r="Q377" s="21" t="s">
        <v>128</v>
      </c>
      <c r="R377" s="21" t="s">
        <v>128</v>
      </c>
      <c r="S377" s="41"/>
      <c r="T377" s="41" t="s">
        <v>129</v>
      </c>
      <c r="U377" s="41" t="s">
        <v>130</v>
      </c>
      <c r="V377" s="41"/>
      <c r="W377" s="41" t="s">
        <v>131</v>
      </c>
      <c r="X377" s="41" t="s">
        <v>132</v>
      </c>
      <c r="Y377" s="41"/>
      <c r="Z377" s="41"/>
      <c r="AA377" s="41"/>
      <c r="AB377" s="41"/>
      <c r="AC377" s="41"/>
      <c r="AD377" s="41" t="s">
        <v>128</v>
      </c>
      <c r="AE377" s="41" t="s">
        <v>128</v>
      </c>
      <c r="AF377" s="41" t="s">
        <v>128</v>
      </c>
      <c r="AG377" s="41"/>
      <c r="AH377" s="41"/>
      <c r="AI377" s="41"/>
      <c r="AJ377" s="41" t="s">
        <v>128</v>
      </c>
      <c r="AK377" s="41" t="s">
        <v>128</v>
      </c>
      <c r="AL377" s="41" t="s">
        <v>128</v>
      </c>
      <c r="AM377" s="40"/>
      <c r="AN377" s="40">
        <v>1</v>
      </c>
      <c r="AO377" s="40">
        <v>4</v>
      </c>
      <c r="AP377" s="40">
        <v>0</v>
      </c>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row>
    <row r="378" spans="1:78" customFormat="1" x14ac:dyDescent="0.35"/>
    <row r="379" spans="1:78" customFormat="1" x14ac:dyDescent="0.35">
      <c r="A379" s="306" t="s">
        <v>329</v>
      </c>
      <c r="B379" s="307"/>
      <c r="C379" s="307"/>
      <c r="D379" s="307"/>
      <c r="E379" s="307"/>
      <c r="F379" s="307"/>
      <c r="G379" s="307"/>
      <c r="H379" s="307"/>
      <c r="I379" s="307"/>
      <c r="J379" s="307"/>
    </row>
    <row r="380" spans="1:78" customFormat="1" x14ac:dyDescent="0.35">
      <c r="A380" s="109"/>
      <c r="B380" s="110"/>
      <c r="C380" s="308" t="s">
        <v>245</v>
      </c>
      <c r="D380" s="308"/>
      <c r="E380" s="308"/>
      <c r="F380" s="308"/>
      <c r="G380" s="308"/>
      <c r="H380" s="308"/>
      <c r="I380" s="308"/>
      <c r="J380" s="308"/>
      <c r="K380" s="308"/>
    </row>
    <row r="381" spans="1:78" customFormat="1" x14ac:dyDescent="0.35">
      <c r="A381" s="304" t="s">
        <v>246</v>
      </c>
      <c r="B381" s="304" t="s">
        <v>247</v>
      </c>
      <c r="C381" s="309" t="s">
        <v>248</v>
      </c>
      <c r="D381" s="310"/>
      <c r="E381" s="310"/>
      <c r="F381" s="311"/>
      <c r="G381" s="312" t="s">
        <v>249</v>
      </c>
      <c r="H381" s="313"/>
      <c r="I381" s="313"/>
      <c r="J381" s="314"/>
      <c r="K381" s="304" t="s">
        <v>250</v>
      </c>
      <c r="L381" s="304" t="s">
        <v>251</v>
      </c>
    </row>
    <row r="382" spans="1:78" customFormat="1" x14ac:dyDescent="0.35">
      <c r="A382" s="305"/>
      <c r="B382" s="305"/>
      <c r="C382" s="88" t="s">
        <v>161</v>
      </c>
      <c r="D382" s="88" t="s">
        <v>163</v>
      </c>
      <c r="E382" s="88" t="s">
        <v>252</v>
      </c>
      <c r="F382" s="88" t="s">
        <v>253</v>
      </c>
      <c r="G382" s="89" t="s">
        <v>161</v>
      </c>
      <c r="H382" s="89" t="s">
        <v>163</v>
      </c>
      <c r="I382" s="89" t="s">
        <v>252</v>
      </c>
      <c r="J382" s="89" t="s">
        <v>253</v>
      </c>
      <c r="K382" s="305"/>
      <c r="L382" s="305"/>
    </row>
    <row r="383" spans="1:78" customFormat="1" x14ac:dyDescent="0.35">
      <c r="A383" s="41" t="s">
        <v>254</v>
      </c>
      <c r="B383" s="41" t="s">
        <v>255</v>
      </c>
      <c r="C383" s="21" t="str">
        <f>TEXT(13457.25,"0.00")</f>
        <v>13457.25</v>
      </c>
      <c r="D383" s="21" t="str">
        <f>TEXT(460,"0")</f>
        <v>460</v>
      </c>
      <c r="E383" s="21" t="str">
        <f>TEXT(12997.25,"0.00")</f>
        <v>12997.25</v>
      </c>
      <c r="F383" s="21" t="str">
        <f>TEXT(96.58,"0.00")</f>
        <v>96.58</v>
      </c>
      <c r="G383" s="21" t="str">
        <f>TEXT(3750,"0")</f>
        <v>3750</v>
      </c>
      <c r="H383" s="21" t="str">
        <f>TEXT(460,"0")</f>
        <v>460</v>
      </c>
      <c r="I383" s="21" t="str">
        <f>TEXT(3290,"0")</f>
        <v>3290</v>
      </c>
      <c r="J383" s="21" t="str">
        <f>TEXT(87.73,"0.00")</f>
        <v>87.73</v>
      </c>
      <c r="K383" s="21" t="str">
        <f>TEXT(258.86,"0.00")</f>
        <v>258.86</v>
      </c>
      <c r="L383" s="41" t="s">
        <v>28</v>
      </c>
    </row>
    <row r="385" spans="1:78" customFormat="1" x14ac:dyDescent="0.35">
      <c r="A385" s="34" t="s">
        <v>330</v>
      </c>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c r="AI385" s="35"/>
    </row>
    <row r="386" spans="1:78" customFormat="1" x14ac:dyDescent="0.35">
      <c r="A386" s="36" t="s">
        <v>84</v>
      </c>
      <c r="B386" s="36" t="s">
        <v>85</v>
      </c>
      <c r="C386" s="36" t="s">
        <v>86</v>
      </c>
      <c r="D386" s="36" t="s">
        <v>87</v>
      </c>
      <c r="E386" s="36" t="s">
        <v>88</v>
      </c>
      <c r="F386" s="36" t="s">
        <v>89</v>
      </c>
      <c r="G386" s="36" t="s">
        <v>90</v>
      </c>
      <c r="H386" s="36" t="s">
        <v>91</v>
      </c>
      <c r="I386" s="36" t="s">
        <v>92</v>
      </c>
      <c r="J386" s="36" t="s">
        <v>93</v>
      </c>
      <c r="K386" s="36" t="s">
        <v>94</v>
      </c>
      <c r="L386" s="36" t="s">
        <v>95</v>
      </c>
      <c r="M386" s="36" t="s">
        <v>96</v>
      </c>
      <c r="N386" s="36" t="s">
        <v>97</v>
      </c>
      <c r="O386" s="36" t="s">
        <v>98</v>
      </c>
      <c r="P386" s="36" t="s">
        <v>99</v>
      </c>
      <c r="Q386" s="36" t="s">
        <v>100</v>
      </c>
      <c r="R386" s="36" t="s">
        <v>101</v>
      </c>
      <c r="S386" s="37" t="s">
        <v>102</v>
      </c>
      <c r="T386" s="315" t="s">
        <v>103</v>
      </c>
      <c r="U386" s="316"/>
      <c r="V386" s="317"/>
      <c r="W386" s="315" t="s">
        <v>104</v>
      </c>
      <c r="X386" s="317"/>
      <c r="Y386" s="113"/>
      <c r="Z386" s="318" t="s">
        <v>105</v>
      </c>
      <c r="AA386" s="319"/>
      <c r="AB386" s="319"/>
      <c r="AC386" s="319"/>
      <c r="AD386" s="319"/>
      <c r="AE386" s="319"/>
      <c r="AF386" s="320"/>
      <c r="AG386" s="318" t="s">
        <v>106</v>
      </c>
      <c r="AH386" s="319"/>
      <c r="AI386" s="319"/>
      <c r="AJ386" s="319"/>
      <c r="AK386" s="319"/>
      <c r="AL386" s="320"/>
      <c r="AM386" s="46"/>
      <c r="AN386" s="47"/>
      <c r="AO386" s="47"/>
      <c r="AP386" s="47"/>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row>
    <row r="387" spans="1:78" customFormat="1" x14ac:dyDescent="0.35">
      <c r="A387" s="38"/>
      <c r="B387" s="38"/>
      <c r="C387" s="38"/>
      <c r="D387" s="38"/>
      <c r="E387" s="38"/>
      <c r="F387" s="38"/>
      <c r="G387" s="38"/>
      <c r="H387" s="38"/>
      <c r="I387" s="38"/>
      <c r="J387" s="38"/>
      <c r="K387" s="38"/>
      <c r="L387" s="38"/>
      <c r="M387" s="38"/>
      <c r="N387" s="38"/>
      <c r="O387" s="38"/>
      <c r="P387" s="38"/>
      <c r="Q387" s="38"/>
      <c r="R387" s="38"/>
      <c r="S387" s="38"/>
      <c r="T387" s="39" t="s">
        <v>107</v>
      </c>
      <c r="U387" s="39" t="s">
        <v>108</v>
      </c>
      <c r="V387" s="39" t="s">
        <v>109</v>
      </c>
      <c r="W387" s="39" t="s">
        <v>110</v>
      </c>
      <c r="X387" s="39" t="s">
        <v>111</v>
      </c>
      <c r="Y387" s="39" t="s">
        <v>112</v>
      </c>
      <c r="Z387" s="39" t="s">
        <v>113</v>
      </c>
      <c r="AA387" s="39" t="s">
        <v>114</v>
      </c>
      <c r="AB387" s="39" t="s">
        <v>115</v>
      </c>
      <c r="AC387" s="39" t="s">
        <v>116</v>
      </c>
      <c r="AD387" s="39" t="s">
        <v>117</v>
      </c>
      <c r="AE387" s="39" t="s">
        <v>118</v>
      </c>
      <c r="AF387" s="39" t="s">
        <v>119</v>
      </c>
      <c r="AG387" s="39" t="s">
        <v>120</v>
      </c>
      <c r="AH387" s="39" t="s">
        <v>121</v>
      </c>
      <c r="AI387" s="39" t="s">
        <v>122</v>
      </c>
      <c r="AJ387" s="39" t="s">
        <v>123</v>
      </c>
      <c r="AK387" s="39" t="s">
        <v>124</v>
      </c>
      <c r="AL387" s="39" t="s">
        <v>125</v>
      </c>
      <c r="AM387" s="38" t="s">
        <v>149</v>
      </c>
      <c r="AN387" s="39" t="s">
        <v>150</v>
      </c>
      <c r="AO387" s="39" t="s">
        <v>151</v>
      </c>
      <c r="AP387" s="58" t="s">
        <v>178</v>
      </c>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row>
    <row r="388" spans="1:78" customFormat="1" x14ac:dyDescent="0.35">
      <c r="A388" s="40" t="s">
        <v>145</v>
      </c>
      <c r="B388" s="5" t="s">
        <v>49</v>
      </c>
      <c r="C388" s="40" t="s">
        <v>331</v>
      </c>
      <c r="D388" s="5" t="s">
        <v>146</v>
      </c>
      <c r="E388" s="41" t="s">
        <v>28</v>
      </c>
      <c r="F388" s="40" t="s">
        <v>126</v>
      </c>
      <c r="G388" s="42" t="str">
        <f ca="1">TEXT(TODAY(),"YYYY-MM-DD")</f>
        <v>2022-12-20</v>
      </c>
      <c r="H388" s="42" t="str">
        <f ca="1">TEXT(TODAY(),"YYYY-MM-DD")</f>
        <v>2022-12-20</v>
      </c>
      <c r="I388" s="40">
        <v>12</v>
      </c>
      <c r="J388" s="40">
        <v>12</v>
      </c>
      <c r="K388" s="40">
        <v>12</v>
      </c>
      <c r="L388" s="40" t="s">
        <v>147</v>
      </c>
      <c r="M388" s="40" t="s">
        <v>148</v>
      </c>
      <c r="N388" s="21" t="s">
        <v>127</v>
      </c>
      <c r="O388" s="21" t="s">
        <v>127</v>
      </c>
      <c r="P388" s="21" t="s">
        <v>128</v>
      </c>
      <c r="Q388" s="21" t="s">
        <v>128</v>
      </c>
      <c r="R388" s="21" t="s">
        <v>128</v>
      </c>
      <c r="S388" s="41"/>
      <c r="T388" s="41" t="s">
        <v>129</v>
      </c>
      <c r="U388" s="41" t="s">
        <v>130</v>
      </c>
      <c r="V388" s="41"/>
      <c r="W388" s="41" t="s">
        <v>131</v>
      </c>
      <c r="X388" s="41" t="s">
        <v>132</v>
      </c>
      <c r="Y388" s="41"/>
      <c r="Z388" s="41"/>
      <c r="AA388" s="41"/>
      <c r="AB388" s="41"/>
      <c r="AC388" s="41"/>
      <c r="AD388" s="41" t="s">
        <v>128</v>
      </c>
      <c r="AE388" s="41" t="s">
        <v>128</v>
      </c>
      <c r="AF388" s="41" t="s">
        <v>128</v>
      </c>
      <c r="AG388" s="41"/>
      <c r="AH388" s="41"/>
      <c r="AI388" s="41"/>
      <c r="AJ388" s="41" t="s">
        <v>128</v>
      </c>
      <c r="AK388" s="41" t="s">
        <v>128</v>
      </c>
      <c r="AL388" s="41" t="s">
        <v>128</v>
      </c>
      <c r="AM388" s="40"/>
      <c r="AN388" s="40">
        <v>1</v>
      </c>
      <c r="AO388" s="40">
        <v>0</v>
      </c>
      <c r="AP388" s="40">
        <v>0</v>
      </c>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row>
    <row r="389" spans="1:78" customFormat="1" ht="19" customHeight="1" x14ac:dyDescent="0.35">
      <c r="A389" s="33"/>
      <c r="B389" s="33"/>
      <c r="C389" s="33"/>
      <c r="D389" s="33"/>
      <c r="E389" s="33"/>
      <c r="F389" s="33"/>
      <c r="G389" s="33"/>
      <c r="H389" s="33"/>
      <c r="I389" s="33"/>
      <c r="J389" s="33"/>
      <c r="K389" s="33"/>
      <c r="L389" s="14"/>
      <c r="M389" s="14"/>
      <c r="Y389" s="60"/>
    </row>
    <row r="390" spans="1:78" customFormat="1" ht="18.5" x14ac:dyDescent="0.35">
      <c r="A390" s="48" t="s">
        <v>332</v>
      </c>
      <c r="B390" s="49"/>
      <c r="C390" s="49"/>
      <c r="D390" s="49"/>
      <c r="E390" s="49"/>
      <c r="F390" s="49"/>
      <c r="G390" s="49"/>
      <c r="H390" s="49"/>
      <c r="I390" s="49"/>
      <c r="J390" s="49"/>
      <c r="K390" s="49"/>
      <c r="L390" s="33"/>
      <c r="Y390" s="60"/>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row>
    <row r="391" spans="1:78" customFormat="1" ht="15.5" x14ac:dyDescent="0.35">
      <c r="A391" s="43" t="s">
        <v>32</v>
      </c>
      <c r="B391" s="43" t="s">
        <v>33</v>
      </c>
      <c r="C391" s="43" t="s">
        <v>34</v>
      </c>
      <c r="D391" s="43" t="s">
        <v>4</v>
      </c>
      <c r="E391" s="43" t="s">
        <v>35</v>
      </c>
      <c r="F391" s="43" t="s">
        <v>133</v>
      </c>
      <c r="G391" s="43" t="s">
        <v>134</v>
      </c>
      <c r="H391" s="43" t="s">
        <v>135</v>
      </c>
      <c r="I391" s="43" t="s">
        <v>136</v>
      </c>
      <c r="J391" s="43" t="s">
        <v>137</v>
      </c>
      <c r="K391" s="43" t="s">
        <v>138</v>
      </c>
      <c r="L391" s="33"/>
      <c r="Y391" s="60"/>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row>
    <row r="392" spans="1:78" customFormat="1" x14ac:dyDescent="0.35">
      <c r="A392" s="44" t="s">
        <v>139</v>
      </c>
      <c r="B392" s="44" t="s">
        <v>140</v>
      </c>
      <c r="C392" s="44" t="str">
        <f ca="1">TEXT(TODAY(),"YYYY-MM-DD")</f>
        <v>2022-12-20</v>
      </c>
      <c r="D392" s="44" t="s">
        <v>13</v>
      </c>
      <c r="E392" s="44" t="s">
        <v>144</v>
      </c>
      <c r="F392" s="45" t="str">
        <f ca="1">TEXT(TODAY(),"YYYY-MM-DD")</f>
        <v>2022-12-20</v>
      </c>
      <c r="G392" s="42" t="s">
        <v>128</v>
      </c>
      <c r="H392" s="44" t="s">
        <v>49</v>
      </c>
      <c r="I392" s="44" t="s">
        <v>141</v>
      </c>
      <c r="J392" s="44" t="s">
        <v>142</v>
      </c>
      <c r="K392" s="44"/>
      <c r="L392" s="33"/>
      <c r="Y392" s="60"/>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row>
    <row r="393" spans="1:78" customFormat="1" x14ac:dyDescent="0.35">
      <c r="A393" s="44" t="s">
        <v>36</v>
      </c>
      <c r="B393" s="44" t="s">
        <v>143</v>
      </c>
      <c r="C393" s="44" t="str">
        <f ca="1">TEXT(TODAY(),"YYYY-MM-DD")</f>
        <v>2022-12-20</v>
      </c>
      <c r="D393" s="44" t="s">
        <v>13</v>
      </c>
      <c r="E393" s="44" t="s">
        <v>38</v>
      </c>
      <c r="F393" s="45" t="str">
        <f ca="1">TEXT(TODAY(),"YYYY-MM-DD")</f>
        <v>2022-12-20</v>
      </c>
      <c r="G393" s="42" t="s">
        <v>128</v>
      </c>
      <c r="H393" s="44" t="s">
        <v>49</v>
      </c>
      <c r="I393" s="44" t="s">
        <v>141</v>
      </c>
      <c r="J393" s="44" t="s">
        <v>152</v>
      </c>
      <c r="K393" s="44"/>
      <c r="L393" s="33"/>
      <c r="Y393" s="60"/>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row>
    <row r="394" spans="1:78" x14ac:dyDescent="0.35">
      <c r="AR394"/>
      <c r="AS394"/>
    </row>
    <row r="395" spans="1:78" customFormat="1" x14ac:dyDescent="0.35">
      <c r="A395" s="321" t="s">
        <v>333</v>
      </c>
      <c r="B395" s="322"/>
      <c r="C395" s="322"/>
      <c r="D395" s="322"/>
      <c r="E395" s="322"/>
      <c r="F395" s="322"/>
      <c r="G395" s="322"/>
      <c r="H395" s="322"/>
      <c r="I395" s="322"/>
      <c r="J395" s="322"/>
      <c r="K395" s="322"/>
      <c r="L395" s="322"/>
      <c r="M395" s="322"/>
      <c r="N395" s="322"/>
      <c r="O395" s="322"/>
      <c r="P395" s="322"/>
      <c r="Q395" s="322"/>
      <c r="R395" s="322"/>
      <c r="S395" s="112"/>
      <c r="T395" s="112"/>
      <c r="U395" s="112"/>
      <c r="V395" s="112"/>
      <c r="W395" s="112"/>
      <c r="X395" s="112"/>
      <c r="Y395" s="112"/>
      <c r="Z395" s="112"/>
    </row>
    <row r="396" spans="1:78" customFormat="1" x14ac:dyDescent="0.35">
      <c r="A396" s="56" t="s">
        <v>153</v>
      </c>
      <c r="B396" s="56" t="s">
        <v>154</v>
      </c>
      <c r="C396" s="56" t="s">
        <v>155</v>
      </c>
      <c r="D396" s="56" t="s">
        <v>90</v>
      </c>
      <c r="E396" s="56" t="s">
        <v>102</v>
      </c>
      <c r="F396" s="56" t="s">
        <v>156</v>
      </c>
      <c r="G396" s="56" t="s">
        <v>157</v>
      </c>
      <c r="H396" s="56" t="s">
        <v>158</v>
      </c>
      <c r="I396" s="56" t="s">
        <v>159</v>
      </c>
      <c r="J396" s="56" t="s">
        <v>160</v>
      </c>
      <c r="K396" s="56" t="s">
        <v>161</v>
      </c>
      <c r="L396" s="56" t="s">
        <v>162</v>
      </c>
      <c r="M396" s="56" t="s">
        <v>163</v>
      </c>
      <c r="N396" s="56" t="s">
        <v>164</v>
      </c>
      <c r="O396" s="56" t="s">
        <v>165</v>
      </c>
      <c r="P396" s="56" t="s">
        <v>166</v>
      </c>
      <c r="Q396" s="56" t="s">
        <v>167</v>
      </c>
      <c r="R396" s="56" t="s">
        <v>168</v>
      </c>
      <c r="S396" s="56" t="s">
        <v>169</v>
      </c>
      <c r="T396" s="56" t="s">
        <v>136</v>
      </c>
      <c r="U396" s="56" t="s">
        <v>135</v>
      </c>
      <c r="V396" s="56" t="s">
        <v>171</v>
      </c>
      <c r="W396" s="56" t="s">
        <v>174</v>
      </c>
      <c r="X396" s="56" t="s">
        <v>175</v>
      </c>
      <c r="Y396" s="56" t="s">
        <v>177</v>
      </c>
      <c r="Z396" s="56" t="s">
        <v>172</v>
      </c>
    </row>
    <row r="397" spans="1:78" customFormat="1" x14ac:dyDescent="0.35">
      <c r="A397" s="51" t="s">
        <v>256</v>
      </c>
      <c r="B397" s="50"/>
      <c r="C397" s="90" t="s">
        <v>257</v>
      </c>
      <c r="D397" s="90" t="str">
        <f ca="1">TEXT(TODAY(),"YYYY-MM-DD")</f>
        <v>2022-12-20</v>
      </c>
      <c r="E397" s="90"/>
      <c r="F397" s="91">
        <v>11</v>
      </c>
      <c r="G397" s="91" t="s">
        <v>238</v>
      </c>
      <c r="H397" s="91">
        <f>F397</f>
        <v>11</v>
      </c>
      <c r="I397" s="90" t="s">
        <v>65</v>
      </c>
      <c r="J397" s="92">
        <v>1</v>
      </c>
      <c r="K397" s="91" t="str">
        <f>TEXT(H397*J397,"0.00")</f>
        <v>11.00</v>
      </c>
      <c r="L397" s="91">
        <f>(10+(J397*3))</f>
        <v>13</v>
      </c>
      <c r="M397" s="91">
        <f>10+(J397*3)</f>
        <v>13</v>
      </c>
      <c r="N397" s="90"/>
      <c r="O397" s="90"/>
      <c r="P397" s="90"/>
      <c r="Q397" s="90"/>
      <c r="R397" s="90"/>
      <c r="S397" s="90"/>
      <c r="T397" s="90" t="s">
        <v>141</v>
      </c>
      <c r="U397" s="90" t="s">
        <v>49</v>
      </c>
      <c r="V397" s="90" t="s">
        <v>195</v>
      </c>
      <c r="W397" s="90" t="s">
        <v>38</v>
      </c>
      <c r="X397" s="90" t="s">
        <v>196</v>
      </c>
      <c r="Y397" s="90" t="s">
        <v>334</v>
      </c>
      <c r="Z397" s="90" t="s">
        <v>335</v>
      </c>
      <c r="AU397" t="s">
        <v>887</v>
      </c>
    </row>
    <row r="398" spans="1:78" x14ac:dyDescent="0.35">
      <c r="AR398"/>
      <c r="AS398"/>
    </row>
    <row r="399" spans="1:78" customFormat="1" x14ac:dyDescent="0.35">
      <c r="A399" s="34" t="s">
        <v>336</v>
      </c>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c r="AG399" s="35"/>
      <c r="AH399" s="35"/>
      <c r="AI399" s="35"/>
    </row>
    <row r="400" spans="1:78" customFormat="1" x14ac:dyDescent="0.35">
      <c r="A400" s="36" t="s">
        <v>84</v>
      </c>
      <c r="B400" s="36" t="s">
        <v>85</v>
      </c>
      <c r="C400" s="36" t="s">
        <v>86</v>
      </c>
      <c r="D400" s="36" t="s">
        <v>87</v>
      </c>
      <c r="E400" s="36" t="s">
        <v>88</v>
      </c>
      <c r="F400" s="36" t="s">
        <v>89</v>
      </c>
      <c r="G400" s="36" t="s">
        <v>90</v>
      </c>
      <c r="H400" s="36" t="s">
        <v>91</v>
      </c>
      <c r="I400" s="36" t="s">
        <v>92</v>
      </c>
      <c r="J400" s="36" t="s">
        <v>93</v>
      </c>
      <c r="K400" s="36" t="s">
        <v>94</v>
      </c>
      <c r="L400" s="36" t="s">
        <v>95</v>
      </c>
      <c r="M400" s="36" t="s">
        <v>96</v>
      </c>
      <c r="N400" s="36" t="s">
        <v>97</v>
      </c>
      <c r="O400" s="36" t="s">
        <v>98</v>
      </c>
      <c r="P400" s="36" t="s">
        <v>99</v>
      </c>
      <c r="Q400" s="36" t="s">
        <v>100</v>
      </c>
      <c r="R400" s="36" t="s">
        <v>101</v>
      </c>
      <c r="S400" s="37" t="s">
        <v>102</v>
      </c>
      <c r="T400" s="315" t="s">
        <v>103</v>
      </c>
      <c r="U400" s="316"/>
      <c r="V400" s="317"/>
      <c r="W400" s="315" t="s">
        <v>104</v>
      </c>
      <c r="X400" s="317"/>
      <c r="Y400" s="113"/>
      <c r="Z400" s="318" t="s">
        <v>105</v>
      </c>
      <c r="AA400" s="319"/>
      <c r="AB400" s="319"/>
      <c r="AC400" s="319"/>
      <c r="AD400" s="319"/>
      <c r="AE400" s="319"/>
      <c r="AF400" s="320"/>
      <c r="AG400" s="318" t="s">
        <v>106</v>
      </c>
      <c r="AH400" s="319"/>
      <c r="AI400" s="319"/>
      <c r="AJ400" s="319"/>
      <c r="AK400" s="319"/>
      <c r="AL400" s="320"/>
      <c r="AM400" s="46"/>
      <c r="AN400" s="47"/>
      <c r="AO400" s="47"/>
      <c r="AP400" s="47"/>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row>
    <row r="401" spans="1:78" customFormat="1" x14ac:dyDescent="0.35">
      <c r="A401" s="38"/>
      <c r="B401" s="38"/>
      <c r="C401" s="38"/>
      <c r="D401" s="38"/>
      <c r="E401" s="38"/>
      <c r="F401" s="38"/>
      <c r="G401" s="38"/>
      <c r="H401" s="38"/>
      <c r="I401" s="38"/>
      <c r="J401" s="38"/>
      <c r="K401" s="38"/>
      <c r="L401" s="38"/>
      <c r="M401" s="38"/>
      <c r="N401" s="38"/>
      <c r="O401" s="38"/>
      <c r="P401" s="38"/>
      <c r="Q401" s="38"/>
      <c r="R401" s="38"/>
      <c r="S401" s="38"/>
      <c r="T401" s="39" t="s">
        <v>107</v>
      </c>
      <c r="U401" s="39" t="s">
        <v>108</v>
      </c>
      <c r="V401" s="39" t="s">
        <v>109</v>
      </c>
      <c r="W401" s="39" t="s">
        <v>110</v>
      </c>
      <c r="X401" s="39" t="s">
        <v>111</v>
      </c>
      <c r="Y401" s="39" t="s">
        <v>112</v>
      </c>
      <c r="Z401" s="39" t="s">
        <v>113</v>
      </c>
      <c r="AA401" s="39" t="s">
        <v>114</v>
      </c>
      <c r="AB401" s="39" t="s">
        <v>115</v>
      </c>
      <c r="AC401" s="39" t="s">
        <v>116</v>
      </c>
      <c r="AD401" s="39" t="s">
        <v>117</v>
      </c>
      <c r="AE401" s="39" t="s">
        <v>118</v>
      </c>
      <c r="AF401" s="39" t="s">
        <v>119</v>
      </c>
      <c r="AG401" s="39" t="s">
        <v>120</v>
      </c>
      <c r="AH401" s="39" t="s">
        <v>121</v>
      </c>
      <c r="AI401" s="39" t="s">
        <v>122</v>
      </c>
      <c r="AJ401" s="39" t="s">
        <v>123</v>
      </c>
      <c r="AK401" s="39" t="s">
        <v>124</v>
      </c>
      <c r="AL401" s="39" t="s">
        <v>125</v>
      </c>
      <c r="AM401" s="38" t="s">
        <v>149</v>
      </c>
      <c r="AN401" s="39" t="s">
        <v>150</v>
      </c>
      <c r="AO401" s="39" t="s">
        <v>151</v>
      </c>
      <c r="AP401" s="58" t="s">
        <v>178</v>
      </c>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row>
    <row r="402" spans="1:78" customFormat="1" x14ac:dyDescent="0.35">
      <c r="A402" s="40" t="s">
        <v>145</v>
      </c>
      <c r="B402" s="5" t="s">
        <v>49</v>
      </c>
      <c r="C402" s="40" t="s">
        <v>331</v>
      </c>
      <c r="D402" s="5" t="s">
        <v>236</v>
      </c>
      <c r="E402" s="41" t="s">
        <v>28</v>
      </c>
      <c r="F402" s="40" t="s">
        <v>126</v>
      </c>
      <c r="G402" s="42" t="str">
        <f ca="1">TEXT(TODAY(),"YYYY-MM-DD")</f>
        <v>2022-12-20</v>
      </c>
      <c r="H402" s="42" t="str">
        <f ca="1">TEXT(TODAY(),"YYYY-MM-DD")</f>
        <v>2022-12-20</v>
      </c>
      <c r="I402" s="40">
        <v>12</v>
      </c>
      <c r="J402" s="40">
        <v>12</v>
      </c>
      <c r="K402" s="40">
        <v>12</v>
      </c>
      <c r="L402" s="40" t="s">
        <v>337</v>
      </c>
      <c r="M402" s="40" t="s">
        <v>338</v>
      </c>
      <c r="N402" s="21" t="s">
        <v>127</v>
      </c>
      <c r="O402" s="21" t="s">
        <v>127</v>
      </c>
      <c r="P402" s="21" t="s">
        <v>128</v>
      </c>
      <c r="Q402" s="21" t="s">
        <v>128</v>
      </c>
      <c r="R402" s="21" t="s">
        <v>128</v>
      </c>
      <c r="S402" s="41"/>
      <c r="T402" s="41" t="s">
        <v>129</v>
      </c>
      <c r="U402" s="41" t="s">
        <v>130</v>
      </c>
      <c r="V402" s="41"/>
      <c r="W402" s="41" t="s">
        <v>131</v>
      </c>
      <c r="X402" s="41" t="s">
        <v>132</v>
      </c>
      <c r="Y402" s="41"/>
      <c r="Z402" s="41"/>
      <c r="AA402" s="41"/>
      <c r="AB402" s="41"/>
      <c r="AC402" s="41"/>
      <c r="AD402" s="41" t="s">
        <v>128</v>
      </c>
      <c r="AE402" s="41" t="s">
        <v>128</v>
      </c>
      <c r="AF402" s="41" t="s">
        <v>128</v>
      </c>
      <c r="AG402" s="41"/>
      <c r="AH402" s="41"/>
      <c r="AI402" s="41"/>
      <c r="AJ402" s="41" t="s">
        <v>128</v>
      </c>
      <c r="AK402" s="41" t="s">
        <v>128</v>
      </c>
      <c r="AL402" s="41" t="s">
        <v>128</v>
      </c>
      <c r="AM402" s="40"/>
      <c r="AN402" s="40">
        <v>1</v>
      </c>
      <c r="AO402" s="40">
        <v>4</v>
      </c>
      <c r="AP402" s="40">
        <v>0</v>
      </c>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row>
    <row r="403" spans="1:78" customFormat="1" x14ac:dyDescent="0.35"/>
    <row r="404" spans="1:78" customFormat="1" x14ac:dyDescent="0.35">
      <c r="A404" s="306" t="s">
        <v>339</v>
      </c>
      <c r="B404" s="307"/>
      <c r="C404" s="307"/>
      <c r="D404" s="307"/>
      <c r="E404" s="307"/>
      <c r="F404" s="307"/>
      <c r="G404" s="307"/>
      <c r="H404" s="307"/>
      <c r="I404" s="307"/>
      <c r="J404" s="307"/>
    </row>
    <row r="405" spans="1:78" customFormat="1" x14ac:dyDescent="0.35">
      <c r="A405" s="111"/>
      <c r="B405" s="112"/>
      <c r="C405" s="308" t="s">
        <v>245</v>
      </c>
      <c r="D405" s="308"/>
      <c r="E405" s="308"/>
      <c r="F405" s="308"/>
      <c r="G405" s="308"/>
      <c r="H405" s="308"/>
      <c r="I405" s="308"/>
      <c r="J405" s="308"/>
      <c r="K405" s="308"/>
    </row>
    <row r="406" spans="1:78" customFormat="1" x14ac:dyDescent="0.35">
      <c r="A406" s="304" t="s">
        <v>246</v>
      </c>
      <c r="B406" s="304" t="s">
        <v>247</v>
      </c>
      <c r="C406" s="309" t="s">
        <v>248</v>
      </c>
      <c r="D406" s="310"/>
      <c r="E406" s="310"/>
      <c r="F406" s="311"/>
      <c r="G406" s="312" t="s">
        <v>249</v>
      </c>
      <c r="H406" s="313"/>
      <c r="I406" s="313"/>
      <c r="J406" s="314"/>
      <c r="K406" s="304" t="s">
        <v>250</v>
      </c>
      <c r="L406" s="304" t="s">
        <v>251</v>
      </c>
    </row>
    <row r="407" spans="1:78" customFormat="1" x14ac:dyDescent="0.35">
      <c r="A407" s="305"/>
      <c r="B407" s="305"/>
      <c r="C407" s="88" t="s">
        <v>161</v>
      </c>
      <c r="D407" s="88" t="s">
        <v>163</v>
      </c>
      <c r="E407" s="88" t="s">
        <v>252</v>
      </c>
      <c r="F407" s="88" t="s">
        <v>253</v>
      </c>
      <c r="G407" s="89" t="s">
        <v>161</v>
      </c>
      <c r="H407" s="89" t="s">
        <v>163</v>
      </c>
      <c r="I407" s="89" t="s">
        <v>252</v>
      </c>
      <c r="J407" s="89" t="s">
        <v>253</v>
      </c>
      <c r="K407" s="305"/>
      <c r="L407" s="305"/>
    </row>
    <row r="408" spans="1:78" customFormat="1" x14ac:dyDescent="0.35">
      <c r="A408" s="41" t="s">
        <v>254</v>
      </c>
      <c r="B408" s="41" t="s">
        <v>255</v>
      </c>
      <c r="C408" s="21" t="str">
        <f>TEXT(13457.25,"0.00")</f>
        <v>13457.25</v>
      </c>
      <c r="D408" s="21" t="str">
        <f>TEXT(460,"0")</f>
        <v>460</v>
      </c>
      <c r="E408" s="21" t="str">
        <f>TEXT(12997.25,"0.00")</f>
        <v>12997.25</v>
      </c>
      <c r="F408" s="21" t="str">
        <f>TEXT(96.58,"0.00")</f>
        <v>96.58</v>
      </c>
      <c r="G408" s="21" t="str">
        <f>TEXT(3750,"0")</f>
        <v>3750</v>
      </c>
      <c r="H408" s="21" t="str">
        <f>TEXT(460,"0")</f>
        <v>460</v>
      </c>
      <c r="I408" s="21" t="str">
        <f>TEXT(3290,"0")</f>
        <v>3290</v>
      </c>
      <c r="J408" s="21" t="str">
        <f>TEXT(87.73,"0.00")</f>
        <v>87.73</v>
      </c>
      <c r="K408" s="21" t="str">
        <f>TEXT(258.86,"0.00")</f>
        <v>258.86</v>
      </c>
      <c r="L408" s="41" t="s">
        <v>28</v>
      </c>
    </row>
    <row r="410" spans="1:78" customFormat="1" x14ac:dyDescent="0.35">
      <c r="A410" s="34" t="s">
        <v>340</v>
      </c>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c r="AG410" s="35"/>
      <c r="AH410" s="35"/>
      <c r="AI410" s="35"/>
    </row>
    <row r="411" spans="1:78" customFormat="1" x14ac:dyDescent="0.35">
      <c r="A411" s="36" t="s">
        <v>84</v>
      </c>
      <c r="B411" s="36" t="s">
        <v>85</v>
      </c>
      <c r="C411" s="36" t="s">
        <v>86</v>
      </c>
      <c r="D411" s="36" t="s">
        <v>87</v>
      </c>
      <c r="E411" s="36" t="s">
        <v>88</v>
      </c>
      <c r="F411" s="36" t="s">
        <v>89</v>
      </c>
      <c r="G411" s="36" t="s">
        <v>90</v>
      </c>
      <c r="H411" s="36" t="s">
        <v>91</v>
      </c>
      <c r="I411" s="36" t="s">
        <v>92</v>
      </c>
      <c r="J411" s="36" t="s">
        <v>93</v>
      </c>
      <c r="K411" s="36" t="s">
        <v>94</v>
      </c>
      <c r="L411" s="36" t="s">
        <v>95</v>
      </c>
      <c r="M411" s="36" t="s">
        <v>96</v>
      </c>
      <c r="N411" s="36" t="s">
        <v>97</v>
      </c>
      <c r="O411" s="36" t="s">
        <v>98</v>
      </c>
      <c r="P411" s="36" t="s">
        <v>99</v>
      </c>
      <c r="Q411" s="36" t="s">
        <v>100</v>
      </c>
      <c r="R411" s="36" t="s">
        <v>101</v>
      </c>
      <c r="S411" s="37" t="s">
        <v>102</v>
      </c>
      <c r="T411" s="315" t="s">
        <v>103</v>
      </c>
      <c r="U411" s="316"/>
      <c r="V411" s="317"/>
      <c r="W411" s="315" t="s">
        <v>104</v>
      </c>
      <c r="X411" s="317"/>
      <c r="Y411" s="114"/>
      <c r="Z411" s="318" t="s">
        <v>105</v>
      </c>
      <c r="AA411" s="319"/>
      <c r="AB411" s="319"/>
      <c r="AC411" s="319"/>
      <c r="AD411" s="319"/>
      <c r="AE411" s="319"/>
      <c r="AF411" s="320"/>
      <c r="AG411" s="318" t="s">
        <v>106</v>
      </c>
      <c r="AH411" s="319"/>
      <c r="AI411" s="319"/>
      <c r="AJ411" s="319"/>
      <c r="AK411" s="319"/>
      <c r="AL411" s="320"/>
      <c r="AM411" s="46"/>
      <c r="AN411" s="47"/>
      <c r="AO411" s="47"/>
      <c r="AP411" s="47"/>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row>
    <row r="412" spans="1:78" customFormat="1" x14ac:dyDescent="0.35">
      <c r="A412" s="38"/>
      <c r="B412" s="38"/>
      <c r="C412" s="38"/>
      <c r="D412" s="38"/>
      <c r="E412" s="38"/>
      <c r="F412" s="38"/>
      <c r="G412" s="38"/>
      <c r="H412" s="38"/>
      <c r="I412" s="38"/>
      <c r="J412" s="38"/>
      <c r="K412" s="38"/>
      <c r="L412" s="38"/>
      <c r="M412" s="38"/>
      <c r="N412" s="38"/>
      <c r="O412" s="38"/>
      <c r="P412" s="38"/>
      <c r="Q412" s="38"/>
      <c r="R412" s="38"/>
      <c r="S412" s="38"/>
      <c r="T412" s="39" t="s">
        <v>107</v>
      </c>
      <c r="U412" s="39" t="s">
        <v>108</v>
      </c>
      <c r="V412" s="39" t="s">
        <v>109</v>
      </c>
      <c r="W412" s="39" t="s">
        <v>110</v>
      </c>
      <c r="X412" s="39" t="s">
        <v>111</v>
      </c>
      <c r="Y412" s="39" t="s">
        <v>112</v>
      </c>
      <c r="Z412" s="39" t="s">
        <v>113</v>
      </c>
      <c r="AA412" s="39" t="s">
        <v>114</v>
      </c>
      <c r="AB412" s="39" t="s">
        <v>115</v>
      </c>
      <c r="AC412" s="39" t="s">
        <v>116</v>
      </c>
      <c r="AD412" s="39" t="s">
        <v>117</v>
      </c>
      <c r="AE412" s="39" t="s">
        <v>118</v>
      </c>
      <c r="AF412" s="39" t="s">
        <v>119</v>
      </c>
      <c r="AG412" s="39" t="s">
        <v>120</v>
      </c>
      <c r="AH412" s="39" t="s">
        <v>121</v>
      </c>
      <c r="AI412" s="39" t="s">
        <v>122</v>
      </c>
      <c r="AJ412" s="39" t="s">
        <v>123</v>
      </c>
      <c r="AK412" s="39" t="s">
        <v>124</v>
      </c>
      <c r="AL412" s="39" t="s">
        <v>125</v>
      </c>
      <c r="AM412" s="38" t="s">
        <v>149</v>
      </c>
      <c r="AN412" s="39" t="s">
        <v>150</v>
      </c>
      <c r="AO412" s="39" t="s">
        <v>151</v>
      </c>
      <c r="AP412" s="58" t="s">
        <v>178</v>
      </c>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row>
    <row r="413" spans="1:78" customFormat="1" x14ac:dyDescent="0.35">
      <c r="A413" s="40" t="s">
        <v>145</v>
      </c>
      <c r="B413" s="5" t="s">
        <v>49</v>
      </c>
      <c r="C413" s="40" t="s">
        <v>341</v>
      </c>
      <c r="D413" s="5" t="s">
        <v>146</v>
      </c>
      <c r="E413" s="41" t="s">
        <v>28</v>
      </c>
      <c r="F413" s="40" t="s">
        <v>126</v>
      </c>
      <c r="G413" s="42" t="str">
        <f ca="1">TEXT(TODAY(),"YYYY-MM-DD")</f>
        <v>2022-12-20</v>
      </c>
      <c r="H413" s="42" t="str">
        <f ca="1">TEXT(TODAY(),"YYYY-MM-DD")</f>
        <v>2022-12-20</v>
      </c>
      <c r="I413" s="40">
        <v>12</v>
      </c>
      <c r="J413" s="40">
        <v>12</v>
      </c>
      <c r="K413" s="40">
        <v>12</v>
      </c>
      <c r="L413" s="40" t="s">
        <v>147</v>
      </c>
      <c r="M413" s="40" t="s">
        <v>148</v>
      </c>
      <c r="N413" s="21" t="s">
        <v>127</v>
      </c>
      <c r="O413" s="21" t="s">
        <v>127</v>
      </c>
      <c r="P413" s="21" t="s">
        <v>128</v>
      </c>
      <c r="Q413" s="21" t="s">
        <v>128</v>
      </c>
      <c r="R413" s="21" t="s">
        <v>128</v>
      </c>
      <c r="S413" s="41"/>
      <c r="T413" s="41" t="s">
        <v>129</v>
      </c>
      <c r="U413" s="41" t="s">
        <v>130</v>
      </c>
      <c r="V413" s="41"/>
      <c r="W413" s="41" t="s">
        <v>131</v>
      </c>
      <c r="X413" s="41" t="s">
        <v>132</v>
      </c>
      <c r="Y413" s="41"/>
      <c r="Z413" s="41"/>
      <c r="AA413" s="41"/>
      <c r="AB413" s="41"/>
      <c r="AC413" s="41"/>
      <c r="AD413" s="41" t="s">
        <v>128</v>
      </c>
      <c r="AE413" s="41" t="s">
        <v>128</v>
      </c>
      <c r="AF413" s="41" t="s">
        <v>128</v>
      </c>
      <c r="AG413" s="41"/>
      <c r="AH413" s="41"/>
      <c r="AI413" s="41"/>
      <c r="AJ413" s="41" t="s">
        <v>128</v>
      </c>
      <c r="AK413" s="41" t="s">
        <v>128</v>
      </c>
      <c r="AL413" s="41" t="s">
        <v>128</v>
      </c>
      <c r="AM413" s="40"/>
      <c r="AN413" s="40">
        <v>1</v>
      </c>
      <c r="AO413" s="40">
        <v>0</v>
      </c>
      <c r="AP413" s="40">
        <v>0</v>
      </c>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row>
    <row r="414" spans="1:78" customFormat="1" ht="19" customHeight="1" x14ac:dyDescent="0.35">
      <c r="A414" s="33"/>
      <c r="B414" s="33"/>
      <c r="C414" s="33"/>
      <c r="D414" s="33"/>
      <c r="E414" s="33"/>
      <c r="F414" s="33"/>
      <c r="G414" s="33"/>
      <c r="H414" s="33"/>
      <c r="I414" s="33"/>
      <c r="J414" s="33"/>
      <c r="K414" s="33"/>
      <c r="L414" s="14"/>
      <c r="M414" s="14"/>
      <c r="Y414" s="60"/>
    </row>
    <row r="415" spans="1:78" customFormat="1" ht="18.5" x14ac:dyDescent="0.35">
      <c r="A415" s="48" t="s">
        <v>342</v>
      </c>
      <c r="B415" s="49"/>
      <c r="C415" s="49"/>
      <c r="D415" s="49"/>
      <c r="E415" s="49"/>
      <c r="F415" s="49"/>
      <c r="G415" s="49"/>
      <c r="H415" s="49"/>
      <c r="I415" s="49"/>
      <c r="J415" s="49"/>
      <c r="K415" s="49"/>
      <c r="L415" s="33"/>
      <c r="Y415" s="60"/>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row>
    <row r="416" spans="1:78" customFormat="1" ht="15.5" x14ac:dyDescent="0.35">
      <c r="A416" s="43" t="s">
        <v>32</v>
      </c>
      <c r="B416" s="43" t="s">
        <v>33</v>
      </c>
      <c r="C416" s="43" t="s">
        <v>34</v>
      </c>
      <c r="D416" s="43" t="s">
        <v>4</v>
      </c>
      <c r="E416" s="43" t="s">
        <v>35</v>
      </c>
      <c r="F416" s="43" t="s">
        <v>133</v>
      </c>
      <c r="G416" s="43" t="s">
        <v>134</v>
      </c>
      <c r="H416" s="43" t="s">
        <v>135</v>
      </c>
      <c r="I416" s="43" t="s">
        <v>136</v>
      </c>
      <c r="J416" s="43" t="s">
        <v>137</v>
      </c>
      <c r="K416" s="43" t="s">
        <v>138</v>
      </c>
      <c r="L416" s="33"/>
      <c r="Y416" s="60"/>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row>
    <row r="417" spans="1:78" customFormat="1" x14ac:dyDescent="0.35">
      <c r="A417" s="44" t="s">
        <v>139</v>
      </c>
      <c r="B417" s="44" t="s">
        <v>140</v>
      </c>
      <c r="C417" s="44" t="str">
        <f ca="1">TEXT(TODAY(),"YYYY-MM-DD")</f>
        <v>2022-12-20</v>
      </c>
      <c r="D417" s="44" t="s">
        <v>13</v>
      </c>
      <c r="E417" s="44" t="s">
        <v>144</v>
      </c>
      <c r="F417" s="45" t="str">
        <f ca="1">TEXT(TODAY(),"YYYY-MM-DD")</f>
        <v>2022-12-20</v>
      </c>
      <c r="G417" s="42" t="s">
        <v>128</v>
      </c>
      <c r="H417" s="44" t="s">
        <v>49</v>
      </c>
      <c r="I417" s="44" t="s">
        <v>141</v>
      </c>
      <c r="J417" s="44" t="s">
        <v>142</v>
      </c>
      <c r="K417" s="44"/>
      <c r="L417" s="33"/>
      <c r="Y417" s="60"/>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row>
    <row r="418" spans="1:78" customFormat="1" x14ac:dyDescent="0.35">
      <c r="A418" s="44" t="s">
        <v>36</v>
      </c>
      <c r="B418" s="44" t="s">
        <v>143</v>
      </c>
      <c r="C418" s="44" t="str">
        <f ca="1">TEXT(TODAY(),"YYYY-MM-DD")</f>
        <v>2022-12-20</v>
      </c>
      <c r="D418" s="44" t="s">
        <v>13</v>
      </c>
      <c r="E418" s="44" t="s">
        <v>38</v>
      </c>
      <c r="F418" s="45" t="str">
        <f ca="1">TEXT(TODAY(),"YYYY-MM-DD")</f>
        <v>2022-12-20</v>
      </c>
      <c r="G418" s="42" t="s">
        <v>128</v>
      </c>
      <c r="H418" s="44" t="s">
        <v>49</v>
      </c>
      <c r="I418" s="44" t="s">
        <v>141</v>
      </c>
      <c r="J418" s="44" t="s">
        <v>152</v>
      </c>
      <c r="K418" s="44"/>
      <c r="L418" s="33"/>
      <c r="Y418" s="60"/>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row>
    <row r="419" spans="1:78" x14ac:dyDescent="0.35">
      <c r="AR419"/>
      <c r="AS419"/>
    </row>
    <row r="420" spans="1:78" customFormat="1" x14ac:dyDescent="0.35">
      <c r="A420" s="321" t="s">
        <v>343</v>
      </c>
      <c r="B420" s="322"/>
      <c r="C420" s="322"/>
      <c r="D420" s="322"/>
      <c r="E420" s="322"/>
      <c r="F420" s="322"/>
      <c r="G420" s="322"/>
      <c r="H420" s="322"/>
      <c r="I420" s="322"/>
      <c r="J420" s="322"/>
      <c r="K420" s="322"/>
      <c r="L420" s="322"/>
      <c r="M420" s="322"/>
      <c r="N420" s="322"/>
      <c r="O420" s="322"/>
      <c r="P420" s="322"/>
      <c r="Q420" s="322"/>
      <c r="R420" s="322"/>
      <c r="S420" s="116"/>
      <c r="T420" s="116"/>
      <c r="U420" s="116"/>
      <c r="V420" s="116"/>
      <c r="W420" s="116"/>
      <c r="X420" s="116"/>
      <c r="Y420" s="116"/>
      <c r="Z420" s="116"/>
    </row>
    <row r="421" spans="1:78" customFormat="1" x14ac:dyDescent="0.35">
      <c r="A421" s="56" t="s">
        <v>153</v>
      </c>
      <c r="B421" s="56" t="s">
        <v>154</v>
      </c>
      <c r="C421" s="56" t="s">
        <v>155</v>
      </c>
      <c r="D421" s="56" t="s">
        <v>90</v>
      </c>
      <c r="E421" s="56" t="s">
        <v>102</v>
      </c>
      <c r="F421" s="56" t="s">
        <v>156</v>
      </c>
      <c r="G421" s="56" t="s">
        <v>157</v>
      </c>
      <c r="H421" s="56" t="s">
        <v>158</v>
      </c>
      <c r="I421" s="56" t="s">
        <v>159</v>
      </c>
      <c r="J421" s="56" t="s">
        <v>160</v>
      </c>
      <c r="K421" s="56" t="s">
        <v>161</v>
      </c>
      <c r="L421" s="56" t="s">
        <v>162</v>
      </c>
      <c r="M421" s="56" t="s">
        <v>163</v>
      </c>
      <c r="N421" s="56" t="s">
        <v>164</v>
      </c>
      <c r="O421" s="56" t="s">
        <v>165</v>
      </c>
      <c r="P421" s="56" t="s">
        <v>166</v>
      </c>
      <c r="Q421" s="56" t="s">
        <v>167</v>
      </c>
      <c r="R421" s="56" t="s">
        <v>168</v>
      </c>
      <c r="S421" s="56" t="s">
        <v>169</v>
      </c>
      <c r="T421" s="56" t="s">
        <v>136</v>
      </c>
      <c r="U421" s="56" t="s">
        <v>135</v>
      </c>
      <c r="V421" s="56" t="s">
        <v>171</v>
      </c>
      <c r="W421" s="56" t="s">
        <v>174</v>
      </c>
      <c r="X421" s="56" t="s">
        <v>175</v>
      </c>
      <c r="Y421" s="56" t="s">
        <v>177</v>
      </c>
      <c r="Z421" s="56" t="s">
        <v>172</v>
      </c>
    </row>
    <row r="422" spans="1:78" customFormat="1" x14ac:dyDescent="0.35">
      <c r="A422" s="51" t="s">
        <v>256</v>
      </c>
      <c r="B422" s="50"/>
      <c r="C422" s="90" t="s">
        <v>257</v>
      </c>
      <c r="D422" s="90" t="str">
        <f ca="1">TEXT(TODAY(),"YYYY-MM-DD")</f>
        <v>2022-12-20</v>
      </c>
      <c r="E422" s="90"/>
      <c r="F422" s="91">
        <v>11</v>
      </c>
      <c r="G422" s="91" t="s">
        <v>238</v>
      </c>
      <c r="H422" s="91">
        <f>F422</f>
        <v>11</v>
      </c>
      <c r="I422" s="90" t="s">
        <v>65</v>
      </c>
      <c r="J422" s="92">
        <v>1</v>
      </c>
      <c r="K422" s="91" t="str">
        <f>TEXT(H422*J422,"0.00")</f>
        <v>11.00</v>
      </c>
      <c r="L422" s="91">
        <f>(10+(J422*3))</f>
        <v>13</v>
      </c>
      <c r="M422" s="91">
        <f>10+(J422*3)</f>
        <v>13</v>
      </c>
      <c r="N422" s="90"/>
      <c r="O422" s="90"/>
      <c r="P422" s="90"/>
      <c r="Q422" s="90"/>
      <c r="R422" s="90"/>
      <c r="S422" s="90"/>
      <c r="T422" s="90" t="s">
        <v>141</v>
      </c>
      <c r="U422" s="90" t="s">
        <v>49</v>
      </c>
      <c r="V422" s="90" t="s">
        <v>195</v>
      </c>
      <c r="W422" s="90" t="s">
        <v>38</v>
      </c>
      <c r="X422" s="90" t="s">
        <v>196</v>
      </c>
      <c r="Y422" s="90" t="s">
        <v>344</v>
      </c>
      <c r="Z422" s="90" t="s">
        <v>345</v>
      </c>
      <c r="AU422" t="s">
        <v>888</v>
      </c>
    </row>
    <row r="423" spans="1:78" x14ac:dyDescent="0.35">
      <c r="AR423"/>
      <c r="AS423"/>
    </row>
    <row r="424" spans="1:78" customFormat="1" x14ac:dyDescent="0.35">
      <c r="A424" s="34" t="s">
        <v>346</v>
      </c>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c r="AG424" s="35"/>
      <c r="AH424" s="35"/>
      <c r="AI424" s="35"/>
    </row>
    <row r="425" spans="1:78" customFormat="1" x14ac:dyDescent="0.35">
      <c r="A425" s="36" t="s">
        <v>84</v>
      </c>
      <c r="B425" s="36" t="s">
        <v>85</v>
      </c>
      <c r="C425" s="36" t="s">
        <v>86</v>
      </c>
      <c r="D425" s="36" t="s">
        <v>87</v>
      </c>
      <c r="E425" s="36" t="s">
        <v>88</v>
      </c>
      <c r="F425" s="36" t="s">
        <v>89</v>
      </c>
      <c r="G425" s="36" t="s">
        <v>90</v>
      </c>
      <c r="H425" s="36" t="s">
        <v>91</v>
      </c>
      <c r="I425" s="36" t="s">
        <v>92</v>
      </c>
      <c r="J425" s="36" t="s">
        <v>93</v>
      </c>
      <c r="K425" s="36" t="s">
        <v>94</v>
      </c>
      <c r="L425" s="36" t="s">
        <v>95</v>
      </c>
      <c r="M425" s="36" t="s">
        <v>96</v>
      </c>
      <c r="N425" s="36" t="s">
        <v>97</v>
      </c>
      <c r="O425" s="36" t="s">
        <v>98</v>
      </c>
      <c r="P425" s="36" t="s">
        <v>99</v>
      </c>
      <c r="Q425" s="36" t="s">
        <v>100</v>
      </c>
      <c r="R425" s="36" t="s">
        <v>101</v>
      </c>
      <c r="S425" s="37" t="s">
        <v>102</v>
      </c>
      <c r="T425" s="315" t="s">
        <v>103</v>
      </c>
      <c r="U425" s="316"/>
      <c r="V425" s="317"/>
      <c r="W425" s="315" t="s">
        <v>104</v>
      </c>
      <c r="X425" s="317"/>
      <c r="Y425" s="114"/>
      <c r="Z425" s="318" t="s">
        <v>105</v>
      </c>
      <c r="AA425" s="319"/>
      <c r="AB425" s="319"/>
      <c r="AC425" s="319"/>
      <c r="AD425" s="319"/>
      <c r="AE425" s="319"/>
      <c r="AF425" s="320"/>
      <c r="AG425" s="318" t="s">
        <v>106</v>
      </c>
      <c r="AH425" s="319"/>
      <c r="AI425" s="319"/>
      <c r="AJ425" s="319"/>
      <c r="AK425" s="319"/>
      <c r="AL425" s="320"/>
      <c r="AM425" s="46"/>
      <c r="AN425" s="47"/>
      <c r="AO425" s="47"/>
      <c r="AP425" s="47"/>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row>
    <row r="426" spans="1:78" customFormat="1" x14ac:dyDescent="0.35">
      <c r="A426" s="38"/>
      <c r="B426" s="38"/>
      <c r="C426" s="38"/>
      <c r="D426" s="38"/>
      <c r="E426" s="38"/>
      <c r="F426" s="38"/>
      <c r="G426" s="38"/>
      <c r="H426" s="38"/>
      <c r="I426" s="38"/>
      <c r="J426" s="38"/>
      <c r="K426" s="38"/>
      <c r="L426" s="38"/>
      <c r="M426" s="38"/>
      <c r="N426" s="38"/>
      <c r="O426" s="38"/>
      <c r="P426" s="38"/>
      <c r="Q426" s="38"/>
      <c r="R426" s="38"/>
      <c r="S426" s="38"/>
      <c r="T426" s="39" t="s">
        <v>107</v>
      </c>
      <c r="U426" s="39" t="s">
        <v>108</v>
      </c>
      <c r="V426" s="39" t="s">
        <v>109</v>
      </c>
      <c r="W426" s="39" t="s">
        <v>110</v>
      </c>
      <c r="X426" s="39" t="s">
        <v>111</v>
      </c>
      <c r="Y426" s="39" t="s">
        <v>112</v>
      </c>
      <c r="Z426" s="39" t="s">
        <v>113</v>
      </c>
      <c r="AA426" s="39" t="s">
        <v>114</v>
      </c>
      <c r="AB426" s="39" t="s">
        <v>115</v>
      </c>
      <c r="AC426" s="39" t="s">
        <v>116</v>
      </c>
      <c r="AD426" s="39" t="s">
        <v>117</v>
      </c>
      <c r="AE426" s="39" t="s">
        <v>118</v>
      </c>
      <c r="AF426" s="39" t="s">
        <v>119</v>
      </c>
      <c r="AG426" s="39" t="s">
        <v>120</v>
      </c>
      <c r="AH426" s="39" t="s">
        <v>121</v>
      </c>
      <c r="AI426" s="39" t="s">
        <v>122</v>
      </c>
      <c r="AJ426" s="39" t="s">
        <v>123</v>
      </c>
      <c r="AK426" s="39" t="s">
        <v>124</v>
      </c>
      <c r="AL426" s="39" t="s">
        <v>125</v>
      </c>
      <c r="AM426" s="38" t="s">
        <v>149</v>
      </c>
      <c r="AN426" s="39" t="s">
        <v>150</v>
      </c>
      <c r="AO426" s="39" t="s">
        <v>151</v>
      </c>
      <c r="AP426" s="58" t="s">
        <v>178</v>
      </c>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row>
    <row r="427" spans="1:78" customFormat="1" x14ac:dyDescent="0.35">
      <c r="A427" s="40" t="s">
        <v>145</v>
      </c>
      <c r="B427" s="5" t="s">
        <v>49</v>
      </c>
      <c r="C427" s="40" t="s">
        <v>341</v>
      </c>
      <c r="D427" s="5" t="s">
        <v>236</v>
      </c>
      <c r="E427" s="41" t="s">
        <v>28</v>
      </c>
      <c r="F427" s="40" t="s">
        <v>126</v>
      </c>
      <c r="G427" s="42" t="str">
        <f ca="1">TEXT(TODAY(),"YYYY-MM-DD")</f>
        <v>2022-12-20</v>
      </c>
      <c r="H427" s="42" t="str">
        <f ca="1">TEXT(TODAY(),"YYYY-MM-DD")</f>
        <v>2022-12-20</v>
      </c>
      <c r="I427" s="40">
        <v>12</v>
      </c>
      <c r="J427" s="40">
        <v>12</v>
      </c>
      <c r="K427" s="40">
        <v>12</v>
      </c>
      <c r="L427" s="40" t="s">
        <v>347</v>
      </c>
      <c r="M427" s="40" t="s">
        <v>348</v>
      </c>
      <c r="N427" s="21" t="s">
        <v>127</v>
      </c>
      <c r="O427" s="21" t="s">
        <v>127</v>
      </c>
      <c r="P427" s="21" t="s">
        <v>128</v>
      </c>
      <c r="Q427" s="21" t="s">
        <v>128</v>
      </c>
      <c r="R427" s="21" t="s">
        <v>128</v>
      </c>
      <c r="S427" s="41"/>
      <c r="T427" s="41" t="s">
        <v>129</v>
      </c>
      <c r="U427" s="41" t="s">
        <v>130</v>
      </c>
      <c r="V427" s="41"/>
      <c r="W427" s="41" t="s">
        <v>131</v>
      </c>
      <c r="X427" s="41" t="s">
        <v>132</v>
      </c>
      <c r="Y427" s="41"/>
      <c r="Z427" s="41"/>
      <c r="AA427" s="41"/>
      <c r="AB427" s="41"/>
      <c r="AC427" s="41"/>
      <c r="AD427" s="41" t="s">
        <v>128</v>
      </c>
      <c r="AE427" s="41" t="s">
        <v>128</v>
      </c>
      <c r="AF427" s="41" t="s">
        <v>128</v>
      </c>
      <c r="AG427" s="41"/>
      <c r="AH427" s="41"/>
      <c r="AI427" s="41"/>
      <c r="AJ427" s="41" t="s">
        <v>128</v>
      </c>
      <c r="AK427" s="41" t="s">
        <v>128</v>
      </c>
      <c r="AL427" s="41" t="s">
        <v>128</v>
      </c>
      <c r="AM427" s="40"/>
      <c r="AN427" s="40">
        <v>1</v>
      </c>
      <c r="AO427" s="40">
        <v>4</v>
      </c>
      <c r="AP427" s="40">
        <v>0</v>
      </c>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row>
    <row r="428" spans="1:78" customFormat="1" x14ac:dyDescent="0.35"/>
    <row r="429" spans="1:78" customFormat="1" x14ac:dyDescent="0.35">
      <c r="A429" s="306" t="s">
        <v>349</v>
      </c>
      <c r="B429" s="307"/>
      <c r="C429" s="307"/>
      <c r="D429" s="307"/>
      <c r="E429" s="307"/>
      <c r="F429" s="307"/>
      <c r="G429" s="307"/>
      <c r="H429" s="307"/>
      <c r="I429" s="307"/>
      <c r="J429" s="307"/>
    </row>
    <row r="430" spans="1:78" customFormat="1" x14ac:dyDescent="0.35">
      <c r="A430" s="115"/>
      <c r="B430" s="116"/>
      <c r="C430" s="308" t="s">
        <v>245</v>
      </c>
      <c r="D430" s="308"/>
      <c r="E430" s="308"/>
      <c r="F430" s="308"/>
      <c r="G430" s="308"/>
      <c r="H430" s="308"/>
      <c r="I430" s="308"/>
      <c r="J430" s="308"/>
      <c r="K430" s="308"/>
    </row>
    <row r="431" spans="1:78" customFormat="1" x14ac:dyDescent="0.35">
      <c r="A431" s="304" t="s">
        <v>246</v>
      </c>
      <c r="B431" s="304" t="s">
        <v>247</v>
      </c>
      <c r="C431" s="309" t="s">
        <v>248</v>
      </c>
      <c r="D431" s="310"/>
      <c r="E431" s="310"/>
      <c r="F431" s="311"/>
      <c r="G431" s="312" t="s">
        <v>249</v>
      </c>
      <c r="H431" s="313"/>
      <c r="I431" s="313"/>
      <c r="J431" s="314"/>
      <c r="K431" s="304" t="s">
        <v>250</v>
      </c>
      <c r="L431" s="304" t="s">
        <v>251</v>
      </c>
    </row>
    <row r="432" spans="1:78" customFormat="1" x14ac:dyDescent="0.35">
      <c r="A432" s="305"/>
      <c r="B432" s="305"/>
      <c r="C432" s="88" t="s">
        <v>161</v>
      </c>
      <c r="D432" s="88" t="s">
        <v>163</v>
      </c>
      <c r="E432" s="88" t="s">
        <v>252</v>
      </c>
      <c r="F432" s="88" t="s">
        <v>253</v>
      </c>
      <c r="G432" s="89" t="s">
        <v>161</v>
      </c>
      <c r="H432" s="89" t="s">
        <v>163</v>
      </c>
      <c r="I432" s="89" t="s">
        <v>252</v>
      </c>
      <c r="J432" s="89" t="s">
        <v>253</v>
      </c>
      <c r="K432" s="305"/>
      <c r="L432" s="305"/>
    </row>
    <row r="433" spans="1:78" customFormat="1" x14ac:dyDescent="0.35">
      <c r="A433" s="41" t="s">
        <v>254</v>
      </c>
      <c r="B433" s="41" t="s">
        <v>255</v>
      </c>
      <c r="C433" s="21" t="str">
        <f>TEXT(13457.25,"0.00")</f>
        <v>13457.25</v>
      </c>
      <c r="D433" s="21" t="str">
        <f>TEXT(460,"0")</f>
        <v>460</v>
      </c>
      <c r="E433" s="21" t="str">
        <f>TEXT(12997.25,"0.00")</f>
        <v>12997.25</v>
      </c>
      <c r="F433" s="21" t="str">
        <f>TEXT(96.58,"0.00")</f>
        <v>96.58</v>
      </c>
      <c r="G433" s="21" t="str">
        <f>TEXT(3750,"0")</f>
        <v>3750</v>
      </c>
      <c r="H433" s="21" t="str">
        <f>TEXT(460,"0")</f>
        <v>460</v>
      </c>
      <c r="I433" s="21" t="str">
        <f>TEXT(3290,"0")</f>
        <v>3290</v>
      </c>
      <c r="J433" s="21" t="str">
        <f>TEXT(87.73,"0.00")</f>
        <v>87.73</v>
      </c>
      <c r="K433" s="21" t="str">
        <f>TEXT(258.86,"0.00")</f>
        <v>258.86</v>
      </c>
      <c r="L433" s="41" t="s">
        <v>28</v>
      </c>
    </row>
    <row r="435" spans="1:78" customFormat="1" x14ac:dyDescent="0.35">
      <c r="A435" s="34" t="s">
        <v>350</v>
      </c>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c r="AG435" s="35"/>
      <c r="AH435" s="35"/>
      <c r="AI435" s="35"/>
    </row>
    <row r="436" spans="1:78" customFormat="1" x14ac:dyDescent="0.35">
      <c r="A436" s="36" t="s">
        <v>84</v>
      </c>
      <c r="B436" s="36" t="s">
        <v>85</v>
      </c>
      <c r="C436" s="36" t="s">
        <v>86</v>
      </c>
      <c r="D436" s="36" t="s">
        <v>87</v>
      </c>
      <c r="E436" s="36" t="s">
        <v>88</v>
      </c>
      <c r="F436" s="36" t="s">
        <v>89</v>
      </c>
      <c r="G436" s="36" t="s">
        <v>90</v>
      </c>
      <c r="H436" s="36" t="s">
        <v>91</v>
      </c>
      <c r="I436" s="36" t="s">
        <v>92</v>
      </c>
      <c r="J436" s="36" t="s">
        <v>93</v>
      </c>
      <c r="K436" s="36" t="s">
        <v>94</v>
      </c>
      <c r="L436" s="36" t="s">
        <v>95</v>
      </c>
      <c r="M436" s="36" t="s">
        <v>96</v>
      </c>
      <c r="N436" s="36" t="s">
        <v>97</v>
      </c>
      <c r="O436" s="36" t="s">
        <v>98</v>
      </c>
      <c r="P436" s="36" t="s">
        <v>99</v>
      </c>
      <c r="Q436" s="36" t="s">
        <v>100</v>
      </c>
      <c r="R436" s="36" t="s">
        <v>101</v>
      </c>
      <c r="S436" s="37" t="s">
        <v>102</v>
      </c>
      <c r="T436" s="315" t="s">
        <v>103</v>
      </c>
      <c r="U436" s="316"/>
      <c r="V436" s="317"/>
      <c r="W436" s="315" t="s">
        <v>104</v>
      </c>
      <c r="X436" s="317"/>
      <c r="Y436" s="117"/>
      <c r="Z436" s="318" t="s">
        <v>105</v>
      </c>
      <c r="AA436" s="319"/>
      <c r="AB436" s="319"/>
      <c r="AC436" s="319"/>
      <c r="AD436" s="319"/>
      <c r="AE436" s="319"/>
      <c r="AF436" s="320"/>
      <c r="AG436" s="318" t="s">
        <v>106</v>
      </c>
      <c r="AH436" s="319"/>
      <c r="AI436" s="319"/>
      <c r="AJ436" s="319"/>
      <c r="AK436" s="319"/>
      <c r="AL436" s="320"/>
      <c r="AM436" s="46"/>
      <c r="AN436" s="47"/>
      <c r="AO436" s="47"/>
      <c r="AP436" s="47"/>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row>
    <row r="437" spans="1:78" customFormat="1" x14ac:dyDescent="0.35">
      <c r="A437" s="38"/>
      <c r="B437" s="38"/>
      <c r="C437" s="38"/>
      <c r="D437" s="38"/>
      <c r="E437" s="38"/>
      <c r="F437" s="38"/>
      <c r="G437" s="38"/>
      <c r="H437" s="38"/>
      <c r="I437" s="38"/>
      <c r="J437" s="38"/>
      <c r="K437" s="38"/>
      <c r="L437" s="38"/>
      <c r="M437" s="38"/>
      <c r="N437" s="38"/>
      <c r="O437" s="38"/>
      <c r="P437" s="38"/>
      <c r="Q437" s="38"/>
      <c r="R437" s="38"/>
      <c r="S437" s="38"/>
      <c r="T437" s="39" t="s">
        <v>107</v>
      </c>
      <c r="U437" s="39" t="s">
        <v>108</v>
      </c>
      <c r="V437" s="39" t="s">
        <v>109</v>
      </c>
      <c r="W437" s="39" t="s">
        <v>110</v>
      </c>
      <c r="X437" s="39" t="s">
        <v>111</v>
      </c>
      <c r="Y437" s="39" t="s">
        <v>112</v>
      </c>
      <c r="Z437" s="39" t="s">
        <v>113</v>
      </c>
      <c r="AA437" s="39" t="s">
        <v>114</v>
      </c>
      <c r="AB437" s="39" t="s">
        <v>115</v>
      </c>
      <c r="AC437" s="39" t="s">
        <v>116</v>
      </c>
      <c r="AD437" s="39" t="s">
        <v>117</v>
      </c>
      <c r="AE437" s="39" t="s">
        <v>118</v>
      </c>
      <c r="AF437" s="39" t="s">
        <v>119</v>
      </c>
      <c r="AG437" s="39" t="s">
        <v>120</v>
      </c>
      <c r="AH437" s="39" t="s">
        <v>121</v>
      </c>
      <c r="AI437" s="39" t="s">
        <v>122</v>
      </c>
      <c r="AJ437" s="39" t="s">
        <v>123</v>
      </c>
      <c r="AK437" s="39" t="s">
        <v>124</v>
      </c>
      <c r="AL437" s="39" t="s">
        <v>125</v>
      </c>
      <c r="AM437" s="38" t="s">
        <v>149</v>
      </c>
      <c r="AN437" s="39" t="s">
        <v>150</v>
      </c>
      <c r="AO437" s="39" t="s">
        <v>151</v>
      </c>
      <c r="AP437" s="58" t="s">
        <v>178</v>
      </c>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row>
    <row r="438" spans="1:78" customFormat="1" x14ac:dyDescent="0.35">
      <c r="A438" s="40" t="s">
        <v>145</v>
      </c>
      <c r="B438" s="5" t="s">
        <v>49</v>
      </c>
      <c r="C438" s="40" t="s">
        <v>351</v>
      </c>
      <c r="D438" s="5" t="s">
        <v>146</v>
      </c>
      <c r="E438" s="41" t="s">
        <v>28</v>
      </c>
      <c r="F438" s="40" t="s">
        <v>126</v>
      </c>
      <c r="G438" s="42" t="str">
        <f ca="1">TEXT(TODAY(),"YYYY-MM-DD")</f>
        <v>2022-12-20</v>
      </c>
      <c r="H438" s="42" t="str">
        <f ca="1">TEXT(TODAY(),"YYYY-MM-DD")</f>
        <v>2022-12-20</v>
      </c>
      <c r="I438" s="40">
        <v>12</v>
      </c>
      <c r="J438" s="40">
        <v>12</v>
      </c>
      <c r="K438" s="40">
        <v>12</v>
      </c>
      <c r="L438" s="40" t="s">
        <v>147</v>
      </c>
      <c r="M438" s="40" t="s">
        <v>148</v>
      </c>
      <c r="N438" s="21" t="s">
        <v>127</v>
      </c>
      <c r="O438" s="21" t="s">
        <v>127</v>
      </c>
      <c r="P438" s="21" t="s">
        <v>128</v>
      </c>
      <c r="Q438" s="21" t="s">
        <v>128</v>
      </c>
      <c r="R438" s="21" t="s">
        <v>128</v>
      </c>
      <c r="S438" s="41"/>
      <c r="T438" s="41" t="s">
        <v>129</v>
      </c>
      <c r="U438" s="41" t="s">
        <v>130</v>
      </c>
      <c r="V438" s="41"/>
      <c r="W438" s="41" t="s">
        <v>131</v>
      </c>
      <c r="X438" s="41" t="s">
        <v>132</v>
      </c>
      <c r="Y438" s="41"/>
      <c r="Z438" s="41"/>
      <c r="AA438" s="41"/>
      <c r="AB438" s="41"/>
      <c r="AC438" s="41"/>
      <c r="AD438" s="41" t="s">
        <v>128</v>
      </c>
      <c r="AE438" s="41" t="s">
        <v>128</v>
      </c>
      <c r="AF438" s="41" t="s">
        <v>128</v>
      </c>
      <c r="AG438" s="41"/>
      <c r="AH438" s="41"/>
      <c r="AI438" s="41"/>
      <c r="AJ438" s="41" t="s">
        <v>128</v>
      </c>
      <c r="AK438" s="41" t="s">
        <v>128</v>
      </c>
      <c r="AL438" s="41" t="s">
        <v>128</v>
      </c>
      <c r="AM438" s="40"/>
      <c r="AN438" s="40">
        <v>1</v>
      </c>
      <c r="AO438" s="40">
        <v>0</v>
      </c>
      <c r="AP438" s="40">
        <v>0</v>
      </c>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row>
    <row r="439" spans="1:78" customFormat="1" ht="19" customHeight="1" x14ac:dyDescent="0.35">
      <c r="A439" s="33"/>
      <c r="B439" s="33"/>
      <c r="C439" s="33"/>
      <c r="D439" s="33"/>
      <c r="E439" s="33"/>
      <c r="F439" s="33"/>
      <c r="G439" s="33"/>
      <c r="H439" s="33"/>
      <c r="I439" s="33"/>
      <c r="J439" s="33"/>
      <c r="K439" s="33"/>
      <c r="L439" s="14"/>
      <c r="M439" s="14"/>
      <c r="Y439" s="60"/>
    </row>
    <row r="440" spans="1:78" customFormat="1" ht="18.5" x14ac:dyDescent="0.35">
      <c r="A440" s="48" t="s">
        <v>352</v>
      </c>
      <c r="B440" s="49"/>
      <c r="C440" s="49"/>
      <c r="D440" s="49"/>
      <c r="E440" s="49"/>
      <c r="F440" s="49"/>
      <c r="G440" s="49"/>
      <c r="H440" s="49"/>
      <c r="I440" s="49"/>
      <c r="J440" s="49"/>
      <c r="K440" s="49"/>
      <c r="L440" s="33"/>
      <c r="Y440" s="60"/>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row>
    <row r="441" spans="1:78" customFormat="1" ht="15.5" x14ac:dyDescent="0.35">
      <c r="A441" s="43" t="s">
        <v>32</v>
      </c>
      <c r="B441" s="43" t="s">
        <v>33</v>
      </c>
      <c r="C441" s="43" t="s">
        <v>34</v>
      </c>
      <c r="D441" s="43" t="s">
        <v>4</v>
      </c>
      <c r="E441" s="43" t="s">
        <v>35</v>
      </c>
      <c r="F441" s="43" t="s">
        <v>133</v>
      </c>
      <c r="G441" s="43" t="s">
        <v>134</v>
      </c>
      <c r="H441" s="43" t="s">
        <v>135</v>
      </c>
      <c r="I441" s="43" t="s">
        <v>136</v>
      </c>
      <c r="J441" s="43" t="s">
        <v>137</v>
      </c>
      <c r="K441" s="43" t="s">
        <v>138</v>
      </c>
      <c r="L441" s="33"/>
      <c r="Y441" s="60"/>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row>
    <row r="442" spans="1:78" customFormat="1" x14ac:dyDescent="0.35">
      <c r="A442" s="44" t="s">
        <v>139</v>
      </c>
      <c r="B442" s="44" t="s">
        <v>140</v>
      </c>
      <c r="C442" s="44" t="str">
        <f ca="1">TEXT(TODAY(),"YYYY-MM-DD")</f>
        <v>2022-12-20</v>
      </c>
      <c r="D442" s="44" t="s">
        <v>13</v>
      </c>
      <c r="E442" s="44" t="s">
        <v>144</v>
      </c>
      <c r="F442" s="45" t="str">
        <f ca="1">TEXT(TODAY(),"YYYY-MM-DD")</f>
        <v>2022-12-20</v>
      </c>
      <c r="G442" s="42" t="s">
        <v>128</v>
      </c>
      <c r="H442" s="44" t="s">
        <v>49</v>
      </c>
      <c r="I442" s="44" t="s">
        <v>141</v>
      </c>
      <c r="J442" s="44" t="s">
        <v>142</v>
      </c>
      <c r="K442" s="44"/>
      <c r="L442" s="33"/>
      <c r="Y442" s="60"/>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row>
    <row r="443" spans="1:78" customFormat="1" x14ac:dyDescent="0.35">
      <c r="A443" s="44" t="s">
        <v>36</v>
      </c>
      <c r="B443" s="44" t="s">
        <v>143</v>
      </c>
      <c r="C443" s="44" t="str">
        <f ca="1">TEXT(TODAY(),"YYYY-MM-DD")</f>
        <v>2022-12-20</v>
      </c>
      <c r="D443" s="44" t="s">
        <v>13</v>
      </c>
      <c r="E443" s="44" t="s">
        <v>38</v>
      </c>
      <c r="F443" s="45" t="str">
        <f ca="1">TEXT(TODAY(),"YYYY-MM-DD")</f>
        <v>2022-12-20</v>
      </c>
      <c r="G443" s="42" t="s">
        <v>128</v>
      </c>
      <c r="H443" s="44" t="s">
        <v>49</v>
      </c>
      <c r="I443" s="44" t="s">
        <v>141</v>
      </c>
      <c r="J443" s="44" t="s">
        <v>152</v>
      </c>
      <c r="K443" s="44"/>
      <c r="L443" s="33"/>
      <c r="Y443" s="60"/>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row>
    <row r="444" spans="1:78" x14ac:dyDescent="0.35">
      <c r="AR444"/>
      <c r="AS444"/>
    </row>
    <row r="445" spans="1:78" customFormat="1" x14ac:dyDescent="0.35">
      <c r="A445" s="321" t="s">
        <v>353</v>
      </c>
      <c r="B445" s="322"/>
      <c r="C445" s="322"/>
      <c r="D445" s="322"/>
      <c r="E445" s="322"/>
      <c r="F445" s="322"/>
      <c r="G445" s="322"/>
      <c r="H445" s="322"/>
      <c r="I445" s="322"/>
      <c r="J445" s="322"/>
      <c r="K445" s="322"/>
      <c r="L445" s="322"/>
      <c r="M445" s="322"/>
      <c r="N445" s="322"/>
      <c r="O445" s="322"/>
      <c r="P445" s="322"/>
      <c r="Q445" s="322"/>
      <c r="R445" s="322"/>
      <c r="S445" s="119"/>
      <c r="T445" s="119"/>
      <c r="U445" s="119"/>
      <c r="V445" s="119"/>
      <c r="W445" s="119"/>
      <c r="X445" s="119"/>
      <c r="Y445" s="119"/>
      <c r="Z445" s="119"/>
    </row>
    <row r="446" spans="1:78" customFormat="1" x14ac:dyDescent="0.35">
      <c r="A446" s="56" t="s">
        <v>153</v>
      </c>
      <c r="B446" s="56" t="s">
        <v>154</v>
      </c>
      <c r="C446" s="56" t="s">
        <v>155</v>
      </c>
      <c r="D446" s="56" t="s">
        <v>90</v>
      </c>
      <c r="E446" s="56" t="s">
        <v>102</v>
      </c>
      <c r="F446" s="56" t="s">
        <v>156</v>
      </c>
      <c r="G446" s="56" t="s">
        <v>157</v>
      </c>
      <c r="H446" s="56" t="s">
        <v>158</v>
      </c>
      <c r="I446" s="56" t="s">
        <v>159</v>
      </c>
      <c r="J446" s="56" t="s">
        <v>160</v>
      </c>
      <c r="K446" s="56" t="s">
        <v>161</v>
      </c>
      <c r="L446" s="56" t="s">
        <v>162</v>
      </c>
      <c r="M446" s="56" t="s">
        <v>163</v>
      </c>
      <c r="N446" s="56" t="s">
        <v>164</v>
      </c>
      <c r="O446" s="56" t="s">
        <v>165</v>
      </c>
      <c r="P446" s="56" t="s">
        <v>166</v>
      </c>
      <c r="Q446" s="56" t="s">
        <v>167</v>
      </c>
      <c r="R446" s="56" t="s">
        <v>168</v>
      </c>
      <c r="S446" s="56" t="s">
        <v>169</v>
      </c>
      <c r="T446" s="56" t="s">
        <v>136</v>
      </c>
      <c r="U446" s="56" t="s">
        <v>135</v>
      </c>
      <c r="V446" s="56" t="s">
        <v>171</v>
      </c>
      <c r="W446" s="56" t="s">
        <v>174</v>
      </c>
      <c r="X446" s="56" t="s">
        <v>175</v>
      </c>
      <c r="Y446" s="56" t="s">
        <v>177</v>
      </c>
      <c r="Z446" s="56" t="s">
        <v>172</v>
      </c>
    </row>
    <row r="447" spans="1:78" customFormat="1" x14ac:dyDescent="0.35">
      <c r="A447" s="51" t="s">
        <v>354</v>
      </c>
      <c r="B447" s="50"/>
      <c r="C447" s="90" t="s">
        <v>257</v>
      </c>
      <c r="D447" s="90" t="str">
        <f ca="1">TEXT(TODAY(),"YYYY-MM-DD")</f>
        <v>2022-12-20</v>
      </c>
      <c r="E447" s="90"/>
      <c r="F447" s="91">
        <v>11</v>
      </c>
      <c r="G447" s="91" t="str">
        <f>CONCATENATE("USD,FLAT ",TEXT(F447,"0.00"))</f>
        <v>USD,FLAT 11.00</v>
      </c>
      <c r="H447" s="91">
        <f>F447</f>
        <v>11</v>
      </c>
      <c r="I447" s="90" t="s">
        <v>65</v>
      </c>
      <c r="J447" s="91">
        <v>1</v>
      </c>
      <c r="K447" s="91" t="str">
        <f>TEXT(H447*J447,"0.00")</f>
        <v>11.00</v>
      </c>
      <c r="L447" s="91">
        <f>(10+(J447*3))</f>
        <v>13</v>
      </c>
      <c r="M447" s="91">
        <f>10+(J447*3)</f>
        <v>13</v>
      </c>
      <c r="N447" s="90"/>
      <c r="O447" s="90"/>
      <c r="P447" s="90"/>
      <c r="Q447" s="90"/>
      <c r="R447" s="90"/>
      <c r="S447" s="90"/>
      <c r="T447" s="90" t="s">
        <v>141</v>
      </c>
      <c r="U447" s="90" t="s">
        <v>49</v>
      </c>
      <c r="V447" s="90" t="s">
        <v>195</v>
      </c>
      <c r="W447" s="90" t="s">
        <v>38</v>
      </c>
      <c r="X447" s="90" t="s">
        <v>196</v>
      </c>
      <c r="Y447" s="90" t="s">
        <v>291</v>
      </c>
      <c r="Z447" s="90" t="s">
        <v>355</v>
      </c>
      <c r="AU447" t="s">
        <v>889</v>
      </c>
    </row>
    <row r="448" spans="1:78" x14ac:dyDescent="0.35">
      <c r="AR448"/>
      <c r="AS448"/>
    </row>
    <row r="449" spans="1:78" customFormat="1" x14ac:dyDescent="0.35">
      <c r="A449" s="34" t="s">
        <v>356</v>
      </c>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c r="AI449" s="35"/>
    </row>
    <row r="450" spans="1:78" customFormat="1" x14ac:dyDescent="0.35">
      <c r="A450" s="36" t="s">
        <v>84</v>
      </c>
      <c r="B450" s="36" t="s">
        <v>85</v>
      </c>
      <c r="C450" s="36" t="s">
        <v>86</v>
      </c>
      <c r="D450" s="36" t="s">
        <v>87</v>
      </c>
      <c r="E450" s="36" t="s">
        <v>88</v>
      </c>
      <c r="F450" s="36" t="s">
        <v>89</v>
      </c>
      <c r="G450" s="36" t="s">
        <v>90</v>
      </c>
      <c r="H450" s="36" t="s">
        <v>91</v>
      </c>
      <c r="I450" s="36" t="s">
        <v>92</v>
      </c>
      <c r="J450" s="36" t="s">
        <v>93</v>
      </c>
      <c r="K450" s="36" t="s">
        <v>94</v>
      </c>
      <c r="L450" s="36" t="s">
        <v>95</v>
      </c>
      <c r="M450" s="36" t="s">
        <v>96</v>
      </c>
      <c r="N450" s="36" t="s">
        <v>97</v>
      </c>
      <c r="O450" s="36" t="s">
        <v>98</v>
      </c>
      <c r="P450" s="36" t="s">
        <v>99</v>
      </c>
      <c r="Q450" s="36" t="s">
        <v>100</v>
      </c>
      <c r="R450" s="36" t="s">
        <v>101</v>
      </c>
      <c r="S450" s="37" t="s">
        <v>102</v>
      </c>
      <c r="T450" s="315" t="s">
        <v>103</v>
      </c>
      <c r="U450" s="316"/>
      <c r="V450" s="317"/>
      <c r="W450" s="315" t="s">
        <v>104</v>
      </c>
      <c r="X450" s="317"/>
      <c r="Y450" s="117"/>
      <c r="Z450" s="318" t="s">
        <v>105</v>
      </c>
      <c r="AA450" s="319"/>
      <c r="AB450" s="319"/>
      <c r="AC450" s="319"/>
      <c r="AD450" s="319"/>
      <c r="AE450" s="319"/>
      <c r="AF450" s="320"/>
      <c r="AG450" s="318" t="s">
        <v>106</v>
      </c>
      <c r="AH450" s="319"/>
      <c r="AI450" s="319"/>
      <c r="AJ450" s="319"/>
      <c r="AK450" s="319"/>
      <c r="AL450" s="320"/>
      <c r="AM450" s="46"/>
      <c r="AN450" s="47"/>
      <c r="AO450" s="47"/>
      <c r="AP450" s="47"/>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row>
    <row r="451" spans="1:78" customFormat="1" x14ac:dyDescent="0.35">
      <c r="A451" s="38"/>
      <c r="B451" s="38"/>
      <c r="C451" s="38"/>
      <c r="D451" s="38"/>
      <c r="E451" s="38"/>
      <c r="F451" s="38"/>
      <c r="G451" s="38"/>
      <c r="H451" s="38"/>
      <c r="I451" s="38"/>
      <c r="J451" s="38"/>
      <c r="K451" s="38"/>
      <c r="L451" s="38"/>
      <c r="M451" s="38"/>
      <c r="N451" s="38"/>
      <c r="O451" s="38"/>
      <c r="P451" s="38"/>
      <c r="Q451" s="38"/>
      <c r="R451" s="38"/>
      <c r="S451" s="38"/>
      <c r="T451" s="39" t="s">
        <v>107</v>
      </c>
      <c r="U451" s="39" t="s">
        <v>108</v>
      </c>
      <c r="V451" s="39" t="s">
        <v>109</v>
      </c>
      <c r="W451" s="39" t="s">
        <v>110</v>
      </c>
      <c r="X451" s="39" t="s">
        <v>111</v>
      </c>
      <c r="Y451" s="39" t="s">
        <v>112</v>
      </c>
      <c r="Z451" s="39" t="s">
        <v>113</v>
      </c>
      <c r="AA451" s="39" t="s">
        <v>114</v>
      </c>
      <c r="AB451" s="39" t="s">
        <v>115</v>
      </c>
      <c r="AC451" s="39" t="s">
        <v>116</v>
      </c>
      <c r="AD451" s="39" t="s">
        <v>117</v>
      </c>
      <c r="AE451" s="39" t="s">
        <v>118</v>
      </c>
      <c r="AF451" s="39" t="s">
        <v>119</v>
      </c>
      <c r="AG451" s="39" t="s">
        <v>120</v>
      </c>
      <c r="AH451" s="39" t="s">
        <v>121</v>
      </c>
      <c r="AI451" s="39" t="s">
        <v>122</v>
      </c>
      <c r="AJ451" s="39" t="s">
        <v>123</v>
      </c>
      <c r="AK451" s="39" t="s">
        <v>124</v>
      </c>
      <c r="AL451" s="39" t="s">
        <v>125</v>
      </c>
      <c r="AM451" s="38" t="s">
        <v>149</v>
      </c>
      <c r="AN451" s="39" t="s">
        <v>150</v>
      </c>
      <c r="AO451" s="39" t="s">
        <v>151</v>
      </c>
      <c r="AP451" s="58" t="s">
        <v>178</v>
      </c>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row>
    <row r="452" spans="1:78" customFormat="1" x14ac:dyDescent="0.35">
      <c r="A452" s="40" t="s">
        <v>145</v>
      </c>
      <c r="B452" s="5" t="s">
        <v>49</v>
      </c>
      <c r="C452" s="40" t="s">
        <v>351</v>
      </c>
      <c r="D452" s="5" t="s">
        <v>236</v>
      </c>
      <c r="E452" s="41" t="s">
        <v>28</v>
      </c>
      <c r="F452" s="40" t="s">
        <v>126</v>
      </c>
      <c r="G452" s="42" t="str">
        <f ca="1">TEXT(TODAY(),"YYYY-MM-DD")</f>
        <v>2022-12-20</v>
      </c>
      <c r="H452" s="42" t="str">
        <f ca="1">TEXT(TODAY(),"YYYY-MM-DD")</f>
        <v>2022-12-20</v>
      </c>
      <c r="I452" s="40">
        <v>12</v>
      </c>
      <c r="J452" s="40">
        <v>12</v>
      </c>
      <c r="K452" s="40">
        <v>12</v>
      </c>
      <c r="L452" s="40" t="s">
        <v>357</v>
      </c>
      <c r="M452" s="40" t="s">
        <v>358</v>
      </c>
      <c r="N452" s="21" t="s">
        <v>127</v>
      </c>
      <c r="O452" s="21" t="s">
        <v>127</v>
      </c>
      <c r="P452" s="21" t="s">
        <v>128</v>
      </c>
      <c r="Q452" s="21" t="s">
        <v>128</v>
      </c>
      <c r="R452" s="21" t="s">
        <v>128</v>
      </c>
      <c r="S452" s="41"/>
      <c r="T452" s="41" t="s">
        <v>129</v>
      </c>
      <c r="U452" s="41" t="s">
        <v>130</v>
      </c>
      <c r="V452" s="41"/>
      <c r="W452" s="41" t="s">
        <v>131</v>
      </c>
      <c r="X452" s="41" t="s">
        <v>132</v>
      </c>
      <c r="Y452" s="41"/>
      <c r="Z452" s="41"/>
      <c r="AA452" s="41"/>
      <c r="AB452" s="41"/>
      <c r="AC452" s="41"/>
      <c r="AD452" s="41" t="s">
        <v>128</v>
      </c>
      <c r="AE452" s="41" t="s">
        <v>128</v>
      </c>
      <c r="AF452" s="41" t="s">
        <v>128</v>
      </c>
      <c r="AG452" s="41"/>
      <c r="AH452" s="41"/>
      <c r="AI452" s="41"/>
      <c r="AJ452" s="41" t="s">
        <v>128</v>
      </c>
      <c r="AK452" s="41" t="s">
        <v>128</v>
      </c>
      <c r="AL452" s="41" t="s">
        <v>128</v>
      </c>
      <c r="AM452" s="40"/>
      <c r="AN452" s="40">
        <v>1</v>
      </c>
      <c r="AO452" s="40">
        <v>4</v>
      </c>
      <c r="AP452" s="40">
        <v>0</v>
      </c>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row>
    <row r="453" spans="1:78" customFormat="1" x14ac:dyDescent="0.35"/>
    <row r="454" spans="1:78" customFormat="1" x14ac:dyDescent="0.35">
      <c r="A454" s="306" t="s">
        <v>359</v>
      </c>
      <c r="B454" s="307"/>
      <c r="C454" s="307"/>
      <c r="D454" s="307"/>
      <c r="E454" s="307"/>
      <c r="F454" s="307"/>
      <c r="G454" s="307"/>
      <c r="H454" s="307"/>
      <c r="I454" s="307"/>
      <c r="J454" s="307"/>
    </row>
    <row r="455" spans="1:78" customFormat="1" x14ac:dyDescent="0.35">
      <c r="A455" s="118"/>
      <c r="B455" s="119"/>
      <c r="C455" s="308" t="s">
        <v>245</v>
      </c>
      <c r="D455" s="308"/>
      <c r="E455" s="308"/>
      <c r="F455" s="308"/>
      <c r="G455" s="308"/>
      <c r="H455" s="308"/>
      <c r="I455" s="308"/>
      <c r="J455" s="308"/>
      <c r="K455" s="308"/>
    </row>
    <row r="456" spans="1:78" customFormat="1" x14ac:dyDescent="0.35">
      <c r="A456" s="304" t="s">
        <v>246</v>
      </c>
      <c r="B456" s="304" t="s">
        <v>247</v>
      </c>
      <c r="C456" s="309" t="s">
        <v>248</v>
      </c>
      <c r="D456" s="310"/>
      <c r="E456" s="310"/>
      <c r="F456" s="311"/>
      <c r="G456" s="312" t="s">
        <v>249</v>
      </c>
      <c r="H456" s="313"/>
      <c r="I456" s="313"/>
      <c r="J456" s="314"/>
      <c r="K456" s="304" t="s">
        <v>250</v>
      </c>
      <c r="L456" s="304" t="s">
        <v>251</v>
      </c>
    </row>
    <row r="457" spans="1:78" customFormat="1" x14ac:dyDescent="0.35">
      <c r="A457" s="305"/>
      <c r="B457" s="305"/>
      <c r="C457" s="88" t="s">
        <v>161</v>
      </c>
      <c r="D457" s="88" t="s">
        <v>163</v>
      </c>
      <c r="E457" s="88" t="s">
        <v>252</v>
      </c>
      <c r="F457" s="88" t="s">
        <v>253</v>
      </c>
      <c r="G457" s="89" t="s">
        <v>161</v>
      </c>
      <c r="H457" s="89" t="s">
        <v>163</v>
      </c>
      <c r="I457" s="89" t="s">
        <v>252</v>
      </c>
      <c r="J457" s="89" t="s">
        <v>253</v>
      </c>
      <c r="K457" s="305"/>
      <c r="L457" s="305"/>
    </row>
    <row r="458" spans="1:78" customFormat="1" x14ac:dyDescent="0.35">
      <c r="A458" s="41" t="s">
        <v>254</v>
      </c>
      <c r="B458" s="41" t="s">
        <v>255</v>
      </c>
      <c r="C458" s="21" t="str">
        <f>TEXT(13457.25,"0.00")</f>
        <v>13457.25</v>
      </c>
      <c r="D458" s="21" t="str">
        <f>TEXT(460,"0")</f>
        <v>460</v>
      </c>
      <c r="E458" s="21" t="str">
        <f>TEXT(12997.25,"0.00")</f>
        <v>12997.25</v>
      </c>
      <c r="F458" s="21" t="str">
        <f>TEXT(96.58,"0.00")</f>
        <v>96.58</v>
      </c>
      <c r="G458" s="21" t="str">
        <f>TEXT(3750,"0")</f>
        <v>3750</v>
      </c>
      <c r="H458" s="21" t="str">
        <f>TEXT(460,"0")</f>
        <v>460</v>
      </c>
      <c r="I458" s="21" t="str">
        <f>TEXT(3290,"0")</f>
        <v>3290</v>
      </c>
      <c r="J458" s="21" t="str">
        <f>TEXT(87.73,"0.00")</f>
        <v>87.73</v>
      </c>
      <c r="K458" s="21" t="str">
        <f>TEXT(258.86,"0.00")</f>
        <v>258.86</v>
      </c>
      <c r="L458" s="41" t="s">
        <v>28</v>
      </c>
    </row>
    <row r="460" spans="1:78" customFormat="1" x14ac:dyDescent="0.35">
      <c r="A460" s="34" t="s">
        <v>360</v>
      </c>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c r="AG460" s="35"/>
      <c r="AH460" s="35"/>
      <c r="AI460" s="35"/>
    </row>
    <row r="461" spans="1:78" customFormat="1" x14ac:dyDescent="0.35">
      <c r="A461" s="36" t="s">
        <v>84</v>
      </c>
      <c r="B461" s="36" t="s">
        <v>85</v>
      </c>
      <c r="C461" s="36" t="s">
        <v>86</v>
      </c>
      <c r="D461" s="36" t="s">
        <v>87</v>
      </c>
      <c r="E461" s="36" t="s">
        <v>88</v>
      </c>
      <c r="F461" s="36" t="s">
        <v>89</v>
      </c>
      <c r="G461" s="36" t="s">
        <v>90</v>
      </c>
      <c r="H461" s="36" t="s">
        <v>91</v>
      </c>
      <c r="I461" s="36" t="s">
        <v>92</v>
      </c>
      <c r="J461" s="36" t="s">
        <v>93</v>
      </c>
      <c r="K461" s="36" t="s">
        <v>94</v>
      </c>
      <c r="L461" s="36" t="s">
        <v>95</v>
      </c>
      <c r="M461" s="36" t="s">
        <v>96</v>
      </c>
      <c r="N461" s="36" t="s">
        <v>97</v>
      </c>
      <c r="O461" s="36" t="s">
        <v>98</v>
      </c>
      <c r="P461" s="36" t="s">
        <v>99</v>
      </c>
      <c r="Q461" s="36" t="s">
        <v>100</v>
      </c>
      <c r="R461" s="36" t="s">
        <v>101</v>
      </c>
      <c r="S461" s="37" t="s">
        <v>102</v>
      </c>
      <c r="T461" s="315" t="s">
        <v>103</v>
      </c>
      <c r="U461" s="316"/>
      <c r="V461" s="317"/>
      <c r="W461" s="315" t="s">
        <v>104</v>
      </c>
      <c r="X461" s="317"/>
      <c r="Y461" s="120"/>
      <c r="Z461" s="318" t="s">
        <v>105</v>
      </c>
      <c r="AA461" s="319"/>
      <c r="AB461" s="319"/>
      <c r="AC461" s="319"/>
      <c r="AD461" s="319"/>
      <c r="AE461" s="319"/>
      <c r="AF461" s="320"/>
      <c r="AG461" s="318" t="s">
        <v>106</v>
      </c>
      <c r="AH461" s="319"/>
      <c r="AI461" s="319"/>
      <c r="AJ461" s="319"/>
      <c r="AK461" s="319"/>
      <c r="AL461" s="320"/>
      <c r="AM461" s="46"/>
      <c r="AN461" s="47"/>
      <c r="AO461" s="47"/>
      <c r="AP461" s="47"/>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row>
    <row r="462" spans="1:78" customFormat="1" x14ac:dyDescent="0.35">
      <c r="A462" s="38"/>
      <c r="B462" s="38"/>
      <c r="C462" s="38"/>
      <c r="D462" s="38"/>
      <c r="E462" s="38"/>
      <c r="F462" s="38"/>
      <c r="G462" s="38"/>
      <c r="H462" s="38"/>
      <c r="I462" s="38"/>
      <c r="J462" s="38"/>
      <c r="K462" s="38"/>
      <c r="L462" s="38"/>
      <c r="M462" s="38"/>
      <c r="N462" s="38"/>
      <c r="O462" s="38"/>
      <c r="P462" s="38"/>
      <c r="Q462" s="38"/>
      <c r="R462" s="38"/>
      <c r="S462" s="38"/>
      <c r="T462" s="39" t="s">
        <v>107</v>
      </c>
      <c r="U462" s="39" t="s">
        <v>108</v>
      </c>
      <c r="V462" s="39" t="s">
        <v>109</v>
      </c>
      <c r="W462" s="39" t="s">
        <v>110</v>
      </c>
      <c r="X462" s="39" t="s">
        <v>111</v>
      </c>
      <c r="Y462" s="39" t="s">
        <v>112</v>
      </c>
      <c r="Z462" s="39" t="s">
        <v>113</v>
      </c>
      <c r="AA462" s="39" t="s">
        <v>114</v>
      </c>
      <c r="AB462" s="39" t="s">
        <v>115</v>
      </c>
      <c r="AC462" s="39" t="s">
        <v>116</v>
      </c>
      <c r="AD462" s="39" t="s">
        <v>117</v>
      </c>
      <c r="AE462" s="39" t="s">
        <v>118</v>
      </c>
      <c r="AF462" s="39" t="s">
        <v>119</v>
      </c>
      <c r="AG462" s="39" t="s">
        <v>120</v>
      </c>
      <c r="AH462" s="39" t="s">
        <v>121</v>
      </c>
      <c r="AI462" s="39" t="s">
        <v>122</v>
      </c>
      <c r="AJ462" s="39" t="s">
        <v>123</v>
      </c>
      <c r="AK462" s="39" t="s">
        <v>124</v>
      </c>
      <c r="AL462" s="39" t="s">
        <v>125</v>
      </c>
      <c r="AM462" s="38" t="s">
        <v>149</v>
      </c>
      <c r="AN462" s="39" t="s">
        <v>150</v>
      </c>
      <c r="AO462" s="39" t="s">
        <v>151</v>
      </c>
      <c r="AP462" s="58" t="s">
        <v>178</v>
      </c>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row>
    <row r="463" spans="1:78" customFormat="1" x14ac:dyDescent="0.35">
      <c r="A463" s="40" t="s">
        <v>145</v>
      </c>
      <c r="B463" s="5" t="s">
        <v>49</v>
      </c>
      <c r="C463" s="40" t="s">
        <v>361</v>
      </c>
      <c r="D463" s="5" t="s">
        <v>146</v>
      </c>
      <c r="E463" s="41" t="s">
        <v>28</v>
      </c>
      <c r="F463" s="40" t="s">
        <v>126</v>
      </c>
      <c r="G463" s="42" t="str">
        <f ca="1">TEXT(TODAY(),"YYYY-MM-DD")</f>
        <v>2022-12-20</v>
      </c>
      <c r="H463" s="42" t="str">
        <f ca="1">TEXT(TODAY(),"YYYY-MM-DD")</f>
        <v>2022-12-20</v>
      </c>
      <c r="I463" s="40">
        <v>12</v>
      </c>
      <c r="J463" s="40">
        <v>12</v>
      </c>
      <c r="K463" s="40">
        <v>12</v>
      </c>
      <c r="L463" s="40" t="s">
        <v>147</v>
      </c>
      <c r="M463" s="40" t="s">
        <v>148</v>
      </c>
      <c r="N463" s="21" t="s">
        <v>127</v>
      </c>
      <c r="O463" s="21" t="s">
        <v>127</v>
      </c>
      <c r="P463" s="21" t="s">
        <v>128</v>
      </c>
      <c r="Q463" s="21" t="s">
        <v>128</v>
      </c>
      <c r="R463" s="21" t="s">
        <v>128</v>
      </c>
      <c r="S463" s="41"/>
      <c r="T463" s="41" t="s">
        <v>129</v>
      </c>
      <c r="U463" s="41" t="s">
        <v>130</v>
      </c>
      <c r="V463" s="41"/>
      <c r="W463" s="41" t="s">
        <v>131</v>
      </c>
      <c r="X463" s="41" t="s">
        <v>132</v>
      </c>
      <c r="Y463" s="41"/>
      <c r="Z463" s="41"/>
      <c r="AA463" s="41"/>
      <c r="AB463" s="41"/>
      <c r="AC463" s="41"/>
      <c r="AD463" s="41" t="s">
        <v>128</v>
      </c>
      <c r="AE463" s="41" t="s">
        <v>128</v>
      </c>
      <c r="AF463" s="41" t="s">
        <v>128</v>
      </c>
      <c r="AG463" s="41"/>
      <c r="AH463" s="41"/>
      <c r="AI463" s="41"/>
      <c r="AJ463" s="41" t="s">
        <v>128</v>
      </c>
      <c r="AK463" s="41" t="s">
        <v>128</v>
      </c>
      <c r="AL463" s="41" t="s">
        <v>128</v>
      </c>
      <c r="AM463" s="40"/>
      <c r="AN463" s="40">
        <v>1</v>
      </c>
      <c r="AO463" s="40">
        <v>0</v>
      </c>
      <c r="AP463" s="40">
        <v>0</v>
      </c>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row>
    <row r="464" spans="1:78" customFormat="1" ht="19" customHeight="1" x14ac:dyDescent="0.35">
      <c r="A464" s="33"/>
      <c r="B464" s="33"/>
      <c r="C464" s="33"/>
      <c r="D464" s="33"/>
      <c r="E464" s="33"/>
      <c r="F464" s="33"/>
      <c r="G464" s="33"/>
      <c r="H464" s="33"/>
      <c r="I464" s="33"/>
      <c r="J464" s="33"/>
      <c r="K464" s="33"/>
      <c r="L464" s="14"/>
      <c r="M464" s="14"/>
      <c r="Y464" s="60"/>
    </row>
    <row r="465" spans="1:78" customFormat="1" ht="18.5" x14ac:dyDescent="0.35">
      <c r="A465" s="48" t="s">
        <v>362</v>
      </c>
      <c r="B465" s="49"/>
      <c r="C465" s="49"/>
      <c r="D465" s="49"/>
      <c r="E465" s="49"/>
      <c r="F465" s="49"/>
      <c r="G465" s="49"/>
      <c r="H465" s="49"/>
      <c r="I465" s="49"/>
      <c r="J465" s="49"/>
      <c r="K465" s="49"/>
      <c r="L465" s="33"/>
      <c r="Y465" s="60"/>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row>
    <row r="466" spans="1:78" customFormat="1" ht="15.5" x14ac:dyDescent="0.35">
      <c r="A466" s="43" t="s">
        <v>32</v>
      </c>
      <c r="B466" s="43" t="s">
        <v>33</v>
      </c>
      <c r="C466" s="43" t="s">
        <v>34</v>
      </c>
      <c r="D466" s="43" t="s">
        <v>4</v>
      </c>
      <c r="E466" s="43" t="s">
        <v>35</v>
      </c>
      <c r="F466" s="43" t="s">
        <v>133</v>
      </c>
      <c r="G466" s="43" t="s">
        <v>134</v>
      </c>
      <c r="H466" s="43" t="s">
        <v>135</v>
      </c>
      <c r="I466" s="43" t="s">
        <v>136</v>
      </c>
      <c r="J466" s="43" t="s">
        <v>137</v>
      </c>
      <c r="K466" s="43" t="s">
        <v>138</v>
      </c>
      <c r="L466" s="33"/>
      <c r="Y466" s="60"/>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row>
    <row r="467" spans="1:78" customFormat="1" x14ac:dyDescent="0.35">
      <c r="A467" s="44" t="s">
        <v>139</v>
      </c>
      <c r="B467" s="44" t="s">
        <v>140</v>
      </c>
      <c r="C467" s="44" t="str">
        <f ca="1">TEXT(TODAY(),"YYYY-MM-DD")</f>
        <v>2022-12-20</v>
      </c>
      <c r="D467" s="44" t="s">
        <v>13</v>
      </c>
      <c r="E467" s="44" t="s">
        <v>144</v>
      </c>
      <c r="F467" s="45" t="str">
        <f ca="1">TEXT(TODAY(),"YYYY-MM-DD")</f>
        <v>2022-12-20</v>
      </c>
      <c r="G467" s="42" t="s">
        <v>128</v>
      </c>
      <c r="H467" s="44" t="s">
        <v>49</v>
      </c>
      <c r="I467" s="44" t="s">
        <v>141</v>
      </c>
      <c r="J467" s="44" t="s">
        <v>142</v>
      </c>
      <c r="K467" s="44"/>
      <c r="L467" s="33"/>
      <c r="Y467" s="60"/>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row>
    <row r="468" spans="1:78" customFormat="1" x14ac:dyDescent="0.35">
      <c r="A468" s="44" t="s">
        <v>36</v>
      </c>
      <c r="B468" s="44" t="s">
        <v>143</v>
      </c>
      <c r="C468" s="44" t="str">
        <f ca="1">TEXT(TODAY(),"YYYY-MM-DD")</f>
        <v>2022-12-20</v>
      </c>
      <c r="D468" s="44" t="s">
        <v>13</v>
      </c>
      <c r="E468" s="44" t="s">
        <v>38</v>
      </c>
      <c r="F468" s="45" t="str">
        <f ca="1">TEXT(TODAY(),"YYYY-MM-DD")</f>
        <v>2022-12-20</v>
      </c>
      <c r="G468" s="42" t="s">
        <v>128</v>
      </c>
      <c r="H468" s="44" t="s">
        <v>49</v>
      </c>
      <c r="I468" s="44" t="s">
        <v>141</v>
      </c>
      <c r="J468" s="44" t="s">
        <v>152</v>
      </c>
      <c r="K468" s="44"/>
      <c r="L468" s="33"/>
      <c r="Y468" s="60"/>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row>
    <row r="469" spans="1:78" x14ac:dyDescent="0.35">
      <c r="AR469"/>
      <c r="AS469"/>
    </row>
    <row r="470" spans="1:78" customFormat="1" x14ac:dyDescent="0.35">
      <c r="A470" s="321" t="s">
        <v>363</v>
      </c>
      <c r="B470" s="322"/>
      <c r="C470" s="322"/>
      <c r="D470" s="322"/>
      <c r="E470" s="322"/>
      <c r="F470" s="322"/>
      <c r="G470" s="322"/>
      <c r="H470" s="322"/>
      <c r="I470" s="322"/>
      <c r="J470" s="322"/>
      <c r="K470" s="322"/>
      <c r="L470" s="322"/>
      <c r="M470" s="322"/>
      <c r="N470" s="322"/>
      <c r="O470" s="322"/>
      <c r="P470" s="322"/>
      <c r="Q470" s="322"/>
      <c r="R470" s="322"/>
      <c r="S470" s="122"/>
      <c r="T470" s="122"/>
      <c r="U470" s="122"/>
      <c r="V470" s="122"/>
      <c r="W470" s="122"/>
      <c r="X470" s="122"/>
      <c r="Y470" s="122"/>
      <c r="Z470" s="122"/>
    </row>
    <row r="471" spans="1:78" customFormat="1" x14ac:dyDescent="0.35">
      <c r="A471" s="56" t="s">
        <v>153</v>
      </c>
      <c r="B471" s="56" t="s">
        <v>154</v>
      </c>
      <c r="C471" s="56" t="s">
        <v>155</v>
      </c>
      <c r="D471" s="56" t="s">
        <v>90</v>
      </c>
      <c r="E471" s="56" t="s">
        <v>102</v>
      </c>
      <c r="F471" s="56" t="s">
        <v>156</v>
      </c>
      <c r="G471" s="56" t="s">
        <v>157</v>
      </c>
      <c r="H471" s="56" t="s">
        <v>158</v>
      </c>
      <c r="I471" s="56" t="s">
        <v>159</v>
      </c>
      <c r="J471" s="56" t="s">
        <v>160</v>
      </c>
      <c r="K471" s="56" t="s">
        <v>161</v>
      </c>
      <c r="L471" s="56" t="s">
        <v>162</v>
      </c>
      <c r="M471" s="56" t="s">
        <v>163</v>
      </c>
      <c r="N471" s="56" t="s">
        <v>164</v>
      </c>
      <c r="O471" s="56" t="s">
        <v>165</v>
      </c>
      <c r="P471" s="56" t="s">
        <v>166</v>
      </c>
      <c r="Q471" s="56" t="s">
        <v>167</v>
      </c>
      <c r="R471" s="56" t="s">
        <v>168</v>
      </c>
      <c r="S471" s="56" t="s">
        <v>169</v>
      </c>
      <c r="T471" s="56" t="s">
        <v>136</v>
      </c>
      <c r="U471" s="56" t="s">
        <v>135</v>
      </c>
      <c r="V471" s="56" t="s">
        <v>171</v>
      </c>
      <c r="W471" s="56" t="s">
        <v>174</v>
      </c>
      <c r="X471" s="56" t="s">
        <v>175</v>
      </c>
      <c r="Y471" s="56" t="s">
        <v>177</v>
      </c>
      <c r="Z471" s="56" t="s">
        <v>172</v>
      </c>
    </row>
    <row r="472" spans="1:78" customFormat="1" x14ac:dyDescent="0.35">
      <c r="A472" s="51" t="s">
        <v>62</v>
      </c>
      <c r="B472" s="50"/>
      <c r="C472" s="90" t="s">
        <v>257</v>
      </c>
      <c r="D472" s="90" t="str">
        <f ca="1">TEXT(TODAY(),"YYYY-MM-DD")</f>
        <v>2022-12-20</v>
      </c>
      <c r="E472" s="90"/>
      <c r="F472" s="91" t="str">
        <f>TEXT(26,"0")</f>
        <v>26</v>
      </c>
      <c r="G472" s="91" t="str">
        <f>CONCATENATE("USD,FLAT ",TEXT(F472,"0.00"))</f>
        <v>USD,FLAT 26.00</v>
      </c>
      <c r="H472" s="91" t="str">
        <f>F472</f>
        <v>26</v>
      </c>
      <c r="I472" s="90" t="s">
        <v>65</v>
      </c>
      <c r="J472" s="91">
        <v>1</v>
      </c>
      <c r="K472" s="91" t="str">
        <f>TEXT(H472*J472,"0.00")</f>
        <v>26.00</v>
      </c>
      <c r="L472" s="91">
        <f>(10+(J472*3))</f>
        <v>13</v>
      </c>
      <c r="M472" s="91">
        <f>10+(J472*3)</f>
        <v>13</v>
      </c>
      <c r="N472" s="90"/>
      <c r="O472" s="90"/>
      <c r="P472" s="90"/>
      <c r="Q472" s="90"/>
      <c r="R472" s="90"/>
      <c r="S472" s="90"/>
      <c r="T472" s="90" t="s">
        <v>141</v>
      </c>
      <c r="U472" s="90" t="s">
        <v>49</v>
      </c>
      <c r="V472" s="90" t="s">
        <v>195</v>
      </c>
      <c r="W472" s="90" t="s">
        <v>38</v>
      </c>
      <c r="X472" s="90" t="s">
        <v>196</v>
      </c>
      <c r="Y472" s="90" t="s">
        <v>291</v>
      </c>
      <c r="Z472" s="90" t="s">
        <v>364</v>
      </c>
      <c r="AU472" t="s">
        <v>890</v>
      </c>
    </row>
    <row r="473" spans="1:78" x14ac:dyDescent="0.35">
      <c r="AR473"/>
      <c r="AS473"/>
    </row>
    <row r="474" spans="1:78" customFormat="1" x14ac:dyDescent="0.35">
      <c r="A474" s="34" t="s">
        <v>365</v>
      </c>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c r="AG474" s="35"/>
      <c r="AH474" s="35"/>
      <c r="AI474" s="35"/>
    </row>
    <row r="475" spans="1:78" customFormat="1" x14ac:dyDescent="0.35">
      <c r="A475" s="36" t="s">
        <v>84</v>
      </c>
      <c r="B475" s="36" t="s">
        <v>85</v>
      </c>
      <c r="C475" s="36" t="s">
        <v>86</v>
      </c>
      <c r="D475" s="36" t="s">
        <v>87</v>
      </c>
      <c r="E475" s="36" t="s">
        <v>88</v>
      </c>
      <c r="F475" s="36" t="s">
        <v>89</v>
      </c>
      <c r="G475" s="36" t="s">
        <v>90</v>
      </c>
      <c r="H475" s="36" t="s">
        <v>91</v>
      </c>
      <c r="I475" s="36" t="s">
        <v>92</v>
      </c>
      <c r="J475" s="36" t="s">
        <v>93</v>
      </c>
      <c r="K475" s="36" t="s">
        <v>94</v>
      </c>
      <c r="L475" s="36" t="s">
        <v>95</v>
      </c>
      <c r="M475" s="36" t="s">
        <v>96</v>
      </c>
      <c r="N475" s="36" t="s">
        <v>97</v>
      </c>
      <c r="O475" s="36" t="s">
        <v>98</v>
      </c>
      <c r="P475" s="36" t="s">
        <v>99</v>
      </c>
      <c r="Q475" s="36" t="s">
        <v>100</v>
      </c>
      <c r="R475" s="36" t="s">
        <v>101</v>
      </c>
      <c r="S475" s="37" t="s">
        <v>102</v>
      </c>
      <c r="T475" s="315" t="s">
        <v>103</v>
      </c>
      <c r="U475" s="316"/>
      <c r="V475" s="317"/>
      <c r="W475" s="315" t="s">
        <v>104</v>
      </c>
      <c r="X475" s="317"/>
      <c r="Y475" s="120"/>
      <c r="Z475" s="318" t="s">
        <v>105</v>
      </c>
      <c r="AA475" s="319"/>
      <c r="AB475" s="319"/>
      <c r="AC475" s="319"/>
      <c r="AD475" s="319"/>
      <c r="AE475" s="319"/>
      <c r="AF475" s="320"/>
      <c r="AG475" s="318" t="s">
        <v>106</v>
      </c>
      <c r="AH475" s="319"/>
      <c r="AI475" s="319"/>
      <c r="AJ475" s="319"/>
      <c r="AK475" s="319"/>
      <c r="AL475" s="320"/>
      <c r="AM475" s="46"/>
      <c r="AN475" s="47"/>
      <c r="AO475" s="47"/>
      <c r="AP475" s="47"/>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row>
    <row r="476" spans="1:78" customFormat="1" x14ac:dyDescent="0.35">
      <c r="A476" s="38"/>
      <c r="B476" s="38"/>
      <c r="C476" s="38"/>
      <c r="D476" s="38"/>
      <c r="E476" s="38"/>
      <c r="F476" s="38"/>
      <c r="G476" s="38"/>
      <c r="H476" s="38"/>
      <c r="I476" s="38"/>
      <c r="J476" s="38"/>
      <c r="K476" s="38"/>
      <c r="L476" s="38"/>
      <c r="M476" s="38"/>
      <c r="N476" s="38"/>
      <c r="O476" s="38"/>
      <c r="P476" s="38"/>
      <c r="Q476" s="38"/>
      <c r="R476" s="38"/>
      <c r="S476" s="38"/>
      <c r="T476" s="39" t="s">
        <v>107</v>
      </c>
      <c r="U476" s="39" t="s">
        <v>108</v>
      </c>
      <c r="V476" s="39" t="s">
        <v>109</v>
      </c>
      <c r="W476" s="39" t="s">
        <v>110</v>
      </c>
      <c r="X476" s="39" t="s">
        <v>111</v>
      </c>
      <c r="Y476" s="39" t="s">
        <v>112</v>
      </c>
      <c r="Z476" s="39" t="s">
        <v>113</v>
      </c>
      <c r="AA476" s="39" t="s">
        <v>114</v>
      </c>
      <c r="AB476" s="39" t="s">
        <v>115</v>
      </c>
      <c r="AC476" s="39" t="s">
        <v>116</v>
      </c>
      <c r="AD476" s="39" t="s">
        <v>117</v>
      </c>
      <c r="AE476" s="39" t="s">
        <v>118</v>
      </c>
      <c r="AF476" s="39" t="s">
        <v>119</v>
      </c>
      <c r="AG476" s="39" t="s">
        <v>120</v>
      </c>
      <c r="AH476" s="39" t="s">
        <v>121</v>
      </c>
      <c r="AI476" s="39" t="s">
        <v>122</v>
      </c>
      <c r="AJ476" s="39" t="s">
        <v>123</v>
      </c>
      <c r="AK476" s="39" t="s">
        <v>124</v>
      </c>
      <c r="AL476" s="39" t="s">
        <v>125</v>
      </c>
      <c r="AM476" s="38" t="s">
        <v>149</v>
      </c>
      <c r="AN476" s="39" t="s">
        <v>150</v>
      </c>
      <c r="AO476" s="39" t="s">
        <v>151</v>
      </c>
      <c r="AP476" s="58" t="s">
        <v>178</v>
      </c>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row>
    <row r="477" spans="1:78" customFormat="1" x14ac:dyDescent="0.35">
      <c r="A477" s="40" t="s">
        <v>145</v>
      </c>
      <c r="B477" s="5" t="s">
        <v>49</v>
      </c>
      <c r="C477" s="40" t="s">
        <v>361</v>
      </c>
      <c r="D477" s="5" t="s">
        <v>236</v>
      </c>
      <c r="E477" s="41" t="s">
        <v>28</v>
      </c>
      <c r="F477" s="40" t="s">
        <v>126</v>
      </c>
      <c r="G477" s="42" t="str">
        <f ca="1">TEXT(TODAY(),"YYYY-MM-DD")</f>
        <v>2022-12-20</v>
      </c>
      <c r="H477" s="42" t="str">
        <f ca="1">TEXT(TODAY(),"YYYY-MM-DD")</f>
        <v>2022-12-20</v>
      </c>
      <c r="I477" s="40">
        <v>12</v>
      </c>
      <c r="J477" s="40">
        <v>12</v>
      </c>
      <c r="K477" s="40">
        <v>12</v>
      </c>
      <c r="L477" s="40" t="s">
        <v>366</v>
      </c>
      <c r="M477" s="40" t="s">
        <v>367</v>
      </c>
      <c r="N477" s="21" t="s">
        <v>127</v>
      </c>
      <c r="O477" s="21" t="s">
        <v>127</v>
      </c>
      <c r="P477" s="21" t="s">
        <v>128</v>
      </c>
      <c r="Q477" s="21" t="s">
        <v>128</v>
      </c>
      <c r="R477" s="21" t="s">
        <v>128</v>
      </c>
      <c r="S477" s="41"/>
      <c r="T477" s="41" t="s">
        <v>129</v>
      </c>
      <c r="U477" s="41" t="s">
        <v>130</v>
      </c>
      <c r="V477" s="41"/>
      <c r="W477" s="41" t="s">
        <v>131</v>
      </c>
      <c r="X477" s="41" t="s">
        <v>132</v>
      </c>
      <c r="Y477" s="41"/>
      <c r="Z477" s="41"/>
      <c r="AA477" s="41"/>
      <c r="AB477" s="41"/>
      <c r="AC477" s="41"/>
      <c r="AD477" s="41" t="s">
        <v>128</v>
      </c>
      <c r="AE477" s="41" t="s">
        <v>128</v>
      </c>
      <c r="AF477" s="41" t="s">
        <v>128</v>
      </c>
      <c r="AG477" s="41"/>
      <c r="AH477" s="41"/>
      <c r="AI477" s="41"/>
      <c r="AJ477" s="41" t="s">
        <v>128</v>
      </c>
      <c r="AK477" s="41" t="s">
        <v>128</v>
      </c>
      <c r="AL477" s="41" t="s">
        <v>128</v>
      </c>
      <c r="AM477" s="40"/>
      <c r="AN477" s="40">
        <v>1</v>
      </c>
      <c r="AO477" s="40">
        <v>4</v>
      </c>
      <c r="AP477" s="40">
        <v>0</v>
      </c>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row>
    <row r="478" spans="1:78" customFormat="1" x14ac:dyDescent="0.35"/>
    <row r="479" spans="1:78" customFormat="1" x14ac:dyDescent="0.35">
      <c r="A479" s="306" t="s">
        <v>368</v>
      </c>
      <c r="B479" s="307"/>
      <c r="C479" s="307"/>
      <c r="D479" s="307"/>
      <c r="E479" s="307"/>
      <c r="F479" s="307"/>
      <c r="G479" s="307"/>
      <c r="H479" s="307"/>
      <c r="I479" s="307"/>
      <c r="J479" s="307"/>
    </row>
    <row r="480" spans="1:78" customFormat="1" x14ac:dyDescent="0.35">
      <c r="A480" s="121"/>
      <c r="B480" s="122"/>
      <c r="C480" s="308" t="s">
        <v>245</v>
      </c>
      <c r="D480" s="308"/>
      <c r="E480" s="308"/>
      <c r="F480" s="308"/>
      <c r="G480" s="308"/>
      <c r="H480" s="308"/>
      <c r="I480" s="308"/>
      <c r="J480" s="308"/>
      <c r="K480" s="308"/>
    </row>
    <row r="481" spans="1:78" customFormat="1" x14ac:dyDescent="0.35">
      <c r="A481" s="304" t="s">
        <v>246</v>
      </c>
      <c r="B481" s="304" t="s">
        <v>247</v>
      </c>
      <c r="C481" s="309" t="s">
        <v>248</v>
      </c>
      <c r="D481" s="310"/>
      <c r="E481" s="310"/>
      <c r="F481" s="311"/>
      <c r="G481" s="312" t="s">
        <v>249</v>
      </c>
      <c r="H481" s="313"/>
      <c r="I481" s="313"/>
      <c r="J481" s="314"/>
      <c r="K481" s="304" t="s">
        <v>250</v>
      </c>
      <c r="L481" s="304" t="s">
        <v>251</v>
      </c>
    </row>
    <row r="482" spans="1:78" customFormat="1" x14ac:dyDescent="0.35">
      <c r="A482" s="305"/>
      <c r="B482" s="305"/>
      <c r="C482" s="88" t="s">
        <v>161</v>
      </c>
      <c r="D482" s="88" t="s">
        <v>163</v>
      </c>
      <c r="E482" s="88" t="s">
        <v>252</v>
      </c>
      <c r="F482" s="88" t="s">
        <v>253</v>
      </c>
      <c r="G482" s="89" t="s">
        <v>161</v>
      </c>
      <c r="H482" s="89" t="s">
        <v>163</v>
      </c>
      <c r="I482" s="89" t="s">
        <v>252</v>
      </c>
      <c r="J482" s="89" t="s">
        <v>253</v>
      </c>
      <c r="K482" s="305"/>
      <c r="L482" s="305"/>
    </row>
    <row r="483" spans="1:78" customFormat="1" x14ac:dyDescent="0.35">
      <c r="A483" s="41" t="s">
        <v>254</v>
      </c>
      <c r="B483" s="41" t="s">
        <v>255</v>
      </c>
      <c r="C483" s="21" t="str">
        <f>TEXT(13457.25,"0.00")</f>
        <v>13457.25</v>
      </c>
      <c r="D483" s="21" t="str">
        <f>TEXT(460,"0")</f>
        <v>460</v>
      </c>
      <c r="E483" s="21" t="str">
        <f>TEXT(12997.25,"0.00")</f>
        <v>12997.25</v>
      </c>
      <c r="F483" s="21" t="str">
        <f>TEXT(96.58,"0.00")</f>
        <v>96.58</v>
      </c>
      <c r="G483" s="21" t="str">
        <f>TEXT(3750,"0")</f>
        <v>3750</v>
      </c>
      <c r="H483" s="21" t="str">
        <f>TEXT(460,"0")</f>
        <v>460</v>
      </c>
      <c r="I483" s="21" t="str">
        <f>TEXT(3290,"0")</f>
        <v>3290</v>
      </c>
      <c r="J483" s="21" t="str">
        <f>TEXT(87.73,"0.00")</f>
        <v>87.73</v>
      </c>
      <c r="K483" s="21" t="str">
        <f>TEXT(258.86,"0.00")</f>
        <v>258.86</v>
      </c>
      <c r="L483" s="41" t="s">
        <v>28</v>
      </c>
    </row>
    <row r="485" spans="1:78" customFormat="1" x14ac:dyDescent="0.35">
      <c r="A485" s="34" t="s">
        <v>369</v>
      </c>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c r="AG485" s="35"/>
      <c r="AH485" s="35"/>
      <c r="AI485" s="35"/>
    </row>
    <row r="486" spans="1:78" customFormat="1" x14ac:dyDescent="0.35">
      <c r="A486" s="36" t="s">
        <v>84</v>
      </c>
      <c r="B486" s="36" t="s">
        <v>85</v>
      </c>
      <c r="C486" s="36" t="s">
        <v>86</v>
      </c>
      <c r="D486" s="36" t="s">
        <v>87</v>
      </c>
      <c r="E486" s="36" t="s">
        <v>88</v>
      </c>
      <c r="F486" s="36" t="s">
        <v>89</v>
      </c>
      <c r="G486" s="36" t="s">
        <v>90</v>
      </c>
      <c r="H486" s="36" t="s">
        <v>91</v>
      </c>
      <c r="I486" s="36" t="s">
        <v>92</v>
      </c>
      <c r="J486" s="36" t="s">
        <v>93</v>
      </c>
      <c r="K486" s="36" t="s">
        <v>94</v>
      </c>
      <c r="L486" s="36" t="s">
        <v>95</v>
      </c>
      <c r="M486" s="36" t="s">
        <v>96</v>
      </c>
      <c r="N486" s="36" t="s">
        <v>97</v>
      </c>
      <c r="O486" s="36" t="s">
        <v>98</v>
      </c>
      <c r="P486" s="36" t="s">
        <v>99</v>
      </c>
      <c r="Q486" s="36" t="s">
        <v>100</v>
      </c>
      <c r="R486" s="36" t="s">
        <v>101</v>
      </c>
      <c r="S486" s="37" t="s">
        <v>102</v>
      </c>
      <c r="T486" s="315" t="s">
        <v>103</v>
      </c>
      <c r="U486" s="316"/>
      <c r="V486" s="317"/>
      <c r="W486" s="315" t="s">
        <v>104</v>
      </c>
      <c r="X486" s="317"/>
      <c r="Y486" s="123"/>
      <c r="Z486" s="318" t="s">
        <v>105</v>
      </c>
      <c r="AA486" s="319"/>
      <c r="AB486" s="319"/>
      <c r="AC486" s="319"/>
      <c r="AD486" s="319"/>
      <c r="AE486" s="319"/>
      <c r="AF486" s="320"/>
      <c r="AG486" s="318" t="s">
        <v>106</v>
      </c>
      <c r="AH486" s="319"/>
      <c r="AI486" s="319"/>
      <c r="AJ486" s="319"/>
      <c r="AK486" s="319"/>
      <c r="AL486" s="320"/>
      <c r="AM486" s="46"/>
      <c r="AN486" s="47"/>
      <c r="AO486" s="47"/>
      <c r="AP486" s="47"/>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row>
    <row r="487" spans="1:78" customFormat="1" x14ac:dyDescent="0.35">
      <c r="A487" s="38"/>
      <c r="B487" s="38"/>
      <c r="C487" s="38"/>
      <c r="D487" s="38"/>
      <c r="E487" s="38"/>
      <c r="F487" s="38"/>
      <c r="G487" s="38"/>
      <c r="H487" s="38"/>
      <c r="I487" s="38"/>
      <c r="J487" s="38"/>
      <c r="K487" s="38"/>
      <c r="L487" s="38"/>
      <c r="M487" s="38"/>
      <c r="N487" s="38"/>
      <c r="O487" s="38"/>
      <c r="P487" s="38"/>
      <c r="Q487" s="38"/>
      <c r="R487" s="38"/>
      <c r="S487" s="38"/>
      <c r="T487" s="39" t="s">
        <v>107</v>
      </c>
      <c r="U487" s="39" t="s">
        <v>108</v>
      </c>
      <c r="V487" s="39" t="s">
        <v>109</v>
      </c>
      <c r="W487" s="39" t="s">
        <v>110</v>
      </c>
      <c r="X487" s="39" t="s">
        <v>111</v>
      </c>
      <c r="Y487" s="39" t="s">
        <v>112</v>
      </c>
      <c r="Z487" s="39" t="s">
        <v>113</v>
      </c>
      <c r="AA487" s="39" t="s">
        <v>114</v>
      </c>
      <c r="AB487" s="39" t="s">
        <v>115</v>
      </c>
      <c r="AC487" s="39" t="s">
        <v>116</v>
      </c>
      <c r="AD487" s="39" t="s">
        <v>117</v>
      </c>
      <c r="AE487" s="39" t="s">
        <v>118</v>
      </c>
      <c r="AF487" s="39" t="s">
        <v>119</v>
      </c>
      <c r="AG487" s="39" t="s">
        <v>120</v>
      </c>
      <c r="AH487" s="39" t="s">
        <v>121</v>
      </c>
      <c r="AI487" s="39" t="s">
        <v>122</v>
      </c>
      <c r="AJ487" s="39" t="s">
        <v>123</v>
      </c>
      <c r="AK487" s="39" t="s">
        <v>124</v>
      </c>
      <c r="AL487" s="39" t="s">
        <v>125</v>
      </c>
      <c r="AM487" s="38" t="s">
        <v>149</v>
      </c>
      <c r="AN487" s="39" t="s">
        <v>150</v>
      </c>
      <c r="AO487" s="39" t="s">
        <v>151</v>
      </c>
      <c r="AP487" s="58" t="s">
        <v>178</v>
      </c>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row>
    <row r="488" spans="1:78" customFormat="1" x14ac:dyDescent="0.35">
      <c r="A488" s="40" t="s">
        <v>145</v>
      </c>
      <c r="B488" s="5" t="s">
        <v>49</v>
      </c>
      <c r="C488" s="40" t="s">
        <v>370</v>
      </c>
      <c r="D488" s="5" t="s">
        <v>146</v>
      </c>
      <c r="E488" s="41" t="s">
        <v>28</v>
      </c>
      <c r="F488" s="40" t="s">
        <v>126</v>
      </c>
      <c r="G488" s="42" t="str">
        <f ca="1">TEXT(TODAY(),"YYYY-MM-DD")</f>
        <v>2022-12-20</v>
      </c>
      <c r="H488" s="42" t="str">
        <f ca="1">TEXT(TODAY(),"YYYY-MM-DD")</f>
        <v>2022-12-20</v>
      </c>
      <c r="I488" s="40">
        <v>12</v>
      </c>
      <c r="J488" s="40">
        <v>12</v>
      </c>
      <c r="K488" s="40">
        <v>12</v>
      </c>
      <c r="L488" s="40" t="s">
        <v>147</v>
      </c>
      <c r="M488" s="40" t="s">
        <v>148</v>
      </c>
      <c r="N488" s="21" t="s">
        <v>127</v>
      </c>
      <c r="O488" s="21" t="s">
        <v>127</v>
      </c>
      <c r="P488" s="21" t="s">
        <v>128</v>
      </c>
      <c r="Q488" s="21" t="s">
        <v>128</v>
      </c>
      <c r="R488" s="21" t="s">
        <v>128</v>
      </c>
      <c r="S488" s="41"/>
      <c r="T488" s="41" t="s">
        <v>129</v>
      </c>
      <c r="U488" s="41" t="s">
        <v>130</v>
      </c>
      <c r="V488" s="41"/>
      <c r="W488" s="41" t="s">
        <v>131</v>
      </c>
      <c r="X488" s="41" t="s">
        <v>132</v>
      </c>
      <c r="Y488" s="41"/>
      <c r="Z488" s="41"/>
      <c r="AA488" s="41"/>
      <c r="AB488" s="41"/>
      <c r="AC488" s="41"/>
      <c r="AD488" s="41" t="s">
        <v>128</v>
      </c>
      <c r="AE488" s="41" t="s">
        <v>128</v>
      </c>
      <c r="AF488" s="41" t="s">
        <v>128</v>
      </c>
      <c r="AG488" s="41"/>
      <c r="AH488" s="41"/>
      <c r="AI488" s="41"/>
      <c r="AJ488" s="41" t="s">
        <v>128</v>
      </c>
      <c r="AK488" s="41" t="s">
        <v>128</v>
      </c>
      <c r="AL488" s="41" t="s">
        <v>128</v>
      </c>
      <c r="AM488" s="40"/>
      <c r="AN488" s="40">
        <v>1</v>
      </c>
      <c r="AO488" s="40">
        <v>0</v>
      </c>
      <c r="AP488" s="40">
        <v>0</v>
      </c>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row>
    <row r="489" spans="1:78" customFormat="1" ht="19" customHeight="1" x14ac:dyDescent="0.35">
      <c r="A489" s="33"/>
      <c r="B489" s="33"/>
      <c r="C489" s="33"/>
      <c r="D489" s="33"/>
      <c r="E489" s="33"/>
      <c r="F489" s="33"/>
      <c r="G489" s="33"/>
      <c r="H489" s="33"/>
      <c r="I489" s="33"/>
      <c r="J489" s="33"/>
      <c r="K489" s="33"/>
      <c r="L489" s="14"/>
      <c r="M489" s="14"/>
      <c r="Y489" s="60"/>
    </row>
    <row r="490" spans="1:78" customFormat="1" ht="18.5" x14ac:dyDescent="0.35">
      <c r="A490" s="48" t="s">
        <v>371</v>
      </c>
      <c r="B490" s="49"/>
      <c r="C490" s="49"/>
      <c r="D490" s="49"/>
      <c r="E490" s="49"/>
      <c r="F490" s="49"/>
      <c r="G490" s="49"/>
      <c r="H490" s="49"/>
      <c r="I490" s="49"/>
      <c r="J490" s="49"/>
      <c r="K490" s="49"/>
      <c r="L490" s="33"/>
      <c r="Y490" s="60"/>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row>
    <row r="491" spans="1:78" customFormat="1" ht="15.5" x14ac:dyDescent="0.35">
      <c r="A491" s="43" t="s">
        <v>32</v>
      </c>
      <c r="B491" s="43" t="s">
        <v>33</v>
      </c>
      <c r="C491" s="43" t="s">
        <v>34</v>
      </c>
      <c r="D491" s="43" t="s">
        <v>4</v>
      </c>
      <c r="E491" s="43" t="s">
        <v>35</v>
      </c>
      <c r="F491" s="43" t="s">
        <v>133</v>
      </c>
      <c r="G491" s="43" t="s">
        <v>134</v>
      </c>
      <c r="H491" s="43" t="s">
        <v>135</v>
      </c>
      <c r="I491" s="43" t="s">
        <v>136</v>
      </c>
      <c r="J491" s="43" t="s">
        <v>137</v>
      </c>
      <c r="K491" s="43" t="s">
        <v>138</v>
      </c>
      <c r="L491" s="33"/>
      <c r="Y491" s="60"/>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row>
    <row r="492" spans="1:78" customFormat="1" x14ac:dyDescent="0.35">
      <c r="A492" s="44" t="s">
        <v>139</v>
      </c>
      <c r="B492" s="44" t="s">
        <v>140</v>
      </c>
      <c r="C492" s="44" t="str">
        <f ca="1">TEXT(TODAY(),"YYYY-MM-DD")</f>
        <v>2022-12-20</v>
      </c>
      <c r="D492" s="44" t="s">
        <v>13</v>
      </c>
      <c r="E492" s="44" t="s">
        <v>144</v>
      </c>
      <c r="F492" s="45" t="str">
        <f ca="1">TEXT(TODAY(),"YYYY-MM-DD")</f>
        <v>2022-12-20</v>
      </c>
      <c r="G492" s="42" t="s">
        <v>128</v>
      </c>
      <c r="H492" s="44" t="s">
        <v>49</v>
      </c>
      <c r="I492" s="44" t="s">
        <v>141</v>
      </c>
      <c r="J492" s="44" t="s">
        <v>142</v>
      </c>
      <c r="K492" s="44"/>
      <c r="L492" s="33"/>
      <c r="Y492" s="60"/>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row>
    <row r="493" spans="1:78" customFormat="1" x14ac:dyDescent="0.35">
      <c r="A493" s="44" t="s">
        <v>36</v>
      </c>
      <c r="B493" s="44" t="s">
        <v>143</v>
      </c>
      <c r="C493" s="44" t="str">
        <f ca="1">TEXT(TODAY(),"YYYY-MM-DD")</f>
        <v>2022-12-20</v>
      </c>
      <c r="D493" s="44" t="s">
        <v>13</v>
      </c>
      <c r="E493" s="44" t="s">
        <v>38</v>
      </c>
      <c r="F493" s="45" t="str">
        <f ca="1">TEXT(TODAY(),"YYYY-MM-DD")</f>
        <v>2022-12-20</v>
      </c>
      <c r="G493" s="42" t="s">
        <v>128</v>
      </c>
      <c r="H493" s="44" t="s">
        <v>49</v>
      </c>
      <c r="I493" s="44" t="s">
        <v>141</v>
      </c>
      <c r="J493" s="44" t="s">
        <v>152</v>
      </c>
      <c r="K493" s="44"/>
      <c r="L493" s="33"/>
      <c r="Y493" s="60"/>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row>
    <row r="494" spans="1:78" x14ac:dyDescent="0.35">
      <c r="AR494"/>
      <c r="AS494"/>
    </row>
    <row r="495" spans="1:78" customFormat="1" x14ac:dyDescent="0.35">
      <c r="A495" s="321" t="s">
        <v>372</v>
      </c>
      <c r="B495" s="322"/>
      <c r="C495" s="322"/>
      <c r="D495" s="322"/>
      <c r="E495" s="322"/>
      <c r="F495" s="322"/>
      <c r="G495" s="322"/>
      <c r="H495" s="322"/>
      <c r="I495" s="322"/>
      <c r="J495" s="322"/>
      <c r="K495" s="322"/>
      <c r="L495" s="322"/>
      <c r="M495" s="322"/>
      <c r="N495" s="322"/>
      <c r="O495" s="322"/>
      <c r="P495" s="322"/>
      <c r="Q495" s="322"/>
      <c r="R495" s="322"/>
      <c r="S495" s="125"/>
      <c r="T495" s="125"/>
      <c r="U495" s="125"/>
      <c r="V495" s="125"/>
      <c r="W495" s="125"/>
      <c r="X495" s="125"/>
      <c r="Y495" s="125"/>
      <c r="Z495" s="125"/>
    </row>
    <row r="496" spans="1:78" customFormat="1" x14ac:dyDescent="0.35">
      <c r="A496" s="56" t="s">
        <v>153</v>
      </c>
      <c r="B496" s="56" t="s">
        <v>154</v>
      </c>
      <c r="C496" s="56" t="s">
        <v>155</v>
      </c>
      <c r="D496" s="56" t="s">
        <v>90</v>
      </c>
      <c r="E496" s="56" t="s">
        <v>102</v>
      </c>
      <c r="F496" s="56" t="s">
        <v>156</v>
      </c>
      <c r="G496" s="56" t="s">
        <v>157</v>
      </c>
      <c r="H496" s="56" t="s">
        <v>158</v>
      </c>
      <c r="I496" s="56" t="s">
        <v>159</v>
      </c>
      <c r="J496" s="56" t="s">
        <v>160</v>
      </c>
      <c r="K496" s="56" t="s">
        <v>161</v>
      </c>
      <c r="L496" s="56" t="s">
        <v>162</v>
      </c>
      <c r="M496" s="56" t="s">
        <v>163</v>
      </c>
      <c r="N496" s="56" t="s">
        <v>164</v>
      </c>
      <c r="O496" s="56" t="s">
        <v>165</v>
      </c>
      <c r="P496" s="56" t="s">
        <v>166</v>
      </c>
      <c r="Q496" s="56" t="s">
        <v>167</v>
      </c>
      <c r="R496" s="56" t="s">
        <v>168</v>
      </c>
      <c r="S496" s="56" t="s">
        <v>169</v>
      </c>
      <c r="T496" s="56" t="s">
        <v>136</v>
      </c>
      <c r="U496" s="56" t="s">
        <v>135</v>
      </c>
      <c r="V496" s="56" t="s">
        <v>171</v>
      </c>
      <c r="W496" s="56" t="s">
        <v>174</v>
      </c>
      <c r="X496" s="56" t="s">
        <v>175</v>
      </c>
      <c r="Y496" s="56" t="s">
        <v>177</v>
      </c>
      <c r="Z496" s="56" t="s">
        <v>172</v>
      </c>
    </row>
    <row r="497" spans="1:78" customFormat="1" x14ac:dyDescent="0.35">
      <c r="A497" s="51" t="s">
        <v>256</v>
      </c>
      <c r="B497" s="50"/>
      <c r="C497" s="90" t="s">
        <v>257</v>
      </c>
      <c r="D497" s="90" t="str">
        <f ca="1">TEXT(TODAY(),"YYYY-MM-DD")</f>
        <v>2022-12-20</v>
      </c>
      <c r="E497" s="90"/>
      <c r="F497" s="91">
        <v>11</v>
      </c>
      <c r="G497" s="91" t="s">
        <v>238</v>
      </c>
      <c r="H497" s="91">
        <f>F497</f>
        <v>11</v>
      </c>
      <c r="I497" s="90" t="s">
        <v>65</v>
      </c>
      <c r="J497" s="92">
        <v>1</v>
      </c>
      <c r="K497" s="91" t="str">
        <f>TEXT(H497*J497,"0.00")</f>
        <v>11.00</v>
      </c>
      <c r="L497" s="91"/>
      <c r="M497" s="91">
        <f>10+(J497*3)</f>
        <v>13</v>
      </c>
      <c r="N497" s="90"/>
      <c r="O497" s="90"/>
      <c r="P497" s="90"/>
      <c r="Q497" s="90"/>
      <c r="R497" s="90"/>
      <c r="S497" s="90"/>
      <c r="T497" s="90" t="s">
        <v>141</v>
      </c>
      <c r="U497" s="90" t="s">
        <v>49</v>
      </c>
      <c r="V497" s="90" t="s">
        <v>195</v>
      </c>
      <c r="W497" s="90" t="s">
        <v>38</v>
      </c>
      <c r="X497" s="90" t="s">
        <v>196</v>
      </c>
      <c r="Y497" s="90" t="s">
        <v>373</v>
      </c>
      <c r="Z497" s="90" t="s">
        <v>374</v>
      </c>
      <c r="AU497" t="s">
        <v>891</v>
      </c>
    </row>
    <row r="498" spans="1:78" x14ac:dyDescent="0.35">
      <c r="AR498"/>
      <c r="AS498"/>
    </row>
    <row r="499" spans="1:78" customFormat="1" x14ac:dyDescent="0.35">
      <c r="A499" s="34" t="s">
        <v>375</v>
      </c>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c r="AI499" s="35"/>
    </row>
    <row r="500" spans="1:78" customFormat="1" x14ac:dyDescent="0.35">
      <c r="A500" s="36" t="s">
        <v>84</v>
      </c>
      <c r="B500" s="36" t="s">
        <v>85</v>
      </c>
      <c r="C500" s="36" t="s">
        <v>86</v>
      </c>
      <c r="D500" s="36" t="s">
        <v>87</v>
      </c>
      <c r="E500" s="36" t="s">
        <v>88</v>
      </c>
      <c r="F500" s="36" t="s">
        <v>89</v>
      </c>
      <c r="G500" s="36" t="s">
        <v>90</v>
      </c>
      <c r="H500" s="36" t="s">
        <v>91</v>
      </c>
      <c r="I500" s="36" t="s">
        <v>92</v>
      </c>
      <c r="J500" s="36" t="s">
        <v>93</v>
      </c>
      <c r="K500" s="36" t="s">
        <v>94</v>
      </c>
      <c r="L500" s="36" t="s">
        <v>95</v>
      </c>
      <c r="M500" s="36" t="s">
        <v>96</v>
      </c>
      <c r="N500" s="36" t="s">
        <v>97</v>
      </c>
      <c r="O500" s="36" t="s">
        <v>98</v>
      </c>
      <c r="P500" s="36" t="s">
        <v>99</v>
      </c>
      <c r="Q500" s="36" t="s">
        <v>100</v>
      </c>
      <c r="R500" s="36" t="s">
        <v>101</v>
      </c>
      <c r="S500" s="37" t="s">
        <v>102</v>
      </c>
      <c r="T500" s="315" t="s">
        <v>103</v>
      </c>
      <c r="U500" s="316"/>
      <c r="V500" s="317"/>
      <c r="W500" s="315" t="s">
        <v>104</v>
      </c>
      <c r="X500" s="317"/>
      <c r="Y500" s="123"/>
      <c r="Z500" s="318" t="s">
        <v>105</v>
      </c>
      <c r="AA500" s="319"/>
      <c r="AB500" s="319"/>
      <c r="AC500" s="319"/>
      <c r="AD500" s="319"/>
      <c r="AE500" s="319"/>
      <c r="AF500" s="320"/>
      <c r="AG500" s="318" t="s">
        <v>106</v>
      </c>
      <c r="AH500" s="319"/>
      <c r="AI500" s="319"/>
      <c r="AJ500" s="319"/>
      <c r="AK500" s="319"/>
      <c r="AL500" s="320"/>
      <c r="AM500" s="46"/>
      <c r="AN500" s="47"/>
      <c r="AO500" s="47"/>
      <c r="AP500" s="47"/>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row>
    <row r="501" spans="1:78" customFormat="1" x14ac:dyDescent="0.35">
      <c r="A501" s="38"/>
      <c r="B501" s="38"/>
      <c r="C501" s="38"/>
      <c r="D501" s="38"/>
      <c r="E501" s="38"/>
      <c r="F501" s="38"/>
      <c r="G501" s="38"/>
      <c r="H501" s="38"/>
      <c r="I501" s="38"/>
      <c r="J501" s="38"/>
      <c r="K501" s="38"/>
      <c r="L501" s="38"/>
      <c r="M501" s="38"/>
      <c r="N501" s="38"/>
      <c r="O501" s="38"/>
      <c r="P501" s="38"/>
      <c r="Q501" s="38"/>
      <c r="R501" s="38"/>
      <c r="S501" s="38"/>
      <c r="T501" s="39" t="s">
        <v>107</v>
      </c>
      <c r="U501" s="39" t="s">
        <v>108</v>
      </c>
      <c r="V501" s="39" t="s">
        <v>109</v>
      </c>
      <c r="W501" s="39" t="s">
        <v>110</v>
      </c>
      <c r="X501" s="39" t="s">
        <v>111</v>
      </c>
      <c r="Y501" s="39" t="s">
        <v>112</v>
      </c>
      <c r="Z501" s="39" t="s">
        <v>113</v>
      </c>
      <c r="AA501" s="39" t="s">
        <v>114</v>
      </c>
      <c r="AB501" s="39" t="s">
        <v>115</v>
      </c>
      <c r="AC501" s="39" t="s">
        <v>116</v>
      </c>
      <c r="AD501" s="39" t="s">
        <v>117</v>
      </c>
      <c r="AE501" s="39" t="s">
        <v>118</v>
      </c>
      <c r="AF501" s="39" t="s">
        <v>119</v>
      </c>
      <c r="AG501" s="39" t="s">
        <v>120</v>
      </c>
      <c r="AH501" s="39" t="s">
        <v>121</v>
      </c>
      <c r="AI501" s="39" t="s">
        <v>122</v>
      </c>
      <c r="AJ501" s="39" t="s">
        <v>123</v>
      </c>
      <c r="AK501" s="39" t="s">
        <v>124</v>
      </c>
      <c r="AL501" s="39" t="s">
        <v>125</v>
      </c>
      <c r="AM501" s="38" t="s">
        <v>149</v>
      </c>
      <c r="AN501" s="39" t="s">
        <v>150</v>
      </c>
      <c r="AO501" s="39" t="s">
        <v>151</v>
      </c>
      <c r="AP501" s="58" t="s">
        <v>178</v>
      </c>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row>
    <row r="502" spans="1:78" customFormat="1" x14ac:dyDescent="0.35">
      <c r="A502" s="40" t="s">
        <v>145</v>
      </c>
      <c r="B502" s="5" t="s">
        <v>49</v>
      </c>
      <c r="C502" s="40" t="s">
        <v>370</v>
      </c>
      <c r="D502" s="5" t="s">
        <v>236</v>
      </c>
      <c r="E502" s="41" t="s">
        <v>28</v>
      </c>
      <c r="F502" s="40" t="s">
        <v>126</v>
      </c>
      <c r="G502" s="42" t="str">
        <f ca="1">TEXT(TODAY(),"YYYY-MM-DD")</f>
        <v>2022-12-20</v>
      </c>
      <c r="H502" s="42" t="str">
        <f ca="1">TEXT(TODAY(),"YYYY-MM-DD")</f>
        <v>2022-12-20</v>
      </c>
      <c r="I502" s="40">
        <v>12</v>
      </c>
      <c r="J502" s="40">
        <v>12</v>
      </c>
      <c r="K502" s="40">
        <v>12</v>
      </c>
      <c r="L502" s="40" t="s">
        <v>376</v>
      </c>
      <c r="M502" s="40" t="s">
        <v>377</v>
      </c>
      <c r="N502" s="21" t="s">
        <v>127</v>
      </c>
      <c r="O502" s="21" t="s">
        <v>127</v>
      </c>
      <c r="P502" s="21" t="s">
        <v>128</v>
      </c>
      <c r="Q502" s="21" t="s">
        <v>128</v>
      </c>
      <c r="R502" s="21" t="s">
        <v>128</v>
      </c>
      <c r="S502" s="41"/>
      <c r="T502" s="41" t="s">
        <v>129</v>
      </c>
      <c r="U502" s="41" t="s">
        <v>130</v>
      </c>
      <c r="V502" s="41"/>
      <c r="W502" s="41" t="s">
        <v>131</v>
      </c>
      <c r="X502" s="41" t="s">
        <v>132</v>
      </c>
      <c r="Y502" s="41"/>
      <c r="Z502" s="41"/>
      <c r="AA502" s="41"/>
      <c r="AB502" s="41"/>
      <c r="AC502" s="41"/>
      <c r="AD502" s="41" t="s">
        <v>128</v>
      </c>
      <c r="AE502" s="41" t="s">
        <v>128</v>
      </c>
      <c r="AF502" s="41" t="s">
        <v>128</v>
      </c>
      <c r="AG502" s="41"/>
      <c r="AH502" s="41"/>
      <c r="AI502" s="41"/>
      <c r="AJ502" s="41" t="s">
        <v>128</v>
      </c>
      <c r="AK502" s="41" t="s">
        <v>128</v>
      </c>
      <c r="AL502" s="41" t="s">
        <v>128</v>
      </c>
      <c r="AM502" s="40"/>
      <c r="AN502" s="40">
        <v>1</v>
      </c>
      <c r="AO502" s="40">
        <v>4</v>
      </c>
      <c r="AP502" s="40">
        <v>0</v>
      </c>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row>
    <row r="503" spans="1:78" customFormat="1" x14ac:dyDescent="0.35"/>
    <row r="504" spans="1:78" customFormat="1" x14ac:dyDescent="0.35">
      <c r="A504" s="306" t="s">
        <v>378</v>
      </c>
      <c r="B504" s="307"/>
      <c r="C504" s="307"/>
      <c r="D504" s="307"/>
      <c r="E504" s="307"/>
      <c r="F504" s="307"/>
      <c r="G504" s="307"/>
      <c r="H504" s="307"/>
      <c r="I504" s="307"/>
      <c r="J504" s="307"/>
    </row>
    <row r="505" spans="1:78" customFormat="1" x14ac:dyDescent="0.35">
      <c r="A505" s="124"/>
      <c r="B505" s="125"/>
      <c r="C505" s="308" t="s">
        <v>245</v>
      </c>
      <c r="D505" s="308"/>
      <c r="E505" s="308"/>
      <c r="F505" s="308"/>
      <c r="G505" s="308"/>
      <c r="H505" s="308"/>
      <c r="I505" s="308"/>
      <c r="J505" s="308"/>
      <c r="K505" s="308"/>
    </row>
    <row r="506" spans="1:78" customFormat="1" x14ac:dyDescent="0.35">
      <c r="A506" s="304" t="s">
        <v>246</v>
      </c>
      <c r="B506" s="304" t="s">
        <v>247</v>
      </c>
      <c r="C506" s="309" t="s">
        <v>248</v>
      </c>
      <c r="D506" s="310"/>
      <c r="E506" s="310"/>
      <c r="F506" s="311"/>
      <c r="G506" s="312" t="s">
        <v>249</v>
      </c>
      <c r="H506" s="313"/>
      <c r="I506" s="313"/>
      <c r="J506" s="314"/>
      <c r="K506" s="304" t="s">
        <v>250</v>
      </c>
      <c r="L506" s="304" t="s">
        <v>251</v>
      </c>
    </row>
    <row r="507" spans="1:78" customFormat="1" x14ac:dyDescent="0.35">
      <c r="A507" s="305"/>
      <c r="B507" s="305"/>
      <c r="C507" s="88" t="s">
        <v>161</v>
      </c>
      <c r="D507" s="88" t="s">
        <v>163</v>
      </c>
      <c r="E507" s="88" t="s">
        <v>252</v>
      </c>
      <c r="F507" s="88" t="s">
        <v>253</v>
      </c>
      <c r="G507" s="89" t="s">
        <v>161</v>
      </c>
      <c r="H507" s="89" t="s">
        <v>163</v>
      </c>
      <c r="I507" s="89" t="s">
        <v>252</v>
      </c>
      <c r="J507" s="89" t="s">
        <v>253</v>
      </c>
      <c r="K507" s="305"/>
      <c r="L507" s="305"/>
    </row>
    <row r="508" spans="1:78" customFormat="1" x14ac:dyDescent="0.35">
      <c r="A508" s="41" t="s">
        <v>254</v>
      </c>
      <c r="B508" s="41" t="s">
        <v>255</v>
      </c>
      <c r="C508" s="21" t="str">
        <f>TEXT(13457.25,"0.00")</f>
        <v>13457.25</v>
      </c>
      <c r="D508" s="21" t="str">
        <f>TEXT(460,"0")</f>
        <v>460</v>
      </c>
      <c r="E508" s="21" t="str">
        <f>TEXT(12997.25,"0.00")</f>
        <v>12997.25</v>
      </c>
      <c r="F508" s="21" t="str">
        <f>TEXT(96.58,"0.00")</f>
        <v>96.58</v>
      </c>
      <c r="G508" s="21" t="str">
        <f>TEXT(3750,"0")</f>
        <v>3750</v>
      </c>
      <c r="H508" s="21" t="str">
        <f>TEXT(460,"0")</f>
        <v>460</v>
      </c>
      <c r="I508" s="21" t="str">
        <f>TEXT(3290,"0")</f>
        <v>3290</v>
      </c>
      <c r="J508" s="21" t="str">
        <f>TEXT(87.73,"0.00")</f>
        <v>87.73</v>
      </c>
      <c r="K508" s="21" t="str">
        <f>TEXT(258.86,"0.00")</f>
        <v>258.86</v>
      </c>
      <c r="L508" s="41" t="s">
        <v>28</v>
      </c>
    </row>
    <row r="510" spans="1:78" customFormat="1" x14ac:dyDescent="0.35">
      <c r="A510" s="34" t="s">
        <v>379</v>
      </c>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c r="AG510" s="35"/>
      <c r="AH510" s="35"/>
      <c r="AI510" s="35"/>
    </row>
    <row r="511" spans="1:78" customFormat="1" x14ac:dyDescent="0.35">
      <c r="A511" s="36" t="s">
        <v>84</v>
      </c>
      <c r="B511" s="36" t="s">
        <v>85</v>
      </c>
      <c r="C511" s="36" t="s">
        <v>86</v>
      </c>
      <c r="D511" s="36" t="s">
        <v>87</v>
      </c>
      <c r="E511" s="36" t="s">
        <v>88</v>
      </c>
      <c r="F511" s="36" t="s">
        <v>89</v>
      </c>
      <c r="G511" s="36" t="s">
        <v>90</v>
      </c>
      <c r="H511" s="36" t="s">
        <v>91</v>
      </c>
      <c r="I511" s="36" t="s">
        <v>92</v>
      </c>
      <c r="J511" s="36" t="s">
        <v>93</v>
      </c>
      <c r="K511" s="36" t="s">
        <v>94</v>
      </c>
      <c r="L511" s="36" t="s">
        <v>95</v>
      </c>
      <c r="M511" s="36" t="s">
        <v>96</v>
      </c>
      <c r="N511" s="36" t="s">
        <v>97</v>
      </c>
      <c r="O511" s="36" t="s">
        <v>98</v>
      </c>
      <c r="P511" s="36" t="s">
        <v>99</v>
      </c>
      <c r="Q511" s="36" t="s">
        <v>100</v>
      </c>
      <c r="R511" s="36" t="s">
        <v>101</v>
      </c>
      <c r="S511" s="37" t="s">
        <v>102</v>
      </c>
      <c r="T511" s="315" t="s">
        <v>103</v>
      </c>
      <c r="U511" s="316"/>
      <c r="V511" s="317"/>
      <c r="W511" s="315" t="s">
        <v>104</v>
      </c>
      <c r="X511" s="317"/>
      <c r="Y511" s="126"/>
      <c r="Z511" s="318" t="s">
        <v>105</v>
      </c>
      <c r="AA511" s="319"/>
      <c r="AB511" s="319"/>
      <c r="AC511" s="319"/>
      <c r="AD511" s="319"/>
      <c r="AE511" s="319"/>
      <c r="AF511" s="320"/>
      <c r="AG511" s="318" t="s">
        <v>106</v>
      </c>
      <c r="AH511" s="319"/>
      <c r="AI511" s="319"/>
      <c r="AJ511" s="319"/>
      <c r="AK511" s="319"/>
      <c r="AL511" s="320"/>
      <c r="AM511" s="46"/>
      <c r="AN511" s="47"/>
      <c r="AO511" s="47"/>
      <c r="AP511" s="47"/>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row>
    <row r="512" spans="1:78" customFormat="1" x14ac:dyDescent="0.35">
      <c r="A512" s="38"/>
      <c r="B512" s="38"/>
      <c r="C512" s="38"/>
      <c r="D512" s="38"/>
      <c r="E512" s="38"/>
      <c r="F512" s="38"/>
      <c r="G512" s="38"/>
      <c r="H512" s="38"/>
      <c r="I512" s="38"/>
      <c r="J512" s="38"/>
      <c r="K512" s="38"/>
      <c r="L512" s="38"/>
      <c r="M512" s="38"/>
      <c r="N512" s="38"/>
      <c r="O512" s="38"/>
      <c r="P512" s="38"/>
      <c r="Q512" s="38"/>
      <c r="R512" s="38"/>
      <c r="S512" s="38"/>
      <c r="T512" s="39" t="s">
        <v>107</v>
      </c>
      <c r="U512" s="39" t="s">
        <v>108</v>
      </c>
      <c r="V512" s="39" t="s">
        <v>109</v>
      </c>
      <c r="W512" s="39" t="s">
        <v>110</v>
      </c>
      <c r="X512" s="39" t="s">
        <v>111</v>
      </c>
      <c r="Y512" s="39" t="s">
        <v>112</v>
      </c>
      <c r="Z512" s="39" t="s">
        <v>113</v>
      </c>
      <c r="AA512" s="39" t="s">
        <v>114</v>
      </c>
      <c r="AB512" s="39" t="s">
        <v>115</v>
      </c>
      <c r="AC512" s="39" t="s">
        <v>116</v>
      </c>
      <c r="AD512" s="39" t="s">
        <v>117</v>
      </c>
      <c r="AE512" s="39" t="s">
        <v>118</v>
      </c>
      <c r="AF512" s="39" t="s">
        <v>119</v>
      </c>
      <c r="AG512" s="39" t="s">
        <v>120</v>
      </c>
      <c r="AH512" s="39" t="s">
        <v>121</v>
      </c>
      <c r="AI512" s="39" t="s">
        <v>122</v>
      </c>
      <c r="AJ512" s="39" t="s">
        <v>123</v>
      </c>
      <c r="AK512" s="39" t="s">
        <v>124</v>
      </c>
      <c r="AL512" s="39" t="s">
        <v>125</v>
      </c>
      <c r="AM512" s="38" t="s">
        <v>149</v>
      </c>
      <c r="AN512" s="39" t="s">
        <v>150</v>
      </c>
      <c r="AO512" s="39" t="s">
        <v>151</v>
      </c>
      <c r="AP512" s="58" t="s">
        <v>178</v>
      </c>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row>
    <row r="513" spans="1:78" customFormat="1" x14ac:dyDescent="0.35">
      <c r="A513" s="40" t="s">
        <v>145</v>
      </c>
      <c r="B513" s="5" t="s">
        <v>49</v>
      </c>
      <c r="C513" s="40" t="s">
        <v>380</v>
      </c>
      <c r="D513" s="5" t="s">
        <v>146</v>
      </c>
      <c r="E513" s="41" t="s">
        <v>28</v>
      </c>
      <c r="F513" s="40" t="s">
        <v>126</v>
      </c>
      <c r="G513" s="42" t="str">
        <f ca="1">TEXT(TODAY(),"YYYY-MM-DD")</f>
        <v>2022-12-20</v>
      </c>
      <c r="H513" s="42" t="str">
        <f ca="1">TEXT(TODAY(),"YYYY-MM-DD")</f>
        <v>2022-12-20</v>
      </c>
      <c r="I513" s="40">
        <v>12</v>
      </c>
      <c r="J513" s="40">
        <v>12</v>
      </c>
      <c r="K513" s="40">
        <v>12</v>
      </c>
      <c r="L513" s="40" t="s">
        <v>147</v>
      </c>
      <c r="M513" s="40" t="s">
        <v>148</v>
      </c>
      <c r="N513" s="21" t="s">
        <v>127</v>
      </c>
      <c r="O513" s="21" t="s">
        <v>127</v>
      </c>
      <c r="P513" s="21" t="s">
        <v>128</v>
      </c>
      <c r="Q513" s="21" t="s">
        <v>128</v>
      </c>
      <c r="R513" s="21" t="s">
        <v>128</v>
      </c>
      <c r="S513" s="41"/>
      <c r="T513" s="41" t="s">
        <v>129</v>
      </c>
      <c r="U513" s="41" t="s">
        <v>130</v>
      </c>
      <c r="V513" s="41"/>
      <c r="W513" s="41" t="s">
        <v>131</v>
      </c>
      <c r="X513" s="41" t="s">
        <v>132</v>
      </c>
      <c r="Y513" s="41"/>
      <c r="Z513" s="41"/>
      <c r="AA513" s="41"/>
      <c r="AB513" s="41"/>
      <c r="AC513" s="41"/>
      <c r="AD513" s="41" t="s">
        <v>128</v>
      </c>
      <c r="AE513" s="41" t="s">
        <v>128</v>
      </c>
      <c r="AF513" s="41" t="s">
        <v>128</v>
      </c>
      <c r="AG513" s="41"/>
      <c r="AH513" s="41"/>
      <c r="AI513" s="41"/>
      <c r="AJ513" s="41" t="s">
        <v>128</v>
      </c>
      <c r="AK513" s="41" t="s">
        <v>128</v>
      </c>
      <c r="AL513" s="41" t="s">
        <v>128</v>
      </c>
      <c r="AM513" s="40"/>
      <c r="AN513" s="40">
        <v>1</v>
      </c>
      <c r="AO513" s="40">
        <v>0</v>
      </c>
      <c r="AP513" s="40">
        <v>0</v>
      </c>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row>
    <row r="514" spans="1:78" customFormat="1" ht="19" customHeight="1" x14ac:dyDescent="0.35">
      <c r="A514" s="33"/>
      <c r="B514" s="33"/>
      <c r="C514" s="33"/>
      <c r="D514" s="33"/>
      <c r="E514" s="33"/>
      <c r="F514" s="33"/>
      <c r="G514" s="33"/>
      <c r="H514" s="33"/>
      <c r="I514" s="33"/>
      <c r="J514" s="33"/>
      <c r="K514" s="33"/>
      <c r="L514" s="14"/>
      <c r="M514" s="14"/>
      <c r="Y514" s="60"/>
    </row>
    <row r="515" spans="1:78" customFormat="1" ht="18.5" x14ac:dyDescent="0.35">
      <c r="A515" s="48" t="s">
        <v>381</v>
      </c>
      <c r="B515" s="49"/>
      <c r="C515" s="49"/>
      <c r="D515" s="49"/>
      <c r="E515" s="49"/>
      <c r="F515" s="49"/>
      <c r="G515" s="49"/>
      <c r="H515" s="49"/>
      <c r="I515" s="49"/>
      <c r="J515" s="49"/>
      <c r="K515" s="49"/>
      <c r="L515" s="33"/>
      <c r="Y515" s="60"/>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row>
    <row r="516" spans="1:78" customFormat="1" ht="15.5" x14ac:dyDescent="0.35">
      <c r="A516" s="43" t="s">
        <v>32</v>
      </c>
      <c r="B516" s="43" t="s">
        <v>33</v>
      </c>
      <c r="C516" s="43" t="s">
        <v>34</v>
      </c>
      <c r="D516" s="43" t="s">
        <v>4</v>
      </c>
      <c r="E516" s="43" t="s">
        <v>35</v>
      </c>
      <c r="F516" s="43" t="s">
        <v>133</v>
      </c>
      <c r="G516" s="43" t="s">
        <v>134</v>
      </c>
      <c r="H516" s="43" t="s">
        <v>135</v>
      </c>
      <c r="I516" s="43" t="s">
        <v>136</v>
      </c>
      <c r="J516" s="43" t="s">
        <v>137</v>
      </c>
      <c r="K516" s="43" t="s">
        <v>138</v>
      </c>
      <c r="L516" s="33"/>
      <c r="Y516" s="60"/>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row>
    <row r="517" spans="1:78" customFormat="1" x14ac:dyDescent="0.35">
      <c r="A517" s="44" t="s">
        <v>139</v>
      </c>
      <c r="B517" s="44" t="s">
        <v>140</v>
      </c>
      <c r="C517" s="44" t="str">
        <f ca="1">TEXT(TODAY(),"YYYY-MM-DD")</f>
        <v>2022-12-20</v>
      </c>
      <c r="D517" s="44" t="s">
        <v>13</v>
      </c>
      <c r="E517" s="44" t="s">
        <v>144</v>
      </c>
      <c r="F517" s="45" t="str">
        <f ca="1">TEXT(TODAY(),"YYYY-MM-DD")</f>
        <v>2022-12-20</v>
      </c>
      <c r="G517" s="42" t="s">
        <v>128</v>
      </c>
      <c r="H517" s="44" t="s">
        <v>49</v>
      </c>
      <c r="I517" s="44" t="s">
        <v>141</v>
      </c>
      <c r="J517" s="44" t="s">
        <v>142</v>
      </c>
      <c r="K517" s="44"/>
      <c r="L517" s="33"/>
      <c r="Y517" s="60"/>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row>
    <row r="518" spans="1:78" customFormat="1" x14ac:dyDescent="0.35">
      <c r="A518" s="44" t="s">
        <v>36</v>
      </c>
      <c r="B518" s="44" t="s">
        <v>143</v>
      </c>
      <c r="C518" s="44" t="str">
        <f ca="1">TEXT(TODAY(),"YYYY-MM-DD")</f>
        <v>2022-12-20</v>
      </c>
      <c r="D518" s="44" t="s">
        <v>13</v>
      </c>
      <c r="E518" s="44" t="s">
        <v>38</v>
      </c>
      <c r="F518" s="45" t="str">
        <f ca="1">TEXT(TODAY(),"YYYY-MM-DD")</f>
        <v>2022-12-20</v>
      </c>
      <c r="G518" s="42" t="s">
        <v>128</v>
      </c>
      <c r="H518" s="44" t="s">
        <v>49</v>
      </c>
      <c r="I518" s="44" t="s">
        <v>141</v>
      </c>
      <c r="J518" s="44" t="s">
        <v>152</v>
      </c>
      <c r="K518" s="44"/>
      <c r="L518" s="33"/>
      <c r="Y518" s="60"/>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row>
    <row r="519" spans="1:78" x14ac:dyDescent="0.35">
      <c r="AR519"/>
      <c r="AS519"/>
    </row>
    <row r="520" spans="1:78" customFormat="1" x14ac:dyDescent="0.35">
      <c r="A520" s="321" t="s">
        <v>382</v>
      </c>
      <c r="B520" s="322"/>
      <c r="C520" s="322"/>
      <c r="D520" s="322"/>
      <c r="E520" s="322"/>
      <c r="F520" s="322"/>
      <c r="G520" s="322"/>
      <c r="H520" s="322"/>
      <c r="I520" s="322"/>
      <c r="J520" s="322"/>
      <c r="K520" s="322"/>
      <c r="L520" s="322"/>
      <c r="M520" s="322"/>
      <c r="N520" s="322"/>
      <c r="O520" s="322"/>
      <c r="P520" s="322"/>
      <c r="Q520" s="322"/>
      <c r="R520" s="322"/>
      <c r="S520" s="128"/>
      <c r="T520" s="128"/>
      <c r="U520" s="128"/>
      <c r="V520" s="128"/>
      <c r="W520" s="128"/>
      <c r="X520" s="128"/>
      <c r="Y520" s="128"/>
      <c r="Z520" s="128"/>
    </row>
    <row r="521" spans="1:78" customFormat="1" x14ac:dyDescent="0.35">
      <c r="A521" s="56" t="s">
        <v>153</v>
      </c>
      <c r="B521" s="56" t="s">
        <v>154</v>
      </c>
      <c r="C521" s="56" t="s">
        <v>155</v>
      </c>
      <c r="D521" s="56" t="s">
        <v>90</v>
      </c>
      <c r="E521" s="56" t="s">
        <v>102</v>
      </c>
      <c r="F521" s="56" t="s">
        <v>156</v>
      </c>
      <c r="G521" s="56" t="s">
        <v>157</v>
      </c>
      <c r="H521" s="56" t="s">
        <v>158</v>
      </c>
      <c r="I521" s="56" t="s">
        <v>159</v>
      </c>
      <c r="J521" s="56" t="s">
        <v>160</v>
      </c>
      <c r="K521" s="56" t="s">
        <v>161</v>
      </c>
      <c r="L521" s="56" t="s">
        <v>162</v>
      </c>
      <c r="M521" s="56" t="s">
        <v>163</v>
      </c>
      <c r="N521" s="56" t="s">
        <v>164</v>
      </c>
      <c r="O521" s="56" t="s">
        <v>165</v>
      </c>
      <c r="P521" s="56" t="s">
        <v>166</v>
      </c>
      <c r="Q521" s="56" t="s">
        <v>167</v>
      </c>
      <c r="R521" s="56" t="s">
        <v>168</v>
      </c>
      <c r="S521" s="56" t="s">
        <v>169</v>
      </c>
      <c r="T521" s="56" t="s">
        <v>136</v>
      </c>
      <c r="U521" s="56" t="s">
        <v>135</v>
      </c>
      <c r="V521" s="56" t="s">
        <v>171</v>
      </c>
      <c r="W521" s="56" t="s">
        <v>174</v>
      </c>
      <c r="X521" s="56" t="s">
        <v>175</v>
      </c>
      <c r="Y521" s="56" t="s">
        <v>177</v>
      </c>
      <c r="Z521" s="56" t="s">
        <v>172</v>
      </c>
    </row>
    <row r="522" spans="1:78" customFormat="1" x14ac:dyDescent="0.35">
      <c r="A522" s="51" t="s">
        <v>256</v>
      </c>
      <c r="B522" s="50"/>
      <c r="C522" s="90" t="s">
        <v>257</v>
      </c>
      <c r="D522" s="90" t="str">
        <f ca="1">TEXT(TODAY(),"YYYY-MM-DD")</f>
        <v>2022-12-20</v>
      </c>
      <c r="E522" s="90"/>
      <c r="F522" s="91">
        <v>11</v>
      </c>
      <c r="G522" s="91" t="s">
        <v>238</v>
      </c>
      <c r="H522" s="91">
        <f>F522</f>
        <v>11</v>
      </c>
      <c r="I522" s="90" t="s">
        <v>65</v>
      </c>
      <c r="J522" s="91">
        <v>1</v>
      </c>
      <c r="K522" s="91" t="str">
        <f>TEXT(H522*J522,"0.00")</f>
        <v>11.00</v>
      </c>
      <c r="L522" s="91"/>
      <c r="M522" s="91">
        <f>10+(J522*3)</f>
        <v>13</v>
      </c>
      <c r="N522" s="90"/>
      <c r="O522" s="90"/>
      <c r="P522" s="90"/>
      <c r="Q522" s="90"/>
      <c r="R522" s="90"/>
      <c r="S522" s="90"/>
      <c r="T522" s="90" t="s">
        <v>141</v>
      </c>
      <c r="U522" s="90" t="s">
        <v>49</v>
      </c>
      <c r="V522" s="90" t="s">
        <v>195</v>
      </c>
      <c r="W522" s="90" t="s">
        <v>38</v>
      </c>
      <c r="X522" s="90" t="s">
        <v>196</v>
      </c>
      <c r="Y522" s="90" t="s">
        <v>383</v>
      </c>
      <c r="Z522" s="90" t="s">
        <v>384</v>
      </c>
      <c r="AU522" t="s">
        <v>892</v>
      </c>
    </row>
    <row r="523" spans="1:78" x14ac:dyDescent="0.35">
      <c r="AR523"/>
      <c r="AS523"/>
    </row>
    <row r="524" spans="1:78" customFormat="1" x14ac:dyDescent="0.35">
      <c r="A524" s="34" t="s">
        <v>385</v>
      </c>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c r="AG524" s="35"/>
      <c r="AH524" s="35"/>
      <c r="AI524" s="35"/>
    </row>
    <row r="525" spans="1:78" customFormat="1" x14ac:dyDescent="0.35">
      <c r="A525" s="36" t="s">
        <v>84</v>
      </c>
      <c r="B525" s="36" t="s">
        <v>85</v>
      </c>
      <c r="C525" s="36" t="s">
        <v>86</v>
      </c>
      <c r="D525" s="36" t="s">
        <v>87</v>
      </c>
      <c r="E525" s="36" t="s">
        <v>88</v>
      </c>
      <c r="F525" s="36" t="s">
        <v>89</v>
      </c>
      <c r="G525" s="36" t="s">
        <v>90</v>
      </c>
      <c r="H525" s="36" t="s">
        <v>91</v>
      </c>
      <c r="I525" s="36" t="s">
        <v>92</v>
      </c>
      <c r="J525" s="36" t="s">
        <v>93</v>
      </c>
      <c r="K525" s="36" t="s">
        <v>94</v>
      </c>
      <c r="L525" s="36" t="s">
        <v>95</v>
      </c>
      <c r="M525" s="36" t="s">
        <v>96</v>
      </c>
      <c r="N525" s="36" t="s">
        <v>97</v>
      </c>
      <c r="O525" s="36" t="s">
        <v>98</v>
      </c>
      <c r="P525" s="36" t="s">
        <v>99</v>
      </c>
      <c r="Q525" s="36" t="s">
        <v>100</v>
      </c>
      <c r="R525" s="36" t="s">
        <v>101</v>
      </c>
      <c r="S525" s="37" t="s">
        <v>102</v>
      </c>
      <c r="T525" s="315" t="s">
        <v>103</v>
      </c>
      <c r="U525" s="316"/>
      <c r="V525" s="317"/>
      <c r="W525" s="315" t="s">
        <v>104</v>
      </c>
      <c r="X525" s="317"/>
      <c r="Y525" s="126"/>
      <c r="Z525" s="318" t="s">
        <v>105</v>
      </c>
      <c r="AA525" s="319"/>
      <c r="AB525" s="319"/>
      <c r="AC525" s="319"/>
      <c r="AD525" s="319"/>
      <c r="AE525" s="319"/>
      <c r="AF525" s="320"/>
      <c r="AG525" s="318" t="s">
        <v>106</v>
      </c>
      <c r="AH525" s="319"/>
      <c r="AI525" s="319"/>
      <c r="AJ525" s="319"/>
      <c r="AK525" s="319"/>
      <c r="AL525" s="320"/>
      <c r="AM525" s="46"/>
      <c r="AN525" s="47"/>
      <c r="AO525" s="47"/>
      <c r="AP525" s="47"/>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row>
    <row r="526" spans="1:78" customFormat="1" x14ac:dyDescent="0.35">
      <c r="A526" s="38"/>
      <c r="B526" s="38"/>
      <c r="C526" s="38"/>
      <c r="D526" s="38"/>
      <c r="E526" s="38"/>
      <c r="F526" s="38"/>
      <c r="G526" s="38"/>
      <c r="H526" s="38"/>
      <c r="I526" s="38"/>
      <c r="J526" s="38"/>
      <c r="K526" s="38"/>
      <c r="L526" s="38"/>
      <c r="M526" s="38"/>
      <c r="N526" s="38"/>
      <c r="O526" s="38"/>
      <c r="P526" s="38"/>
      <c r="Q526" s="38"/>
      <c r="R526" s="38"/>
      <c r="S526" s="38"/>
      <c r="T526" s="39" t="s">
        <v>107</v>
      </c>
      <c r="U526" s="39" t="s">
        <v>108</v>
      </c>
      <c r="V526" s="39" t="s">
        <v>109</v>
      </c>
      <c r="W526" s="39" t="s">
        <v>110</v>
      </c>
      <c r="X526" s="39" t="s">
        <v>111</v>
      </c>
      <c r="Y526" s="39" t="s">
        <v>112</v>
      </c>
      <c r="Z526" s="39" t="s">
        <v>113</v>
      </c>
      <c r="AA526" s="39" t="s">
        <v>114</v>
      </c>
      <c r="AB526" s="39" t="s">
        <v>115</v>
      </c>
      <c r="AC526" s="39" t="s">
        <v>116</v>
      </c>
      <c r="AD526" s="39" t="s">
        <v>117</v>
      </c>
      <c r="AE526" s="39" t="s">
        <v>118</v>
      </c>
      <c r="AF526" s="39" t="s">
        <v>119</v>
      </c>
      <c r="AG526" s="39" t="s">
        <v>120</v>
      </c>
      <c r="AH526" s="39" t="s">
        <v>121</v>
      </c>
      <c r="AI526" s="39" t="s">
        <v>122</v>
      </c>
      <c r="AJ526" s="39" t="s">
        <v>123</v>
      </c>
      <c r="AK526" s="39" t="s">
        <v>124</v>
      </c>
      <c r="AL526" s="39" t="s">
        <v>125</v>
      </c>
      <c r="AM526" s="38" t="s">
        <v>149</v>
      </c>
      <c r="AN526" s="39" t="s">
        <v>150</v>
      </c>
      <c r="AO526" s="39" t="s">
        <v>151</v>
      </c>
      <c r="AP526" s="58" t="s">
        <v>178</v>
      </c>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row>
    <row r="527" spans="1:78" customFormat="1" x14ac:dyDescent="0.35">
      <c r="A527" s="40" t="s">
        <v>145</v>
      </c>
      <c r="B527" s="5" t="s">
        <v>49</v>
      </c>
      <c r="C527" s="40" t="s">
        <v>380</v>
      </c>
      <c r="D527" s="5" t="s">
        <v>236</v>
      </c>
      <c r="E527" s="41" t="s">
        <v>28</v>
      </c>
      <c r="F527" s="40" t="s">
        <v>126</v>
      </c>
      <c r="G527" s="42" t="str">
        <f ca="1">TEXT(TODAY(),"YYYY-MM-DD")</f>
        <v>2022-12-20</v>
      </c>
      <c r="H527" s="42" t="str">
        <f ca="1">TEXT(TODAY(),"YYYY-MM-DD")</f>
        <v>2022-12-20</v>
      </c>
      <c r="I527" s="40">
        <v>12</v>
      </c>
      <c r="J527" s="40">
        <v>12</v>
      </c>
      <c r="K527" s="40">
        <v>12</v>
      </c>
      <c r="L527" s="40" t="s">
        <v>386</v>
      </c>
      <c r="M527" s="40" t="s">
        <v>387</v>
      </c>
      <c r="N527" s="21" t="s">
        <v>127</v>
      </c>
      <c r="O527" s="21" t="s">
        <v>127</v>
      </c>
      <c r="P527" s="21" t="s">
        <v>128</v>
      </c>
      <c r="Q527" s="21" t="s">
        <v>128</v>
      </c>
      <c r="R527" s="21" t="s">
        <v>128</v>
      </c>
      <c r="S527" s="41"/>
      <c r="T527" s="41" t="s">
        <v>129</v>
      </c>
      <c r="U527" s="41" t="s">
        <v>130</v>
      </c>
      <c r="V527" s="41"/>
      <c r="W527" s="41" t="s">
        <v>131</v>
      </c>
      <c r="X527" s="41" t="s">
        <v>132</v>
      </c>
      <c r="Y527" s="41"/>
      <c r="Z527" s="41"/>
      <c r="AA527" s="41"/>
      <c r="AB527" s="41"/>
      <c r="AC527" s="41"/>
      <c r="AD527" s="41" t="s">
        <v>128</v>
      </c>
      <c r="AE527" s="41" t="s">
        <v>128</v>
      </c>
      <c r="AF527" s="41" t="s">
        <v>128</v>
      </c>
      <c r="AG527" s="41"/>
      <c r="AH527" s="41"/>
      <c r="AI527" s="41"/>
      <c r="AJ527" s="41" t="s">
        <v>128</v>
      </c>
      <c r="AK527" s="41" t="s">
        <v>128</v>
      </c>
      <c r="AL527" s="41" t="s">
        <v>128</v>
      </c>
      <c r="AM527" s="40"/>
      <c r="AN527" s="40">
        <v>1</v>
      </c>
      <c r="AO527" s="40">
        <v>4</v>
      </c>
      <c r="AP527" s="40">
        <v>0</v>
      </c>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row>
    <row r="528" spans="1:78" customFormat="1" x14ac:dyDescent="0.35"/>
    <row r="529" spans="1:78" customFormat="1" x14ac:dyDescent="0.35">
      <c r="A529" s="306" t="s">
        <v>388</v>
      </c>
      <c r="B529" s="307"/>
      <c r="C529" s="307"/>
      <c r="D529" s="307"/>
      <c r="E529" s="307"/>
      <c r="F529" s="307"/>
      <c r="G529" s="307"/>
      <c r="H529" s="307"/>
      <c r="I529" s="307"/>
      <c r="J529" s="307"/>
    </row>
    <row r="530" spans="1:78" customFormat="1" x14ac:dyDescent="0.35">
      <c r="A530" s="127"/>
      <c r="B530" s="128"/>
      <c r="C530" s="308" t="s">
        <v>245</v>
      </c>
      <c r="D530" s="308"/>
      <c r="E530" s="308"/>
      <c r="F530" s="308"/>
      <c r="G530" s="308"/>
      <c r="H530" s="308"/>
      <c r="I530" s="308"/>
      <c r="J530" s="308"/>
      <c r="K530" s="308"/>
    </row>
    <row r="531" spans="1:78" customFormat="1" x14ac:dyDescent="0.35">
      <c r="A531" s="304" t="s">
        <v>246</v>
      </c>
      <c r="B531" s="304" t="s">
        <v>247</v>
      </c>
      <c r="C531" s="309" t="s">
        <v>248</v>
      </c>
      <c r="D531" s="310"/>
      <c r="E531" s="310"/>
      <c r="F531" s="311"/>
      <c r="G531" s="312" t="s">
        <v>249</v>
      </c>
      <c r="H531" s="313"/>
      <c r="I531" s="313"/>
      <c r="J531" s="314"/>
      <c r="K531" s="304" t="s">
        <v>250</v>
      </c>
      <c r="L531" s="304" t="s">
        <v>251</v>
      </c>
    </row>
    <row r="532" spans="1:78" customFormat="1" x14ac:dyDescent="0.35">
      <c r="A532" s="305"/>
      <c r="B532" s="305"/>
      <c r="C532" s="88" t="s">
        <v>161</v>
      </c>
      <c r="D532" s="88" t="s">
        <v>163</v>
      </c>
      <c r="E532" s="88" t="s">
        <v>252</v>
      </c>
      <c r="F532" s="88" t="s">
        <v>253</v>
      </c>
      <c r="G532" s="89" t="s">
        <v>161</v>
      </c>
      <c r="H532" s="89" t="s">
        <v>163</v>
      </c>
      <c r="I532" s="89" t="s">
        <v>252</v>
      </c>
      <c r="J532" s="89" t="s">
        <v>253</v>
      </c>
      <c r="K532" s="305"/>
      <c r="L532" s="305"/>
    </row>
    <row r="533" spans="1:78" customFormat="1" x14ac:dyDescent="0.35">
      <c r="A533" s="41" t="s">
        <v>254</v>
      </c>
      <c r="B533" s="41" t="s">
        <v>255</v>
      </c>
      <c r="C533" s="21" t="str">
        <f>TEXT(13457.25,"0.00")</f>
        <v>13457.25</v>
      </c>
      <c r="D533" s="21" t="str">
        <f>TEXT(460,"0")</f>
        <v>460</v>
      </c>
      <c r="E533" s="21" t="str">
        <f>TEXT(12997.25,"0.00")</f>
        <v>12997.25</v>
      </c>
      <c r="F533" s="21" t="str">
        <f>TEXT(96.58,"0.00")</f>
        <v>96.58</v>
      </c>
      <c r="G533" s="21" t="str">
        <f>TEXT(3750,"0")</f>
        <v>3750</v>
      </c>
      <c r="H533" s="21" t="str">
        <f>TEXT(460,"0")</f>
        <v>460</v>
      </c>
      <c r="I533" s="21" t="str">
        <f>TEXT(3290,"0")</f>
        <v>3290</v>
      </c>
      <c r="J533" s="21" t="str">
        <f>TEXT(87.73,"0.00")</f>
        <v>87.73</v>
      </c>
      <c r="K533" s="21" t="str">
        <f>TEXT(258.86,"0.00")</f>
        <v>258.86</v>
      </c>
      <c r="L533" s="41" t="s">
        <v>28</v>
      </c>
    </row>
    <row r="535" spans="1:78" customFormat="1" x14ac:dyDescent="0.35">
      <c r="A535" s="34" t="s">
        <v>389</v>
      </c>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c r="AG535" s="35"/>
      <c r="AH535" s="35"/>
      <c r="AI535" s="35"/>
    </row>
    <row r="536" spans="1:78" customFormat="1" x14ac:dyDescent="0.35">
      <c r="A536" s="36" t="s">
        <v>84</v>
      </c>
      <c r="B536" s="36" t="s">
        <v>85</v>
      </c>
      <c r="C536" s="36" t="s">
        <v>86</v>
      </c>
      <c r="D536" s="36" t="s">
        <v>87</v>
      </c>
      <c r="E536" s="36" t="s">
        <v>88</v>
      </c>
      <c r="F536" s="36" t="s">
        <v>89</v>
      </c>
      <c r="G536" s="36" t="s">
        <v>90</v>
      </c>
      <c r="H536" s="36" t="s">
        <v>91</v>
      </c>
      <c r="I536" s="36" t="s">
        <v>92</v>
      </c>
      <c r="J536" s="36" t="s">
        <v>93</v>
      </c>
      <c r="K536" s="36" t="s">
        <v>94</v>
      </c>
      <c r="L536" s="36" t="s">
        <v>95</v>
      </c>
      <c r="M536" s="36" t="s">
        <v>96</v>
      </c>
      <c r="N536" s="36" t="s">
        <v>97</v>
      </c>
      <c r="O536" s="36" t="s">
        <v>98</v>
      </c>
      <c r="P536" s="36" t="s">
        <v>99</v>
      </c>
      <c r="Q536" s="36" t="s">
        <v>100</v>
      </c>
      <c r="R536" s="36" t="s">
        <v>101</v>
      </c>
      <c r="S536" s="37" t="s">
        <v>102</v>
      </c>
      <c r="T536" s="315" t="s">
        <v>103</v>
      </c>
      <c r="U536" s="316"/>
      <c r="V536" s="317"/>
      <c r="W536" s="315" t="s">
        <v>104</v>
      </c>
      <c r="X536" s="317"/>
      <c r="Y536" s="129"/>
      <c r="Z536" s="318" t="s">
        <v>105</v>
      </c>
      <c r="AA536" s="319"/>
      <c r="AB536" s="319"/>
      <c r="AC536" s="319"/>
      <c r="AD536" s="319"/>
      <c r="AE536" s="319"/>
      <c r="AF536" s="320"/>
      <c r="AG536" s="318" t="s">
        <v>106</v>
      </c>
      <c r="AH536" s="319"/>
      <c r="AI536" s="319"/>
      <c r="AJ536" s="319"/>
      <c r="AK536" s="319"/>
      <c r="AL536" s="320"/>
      <c r="AM536" s="46"/>
      <c r="AN536" s="47"/>
      <c r="AO536" s="47"/>
      <c r="AP536" s="47"/>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row>
    <row r="537" spans="1:78" customFormat="1" x14ac:dyDescent="0.35">
      <c r="A537" s="38"/>
      <c r="B537" s="38"/>
      <c r="C537" s="38"/>
      <c r="D537" s="38"/>
      <c r="E537" s="38"/>
      <c r="F537" s="38"/>
      <c r="G537" s="38"/>
      <c r="H537" s="38"/>
      <c r="I537" s="38"/>
      <c r="J537" s="38"/>
      <c r="K537" s="38"/>
      <c r="L537" s="38"/>
      <c r="M537" s="38"/>
      <c r="N537" s="38"/>
      <c r="O537" s="38"/>
      <c r="P537" s="38"/>
      <c r="Q537" s="38"/>
      <c r="R537" s="38"/>
      <c r="S537" s="38"/>
      <c r="T537" s="39" t="s">
        <v>107</v>
      </c>
      <c r="U537" s="39" t="s">
        <v>108</v>
      </c>
      <c r="V537" s="39" t="s">
        <v>109</v>
      </c>
      <c r="W537" s="39" t="s">
        <v>110</v>
      </c>
      <c r="X537" s="39" t="s">
        <v>111</v>
      </c>
      <c r="Y537" s="39" t="s">
        <v>112</v>
      </c>
      <c r="Z537" s="39" t="s">
        <v>113</v>
      </c>
      <c r="AA537" s="39" t="s">
        <v>114</v>
      </c>
      <c r="AB537" s="39" t="s">
        <v>115</v>
      </c>
      <c r="AC537" s="39" t="s">
        <v>116</v>
      </c>
      <c r="AD537" s="39" t="s">
        <v>117</v>
      </c>
      <c r="AE537" s="39" t="s">
        <v>118</v>
      </c>
      <c r="AF537" s="39" t="s">
        <v>119</v>
      </c>
      <c r="AG537" s="39" t="s">
        <v>120</v>
      </c>
      <c r="AH537" s="39" t="s">
        <v>121</v>
      </c>
      <c r="AI537" s="39" t="s">
        <v>122</v>
      </c>
      <c r="AJ537" s="39" t="s">
        <v>123</v>
      </c>
      <c r="AK537" s="39" t="s">
        <v>124</v>
      </c>
      <c r="AL537" s="39" t="s">
        <v>125</v>
      </c>
      <c r="AM537" s="38" t="s">
        <v>149</v>
      </c>
      <c r="AN537" s="39" t="s">
        <v>150</v>
      </c>
      <c r="AO537" s="39" t="s">
        <v>151</v>
      </c>
      <c r="AP537" s="58" t="s">
        <v>178</v>
      </c>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row>
    <row r="538" spans="1:78" customFormat="1" x14ac:dyDescent="0.35">
      <c r="A538" s="40" t="s">
        <v>145</v>
      </c>
      <c r="B538" s="5" t="s">
        <v>49</v>
      </c>
      <c r="C538" s="40" t="s">
        <v>390</v>
      </c>
      <c r="D538" s="5" t="s">
        <v>146</v>
      </c>
      <c r="E538" s="41" t="s">
        <v>28</v>
      </c>
      <c r="F538" s="40" t="s">
        <v>126</v>
      </c>
      <c r="G538" s="42" t="str">
        <f ca="1">TEXT(TODAY(),"YYYY-MM-DD")</f>
        <v>2022-12-20</v>
      </c>
      <c r="H538" s="42" t="str">
        <f ca="1">TEXT(TODAY(),"YYYY-MM-DD")</f>
        <v>2022-12-20</v>
      </c>
      <c r="I538" s="40">
        <v>12</v>
      </c>
      <c r="J538" s="40">
        <v>12</v>
      </c>
      <c r="K538" s="40">
        <v>12</v>
      </c>
      <c r="L538" s="40" t="s">
        <v>147</v>
      </c>
      <c r="M538" s="40" t="s">
        <v>148</v>
      </c>
      <c r="N538" s="21" t="s">
        <v>127</v>
      </c>
      <c r="O538" s="21" t="s">
        <v>127</v>
      </c>
      <c r="P538" s="21" t="s">
        <v>128</v>
      </c>
      <c r="Q538" s="21" t="s">
        <v>128</v>
      </c>
      <c r="R538" s="21" t="s">
        <v>128</v>
      </c>
      <c r="S538" s="41"/>
      <c r="T538" s="41" t="s">
        <v>129</v>
      </c>
      <c r="U538" s="41" t="s">
        <v>130</v>
      </c>
      <c r="V538" s="41"/>
      <c r="W538" s="41" t="s">
        <v>131</v>
      </c>
      <c r="X538" s="41" t="s">
        <v>132</v>
      </c>
      <c r="Y538" s="41"/>
      <c r="Z538" s="41"/>
      <c r="AA538" s="41"/>
      <c r="AB538" s="41"/>
      <c r="AC538" s="41"/>
      <c r="AD538" s="41" t="s">
        <v>128</v>
      </c>
      <c r="AE538" s="41" t="s">
        <v>128</v>
      </c>
      <c r="AF538" s="41" t="s">
        <v>128</v>
      </c>
      <c r="AG538" s="41"/>
      <c r="AH538" s="41"/>
      <c r="AI538" s="41"/>
      <c r="AJ538" s="41" t="s">
        <v>128</v>
      </c>
      <c r="AK538" s="41" t="s">
        <v>128</v>
      </c>
      <c r="AL538" s="41" t="s">
        <v>128</v>
      </c>
      <c r="AM538" s="40"/>
      <c r="AN538" s="40">
        <v>1</v>
      </c>
      <c r="AO538" s="40">
        <v>0</v>
      </c>
      <c r="AP538" s="40">
        <v>0</v>
      </c>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row>
    <row r="539" spans="1:78" customFormat="1" ht="19" customHeight="1" x14ac:dyDescent="0.35">
      <c r="A539" s="33"/>
      <c r="B539" s="33"/>
      <c r="C539" s="33"/>
      <c r="D539" s="33"/>
      <c r="E539" s="33"/>
      <c r="F539" s="33"/>
      <c r="G539" s="33"/>
      <c r="H539" s="33"/>
      <c r="I539" s="33"/>
      <c r="J539" s="33"/>
      <c r="K539" s="33"/>
      <c r="L539" s="14"/>
      <c r="M539" s="14"/>
      <c r="Y539" s="60"/>
    </row>
    <row r="540" spans="1:78" customFormat="1" ht="18.5" x14ac:dyDescent="0.35">
      <c r="A540" s="48" t="s">
        <v>391</v>
      </c>
      <c r="B540" s="49"/>
      <c r="C540" s="49"/>
      <c r="D540" s="49"/>
      <c r="E540" s="49"/>
      <c r="F540" s="49"/>
      <c r="G540" s="49"/>
      <c r="H540" s="49"/>
      <c r="I540" s="49"/>
      <c r="J540" s="49"/>
      <c r="K540" s="49"/>
      <c r="L540" s="33"/>
      <c r="Y540" s="60"/>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row>
    <row r="541" spans="1:78" customFormat="1" ht="15.5" x14ac:dyDescent="0.35">
      <c r="A541" s="43" t="s">
        <v>32</v>
      </c>
      <c r="B541" s="43" t="s">
        <v>33</v>
      </c>
      <c r="C541" s="43" t="s">
        <v>34</v>
      </c>
      <c r="D541" s="43" t="s">
        <v>4</v>
      </c>
      <c r="E541" s="43" t="s">
        <v>35</v>
      </c>
      <c r="F541" s="43" t="s">
        <v>133</v>
      </c>
      <c r="G541" s="43" t="s">
        <v>134</v>
      </c>
      <c r="H541" s="43" t="s">
        <v>135</v>
      </c>
      <c r="I541" s="43" t="s">
        <v>136</v>
      </c>
      <c r="J541" s="43" t="s">
        <v>137</v>
      </c>
      <c r="K541" s="43" t="s">
        <v>138</v>
      </c>
      <c r="L541" s="33"/>
      <c r="Y541" s="60"/>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row>
    <row r="542" spans="1:78" customFormat="1" x14ac:dyDescent="0.35">
      <c r="A542" s="44" t="s">
        <v>139</v>
      </c>
      <c r="B542" s="44" t="s">
        <v>140</v>
      </c>
      <c r="C542" s="44" t="str">
        <f ca="1">TEXT(TODAY(),"YYYY-MM-DD")</f>
        <v>2022-12-20</v>
      </c>
      <c r="D542" s="44" t="s">
        <v>13</v>
      </c>
      <c r="E542" s="44" t="s">
        <v>144</v>
      </c>
      <c r="F542" s="45" t="str">
        <f ca="1">TEXT(TODAY(),"YYYY-MM-DD")</f>
        <v>2022-12-20</v>
      </c>
      <c r="G542" s="42" t="s">
        <v>128</v>
      </c>
      <c r="H542" s="44" t="s">
        <v>49</v>
      </c>
      <c r="I542" s="44" t="s">
        <v>141</v>
      </c>
      <c r="J542" s="44" t="s">
        <v>142</v>
      </c>
      <c r="K542" s="44"/>
      <c r="L542" s="33"/>
      <c r="Y542" s="60"/>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row>
    <row r="543" spans="1:78" customFormat="1" x14ac:dyDescent="0.35">
      <c r="A543" s="44" t="s">
        <v>36</v>
      </c>
      <c r="B543" s="44" t="s">
        <v>143</v>
      </c>
      <c r="C543" s="44" t="str">
        <f ca="1">TEXT(TODAY(),"YYYY-MM-DD")</f>
        <v>2022-12-20</v>
      </c>
      <c r="D543" s="44" t="s">
        <v>13</v>
      </c>
      <c r="E543" s="44" t="s">
        <v>38</v>
      </c>
      <c r="F543" s="45" t="str">
        <f ca="1">TEXT(TODAY(),"YYYY-MM-DD")</f>
        <v>2022-12-20</v>
      </c>
      <c r="G543" s="42" t="s">
        <v>128</v>
      </c>
      <c r="H543" s="44" t="s">
        <v>49</v>
      </c>
      <c r="I543" s="44" t="s">
        <v>141</v>
      </c>
      <c r="J543" s="44" t="s">
        <v>152</v>
      </c>
      <c r="K543" s="44"/>
      <c r="L543" s="33"/>
      <c r="Y543" s="60"/>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row>
    <row r="544" spans="1:78" x14ac:dyDescent="0.35">
      <c r="AR544"/>
      <c r="AS544"/>
    </row>
    <row r="545" spans="1:78" customFormat="1" x14ac:dyDescent="0.35">
      <c r="A545" s="321" t="s">
        <v>392</v>
      </c>
      <c r="B545" s="322"/>
      <c r="C545" s="322"/>
      <c r="D545" s="322"/>
      <c r="E545" s="322"/>
      <c r="F545" s="322"/>
      <c r="G545" s="322"/>
      <c r="H545" s="322"/>
      <c r="I545" s="322"/>
      <c r="J545" s="322"/>
      <c r="K545" s="322"/>
      <c r="L545" s="322"/>
      <c r="M545" s="322"/>
      <c r="N545" s="322"/>
      <c r="O545" s="322"/>
      <c r="P545" s="322"/>
      <c r="Q545" s="322"/>
      <c r="R545" s="322"/>
      <c r="S545" s="131"/>
      <c r="T545" s="131"/>
      <c r="U545" s="131"/>
      <c r="V545" s="131"/>
      <c r="W545" s="131"/>
      <c r="X545" s="131"/>
      <c r="Y545" s="131"/>
      <c r="Z545" s="131"/>
    </row>
    <row r="546" spans="1:78" customFormat="1" x14ac:dyDescent="0.35">
      <c r="A546" s="56" t="s">
        <v>153</v>
      </c>
      <c r="B546" s="56" t="s">
        <v>154</v>
      </c>
      <c r="C546" s="56" t="s">
        <v>155</v>
      </c>
      <c r="D546" s="56" t="s">
        <v>90</v>
      </c>
      <c r="E546" s="56" t="s">
        <v>102</v>
      </c>
      <c r="F546" s="56" t="s">
        <v>156</v>
      </c>
      <c r="G546" s="56" t="s">
        <v>157</v>
      </c>
      <c r="H546" s="56" t="s">
        <v>158</v>
      </c>
      <c r="I546" s="56" t="s">
        <v>159</v>
      </c>
      <c r="J546" s="56" t="s">
        <v>160</v>
      </c>
      <c r="K546" s="56" t="s">
        <v>161</v>
      </c>
      <c r="L546" s="56" t="s">
        <v>162</v>
      </c>
      <c r="M546" s="56" t="s">
        <v>163</v>
      </c>
      <c r="N546" s="56" t="s">
        <v>164</v>
      </c>
      <c r="O546" s="56" t="s">
        <v>165</v>
      </c>
      <c r="P546" s="56" t="s">
        <v>166</v>
      </c>
      <c r="Q546" s="56" t="s">
        <v>167</v>
      </c>
      <c r="R546" s="56" t="s">
        <v>168</v>
      </c>
      <c r="S546" s="56" t="s">
        <v>169</v>
      </c>
      <c r="T546" s="56" t="s">
        <v>136</v>
      </c>
      <c r="U546" s="56" t="s">
        <v>135</v>
      </c>
      <c r="V546" s="56" t="s">
        <v>171</v>
      </c>
      <c r="W546" s="56" t="s">
        <v>174</v>
      </c>
      <c r="X546" s="56" t="s">
        <v>175</v>
      </c>
      <c r="Y546" s="56" t="s">
        <v>177</v>
      </c>
      <c r="Z546" s="56" t="s">
        <v>172</v>
      </c>
    </row>
    <row r="547" spans="1:78" customFormat="1" x14ac:dyDescent="0.35">
      <c r="A547" s="51" t="s">
        <v>256</v>
      </c>
      <c r="B547" s="50"/>
      <c r="C547" s="90" t="s">
        <v>257</v>
      </c>
      <c r="D547" s="90" t="str">
        <f ca="1">TEXT(TODAY(),"YYYY-MM-DD")</f>
        <v>2022-12-20</v>
      </c>
      <c r="E547" s="90"/>
      <c r="F547" s="91">
        <v>11</v>
      </c>
      <c r="G547" s="91" t="s">
        <v>238</v>
      </c>
      <c r="H547" s="91">
        <f>F547</f>
        <v>11</v>
      </c>
      <c r="I547" s="90" t="s">
        <v>65</v>
      </c>
      <c r="J547" s="91">
        <v>1</v>
      </c>
      <c r="K547" s="91" t="str">
        <f>TEXT(H547*J547,"0.00")</f>
        <v>11.00</v>
      </c>
      <c r="L547" s="91"/>
      <c r="M547" s="91">
        <f>10+(J547*3)</f>
        <v>13</v>
      </c>
      <c r="N547" s="90"/>
      <c r="O547" s="90"/>
      <c r="P547" s="90"/>
      <c r="Q547" s="90"/>
      <c r="R547" s="90"/>
      <c r="S547" s="90"/>
      <c r="T547" s="90" t="s">
        <v>141</v>
      </c>
      <c r="U547" s="90" t="s">
        <v>49</v>
      </c>
      <c r="V547" s="90" t="s">
        <v>195</v>
      </c>
      <c r="W547" s="90" t="s">
        <v>38</v>
      </c>
      <c r="X547" s="90" t="s">
        <v>196</v>
      </c>
      <c r="Y547" s="90" t="s">
        <v>393</v>
      </c>
      <c r="Z547" s="90" t="s">
        <v>394</v>
      </c>
      <c r="AU547" t="s">
        <v>893</v>
      </c>
    </row>
    <row r="548" spans="1:78" x14ac:dyDescent="0.35">
      <c r="AR548"/>
      <c r="AS548"/>
    </row>
    <row r="549" spans="1:78" customFormat="1" x14ac:dyDescent="0.35">
      <c r="A549" s="34" t="s">
        <v>395</v>
      </c>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c r="AG549" s="35"/>
      <c r="AH549" s="35"/>
      <c r="AI549" s="35"/>
    </row>
    <row r="550" spans="1:78" customFormat="1" x14ac:dyDescent="0.35">
      <c r="A550" s="36" t="s">
        <v>84</v>
      </c>
      <c r="B550" s="36" t="s">
        <v>85</v>
      </c>
      <c r="C550" s="36" t="s">
        <v>86</v>
      </c>
      <c r="D550" s="36" t="s">
        <v>87</v>
      </c>
      <c r="E550" s="36" t="s">
        <v>88</v>
      </c>
      <c r="F550" s="36" t="s">
        <v>89</v>
      </c>
      <c r="G550" s="36" t="s">
        <v>90</v>
      </c>
      <c r="H550" s="36" t="s">
        <v>91</v>
      </c>
      <c r="I550" s="36" t="s">
        <v>92</v>
      </c>
      <c r="J550" s="36" t="s">
        <v>93</v>
      </c>
      <c r="K550" s="36" t="s">
        <v>94</v>
      </c>
      <c r="L550" s="36" t="s">
        <v>95</v>
      </c>
      <c r="M550" s="36" t="s">
        <v>96</v>
      </c>
      <c r="N550" s="36" t="s">
        <v>97</v>
      </c>
      <c r="O550" s="36" t="s">
        <v>98</v>
      </c>
      <c r="P550" s="36" t="s">
        <v>99</v>
      </c>
      <c r="Q550" s="36" t="s">
        <v>100</v>
      </c>
      <c r="R550" s="36" t="s">
        <v>101</v>
      </c>
      <c r="S550" s="37" t="s">
        <v>102</v>
      </c>
      <c r="T550" s="315" t="s">
        <v>103</v>
      </c>
      <c r="U550" s="316"/>
      <c r="V550" s="317"/>
      <c r="W550" s="315" t="s">
        <v>104</v>
      </c>
      <c r="X550" s="317"/>
      <c r="Y550" s="129"/>
      <c r="Z550" s="318" t="s">
        <v>105</v>
      </c>
      <c r="AA550" s="319"/>
      <c r="AB550" s="319"/>
      <c r="AC550" s="319"/>
      <c r="AD550" s="319"/>
      <c r="AE550" s="319"/>
      <c r="AF550" s="320"/>
      <c r="AG550" s="318" t="s">
        <v>106</v>
      </c>
      <c r="AH550" s="319"/>
      <c r="AI550" s="319"/>
      <c r="AJ550" s="319"/>
      <c r="AK550" s="319"/>
      <c r="AL550" s="320"/>
      <c r="AM550" s="46"/>
      <c r="AN550" s="47"/>
      <c r="AO550" s="47"/>
      <c r="AP550" s="47"/>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row>
    <row r="551" spans="1:78" customFormat="1" x14ac:dyDescent="0.35">
      <c r="A551" s="38"/>
      <c r="B551" s="38"/>
      <c r="C551" s="38"/>
      <c r="D551" s="38"/>
      <c r="E551" s="38"/>
      <c r="F551" s="38"/>
      <c r="G551" s="38"/>
      <c r="H551" s="38"/>
      <c r="I551" s="38"/>
      <c r="J551" s="38"/>
      <c r="K551" s="38"/>
      <c r="L551" s="38"/>
      <c r="M551" s="38"/>
      <c r="N551" s="38"/>
      <c r="O551" s="38"/>
      <c r="P551" s="38"/>
      <c r="Q551" s="38"/>
      <c r="R551" s="38"/>
      <c r="S551" s="38"/>
      <c r="T551" s="39" t="s">
        <v>107</v>
      </c>
      <c r="U551" s="39" t="s">
        <v>108</v>
      </c>
      <c r="V551" s="39" t="s">
        <v>109</v>
      </c>
      <c r="W551" s="39" t="s">
        <v>110</v>
      </c>
      <c r="X551" s="39" t="s">
        <v>111</v>
      </c>
      <c r="Y551" s="39" t="s">
        <v>112</v>
      </c>
      <c r="Z551" s="39" t="s">
        <v>113</v>
      </c>
      <c r="AA551" s="39" t="s">
        <v>114</v>
      </c>
      <c r="AB551" s="39" t="s">
        <v>115</v>
      </c>
      <c r="AC551" s="39" t="s">
        <v>116</v>
      </c>
      <c r="AD551" s="39" t="s">
        <v>117</v>
      </c>
      <c r="AE551" s="39" t="s">
        <v>118</v>
      </c>
      <c r="AF551" s="39" t="s">
        <v>119</v>
      </c>
      <c r="AG551" s="39" t="s">
        <v>120</v>
      </c>
      <c r="AH551" s="39" t="s">
        <v>121</v>
      </c>
      <c r="AI551" s="39" t="s">
        <v>122</v>
      </c>
      <c r="AJ551" s="39" t="s">
        <v>123</v>
      </c>
      <c r="AK551" s="39" t="s">
        <v>124</v>
      </c>
      <c r="AL551" s="39" t="s">
        <v>125</v>
      </c>
      <c r="AM551" s="38" t="s">
        <v>149</v>
      </c>
      <c r="AN551" s="39" t="s">
        <v>150</v>
      </c>
      <c r="AO551" s="39" t="s">
        <v>151</v>
      </c>
      <c r="AP551" s="58" t="s">
        <v>178</v>
      </c>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row>
    <row r="552" spans="1:78" customFormat="1" x14ac:dyDescent="0.35">
      <c r="A552" s="40" t="s">
        <v>145</v>
      </c>
      <c r="B552" s="5" t="s">
        <v>49</v>
      </c>
      <c r="C552" s="40" t="s">
        <v>390</v>
      </c>
      <c r="D552" s="5" t="s">
        <v>236</v>
      </c>
      <c r="E552" s="41" t="s">
        <v>28</v>
      </c>
      <c r="F552" s="40" t="s">
        <v>126</v>
      </c>
      <c r="G552" s="42" t="str">
        <f ca="1">TEXT(TODAY(),"YYYY-MM-DD")</f>
        <v>2022-12-20</v>
      </c>
      <c r="H552" s="42" t="str">
        <f ca="1">TEXT(TODAY(),"YYYY-MM-DD")</f>
        <v>2022-12-20</v>
      </c>
      <c r="I552" s="40">
        <v>12</v>
      </c>
      <c r="J552" s="40">
        <v>12</v>
      </c>
      <c r="K552" s="40">
        <v>12</v>
      </c>
      <c r="L552" s="40" t="s">
        <v>396</v>
      </c>
      <c r="M552" s="40" t="s">
        <v>397</v>
      </c>
      <c r="N552" s="21" t="s">
        <v>127</v>
      </c>
      <c r="O552" s="21" t="s">
        <v>127</v>
      </c>
      <c r="P552" s="21" t="s">
        <v>128</v>
      </c>
      <c r="Q552" s="21" t="s">
        <v>128</v>
      </c>
      <c r="R552" s="21" t="s">
        <v>128</v>
      </c>
      <c r="S552" s="41"/>
      <c r="T552" s="41" t="s">
        <v>129</v>
      </c>
      <c r="U552" s="41" t="s">
        <v>130</v>
      </c>
      <c r="V552" s="41"/>
      <c r="W552" s="41" t="s">
        <v>131</v>
      </c>
      <c r="X552" s="41" t="s">
        <v>132</v>
      </c>
      <c r="Y552" s="41"/>
      <c r="Z552" s="41"/>
      <c r="AA552" s="41"/>
      <c r="AB552" s="41"/>
      <c r="AC552" s="41"/>
      <c r="AD552" s="41" t="s">
        <v>128</v>
      </c>
      <c r="AE552" s="41" t="s">
        <v>128</v>
      </c>
      <c r="AF552" s="41" t="s">
        <v>128</v>
      </c>
      <c r="AG552" s="41"/>
      <c r="AH552" s="41"/>
      <c r="AI552" s="41"/>
      <c r="AJ552" s="41" t="s">
        <v>128</v>
      </c>
      <c r="AK552" s="41" t="s">
        <v>128</v>
      </c>
      <c r="AL552" s="41" t="s">
        <v>128</v>
      </c>
      <c r="AM552" s="40"/>
      <c r="AN552" s="40">
        <v>1</v>
      </c>
      <c r="AO552" s="40">
        <v>4</v>
      </c>
      <c r="AP552" s="40">
        <v>0</v>
      </c>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row>
    <row r="553" spans="1:78" customFormat="1" x14ac:dyDescent="0.35"/>
    <row r="554" spans="1:78" customFormat="1" x14ac:dyDescent="0.35">
      <c r="A554" s="306" t="s">
        <v>398</v>
      </c>
      <c r="B554" s="307"/>
      <c r="C554" s="307"/>
      <c r="D554" s="307"/>
      <c r="E554" s="307"/>
      <c r="F554" s="307"/>
      <c r="G554" s="307"/>
      <c r="H554" s="307"/>
      <c r="I554" s="307"/>
      <c r="J554" s="307"/>
    </row>
    <row r="555" spans="1:78" customFormat="1" x14ac:dyDescent="0.35">
      <c r="A555" s="130"/>
      <c r="B555" s="131"/>
      <c r="C555" s="308" t="s">
        <v>245</v>
      </c>
      <c r="D555" s="308"/>
      <c r="E555" s="308"/>
      <c r="F555" s="308"/>
      <c r="G555" s="308"/>
      <c r="H555" s="308"/>
      <c r="I555" s="308"/>
      <c r="J555" s="308"/>
      <c r="K555" s="308"/>
    </row>
    <row r="556" spans="1:78" customFormat="1" x14ac:dyDescent="0.35">
      <c r="A556" s="304" t="s">
        <v>246</v>
      </c>
      <c r="B556" s="304" t="s">
        <v>247</v>
      </c>
      <c r="C556" s="309" t="s">
        <v>248</v>
      </c>
      <c r="D556" s="310"/>
      <c r="E556" s="310"/>
      <c r="F556" s="311"/>
      <c r="G556" s="312" t="s">
        <v>249</v>
      </c>
      <c r="H556" s="313"/>
      <c r="I556" s="313"/>
      <c r="J556" s="314"/>
      <c r="K556" s="304" t="s">
        <v>250</v>
      </c>
      <c r="L556" s="304" t="s">
        <v>251</v>
      </c>
    </row>
    <row r="557" spans="1:78" customFormat="1" x14ac:dyDescent="0.35">
      <c r="A557" s="305"/>
      <c r="B557" s="305"/>
      <c r="C557" s="88" t="s">
        <v>161</v>
      </c>
      <c r="D557" s="88" t="s">
        <v>163</v>
      </c>
      <c r="E557" s="88" t="s">
        <v>252</v>
      </c>
      <c r="F557" s="88" t="s">
        <v>253</v>
      </c>
      <c r="G557" s="89" t="s">
        <v>161</v>
      </c>
      <c r="H557" s="89" t="s">
        <v>163</v>
      </c>
      <c r="I557" s="89" t="s">
        <v>252</v>
      </c>
      <c r="J557" s="89" t="s">
        <v>253</v>
      </c>
      <c r="K557" s="305"/>
      <c r="L557" s="305"/>
    </row>
    <row r="558" spans="1:78" customFormat="1" x14ac:dyDescent="0.35">
      <c r="A558" s="41" t="s">
        <v>254</v>
      </c>
      <c r="B558" s="41" t="s">
        <v>255</v>
      </c>
      <c r="C558" s="21" t="str">
        <f>TEXT(13457.25,"0.00")</f>
        <v>13457.25</v>
      </c>
      <c r="D558" s="21" t="str">
        <f>TEXT(460,"0")</f>
        <v>460</v>
      </c>
      <c r="E558" s="21" t="str">
        <f>TEXT(12997.25,"0.00")</f>
        <v>12997.25</v>
      </c>
      <c r="F558" s="21" t="str">
        <f>TEXT(96.58,"0.00")</f>
        <v>96.58</v>
      </c>
      <c r="G558" s="21" t="str">
        <f>TEXT(3750,"0")</f>
        <v>3750</v>
      </c>
      <c r="H558" s="21" t="str">
        <f>TEXT(460,"0")</f>
        <v>460</v>
      </c>
      <c r="I558" s="21" t="str">
        <f>TEXT(3290,"0")</f>
        <v>3290</v>
      </c>
      <c r="J558" s="21" t="str">
        <f>TEXT(87.73,"0.00")</f>
        <v>87.73</v>
      </c>
      <c r="K558" s="21" t="str">
        <f>TEXT(258.86,"0.00")</f>
        <v>258.86</v>
      </c>
      <c r="L558" s="41" t="s">
        <v>28</v>
      </c>
    </row>
    <row r="560" spans="1:78" customFormat="1" x14ac:dyDescent="0.35">
      <c r="A560" s="34" t="s">
        <v>399</v>
      </c>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c r="AG560" s="35"/>
      <c r="AH560" s="35"/>
      <c r="AI560" s="35"/>
    </row>
    <row r="561" spans="1:78" customFormat="1" x14ac:dyDescent="0.35">
      <c r="A561" s="36" t="s">
        <v>84</v>
      </c>
      <c r="B561" s="36" t="s">
        <v>85</v>
      </c>
      <c r="C561" s="36" t="s">
        <v>86</v>
      </c>
      <c r="D561" s="36" t="s">
        <v>87</v>
      </c>
      <c r="E561" s="36" t="s">
        <v>88</v>
      </c>
      <c r="F561" s="36" t="s">
        <v>89</v>
      </c>
      <c r="G561" s="36" t="s">
        <v>90</v>
      </c>
      <c r="H561" s="36" t="s">
        <v>91</v>
      </c>
      <c r="I561" s="36" t="s">
        <v>92</v>
      </c>
      <c r="J561" s="36" t="s">
        <v>93</v>
      </c>
      <c r="K561" s="36" t="s">
        <v>94</v>
      </c>
      <c r="L561" s="36" t="s">
        <v>95</v>
      </c>
      <c r="M561" s="36" t="s">
        <v>96</v>
      </c>
      <c r="N561" s="36" t="s">
        <v>97</v>
      </c>
      <c r="O561" s="36" t="s">
        <v>98</v>
      </c>
      <c r="P561" s="36" t="s">
        <v>99</v>
      </c>
      <c r="Q561" s="36" t="s">
        <v>100</v>
      </c>
      <c r="R561" s="36" t="s">
        <v>101</v>
      </c>
      <c r="S561" s="37" t="s">
        <v>102</v>
      </c>
      <c r="T561" s="315" t="s">
        <v>103</v>
      </c>
      <c r="U561" s="316"/>
      <c r="V561" s="317"/>
      <c r="W561" s="315" t="s">
        <v>104</v>
      </c>
      <c r="X561" s="317"/>
      <c r="Y561" s="132"/>
      <c r="Z561" s="318" t="s">
        <v>105</v>
      </c>
      <c r="AA561" s="319"/>
      <c r="AB561" s="319"/>
      <c r="AC561" s="319"/>
      <c r="AD561" s="319"/>
      <c r="AE561" s="319"/>
      <c r="AF561" s="320"/>
      <c r="AG561" s="318" t="s">
        <v>106</v>
      </c>
      <c r="AH561" s="319"/>
      <c r="AI561" s="319"/>
      <c r="AJ561" s="319"/>
      <c r="AK561" s="319"/>
      <c r="AL561" s="320"/>
      <c r="AM561" s="46"/>
      <c r="AN561" s="47"/>
      <c r="AO561" s="47"/>
      <c r="AP561" s="47"/>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row>
    <row r="562" spans="1:78" customFormat="1" x14ac:dyDescent="0.35">
      <c r="A562" s="38"/>
      <c r="B562" s="38"/>
      <c r="C562" s="38"/>
      <c r="D562" s="38"/>
      <c r="E562" s="38"/>
      <c r="F562" s="38"/>
      <c r="G562" s="38"/>
      <c r="H562" s="38"/>
      <c r="I562" s="38"/>
      <c r="J562" s="38"/>
      <c r="K562" s="38"/>
      <c r="L562" s="38"/>
      <c r="M562" s="38"/>
      <c r="N562" s="38"/>
      <c r="O562" s="38"/>
      <c r="P562" s="38"/>
      <c r="Q562" s="38"/>
      <c r="R562" s="38"/>
      <c r="S562" s="38"/>
      <c r="T562" s="39" t="s">
        <v>107</v>
      </c>
      <c r="U562" s="39" t="s">
        <v>108</v>
      </c>
      <c r="V562" s="39" t="s">
        <v>109</v>
      </c>
      <c r="W562" s="39" t="s">
        <v>110</v>
      </c>
      <c r="X562" s="39" t="s">
        <v>111</v>
      </c>
      <c r="Y562" s="39" t="s">
        <v>112</v>
      </c>
      <c r="Z562" s="39" t="s">
        <v>113</v>
      </c>
      <c r="AA562" s="39" t="s">
        <v>114</v>
      </c>
      <c r="AB562" s="39" t="s">
        <v>115</v>
      </c>
      <c r="AC562" s="39" t="s">
        <v>116</v>
      </c>
      <c r="AD562" s="39" t="s">
        <v>117</v>
      </c>
      <c r="AE562" s="39" t="s">
        <v>118</v>
      </c>
      <c r="AF562" s="39" t="s">
        <v>119</v>
      </c>
      <c r="AG562" s="39" t="s">
        <v>120</v>
      </c>
      <c r="AH562" s="39" t="s">
        <v>121</v>
      </c>
      <c r="AI562" s="39" t="s">
        <v>122</v>
      </c>
      <c r="AJ562" s="39" t="s">
        <v>123</v>
      </c>
      <c r="AK562" s="39" t="s">
        <v>124</v>
      </c>
      <c r="AL562" s="39" t="s">
        <v>125</v>
      </c>
      <c r="AM562" s="38" t="s">
        <v>149</v>
      </c>
      <c r="AN562" s="39" t="s">
        <v>150</v>
      </c>
      <c r="AO562" s="39" t="s">
        <v>151</v>
      </c>
      <c r="AP562" s="58" t="s">
        <v>178</v>
      </c>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row>
    <row r="563" spans="1:78" customFormat="1" x14ac:dyDescent="0.35">
      <c r="A563" s="40" t="s">
        <v>145</v>
      </c>
      <c r="B563" s="5" t="s">
        <v>49</v>
      </c>
      <c r="C563" s="40" t="s">
        <v>400</v>
      </c>
      <c r="D563" s="5" t="s">
        <v>146</v>
      </c>
      <c r="E563" s="41" t="s">
        <v>28</v>
      </c>
      <c r="F563" s="40" t="s">
        <v>126</v>
      </c>
      <c r="G563" s="42" t="str">
        <f ca="1">TEXT(TODAY(),"YYYY-MM-DD")</f>
        <v>2022-12-20</v>
      </c>
      <c r="H563" s="42" t="str">
        <f ca="1">TEXT(TODAY(),"YYYY-MM-DD")</f>
        <v>2022-12-20</v>
      </c>
      <c r="I563" s="40">
        <v>12</v>
      </c>
      <c r="J563" s="40">
        <v>12</v>
      </c>
      <c r="K563" s="40">
        <v>12</v>
      </c>
      <c r="L563" s="40" t="s">
        <v>147</v>
      </c>
      <c r="M563" s="40" t="s">
        <v>148</v>
      </c>
      <c r="N563" s="21" t="s">
        <v>127</v>
      </c>
      <c r="O563" s="21" t="s">
        <v>127</v>
      </c>
      <c r="P563" s="21" t="s">
        <v>128</v>
      </c>
      <c r="Q563" s="21" t="s">
        <v>128</v>
      </c>
      <c r="R563" s="21" t="s">
        <v>128</v>
      </c>
      <c r="S563" s="41"/>
      <c r="T563" s="41" t="s">
        <v>129</v>
      </c>
      <c r="U563" s="41" t="s">
        <v>130</v>
      </c>
      <c r="V563" s="41"/>
      <c r="W563" s="41" t="s">
        <v>131</v>
      </c>
      <c r="X563" s="41" t="s">
        <v>132</v>
      </c>
      <c r="Y563" s="41"/>
      <c r="Z563" s="41"/>
      <c r="AA563" s="41"/>
      <c r="AB563" s="41"/>
      <c r="AC563" s="41"/>
      <c r="AD563" s="41" t="s">
        <v>128</v>
      </c>
      <c r="AE563" s="41" t="s">
        <v>128</v>
      </c>
      <c r="AF563" s="41" t="s">
        <v>128</v>
      </c>
      <c r="AG563" s="41"/>
      <c r="AH563" s="41"/>
      <c r="AI563" s="41"/>
      <c r="AJ563" s="41" t="s">
        <v>128</v>
      </c>
      <c r="AK563" s="41" t="s">
        <v>128</v>
      </c>
      <c r="AL563" s="41" t="s">
        <v>128</v>
      </c>
      <c r="AM563" s="40"/>
      <c r="AN563" s="40">
        <v>1</v>
      </c>
      <c r="AO563" s="40">
        <v>0</v>
      </c>
      <c r="AP563" s="40">
        <v>0</v>
      </c>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row>
    <row r="564" spans="1:78" customFormat="1" ht="19" customHeight="1" x14ac:dyDescent="0.35">
      <c r="A564" s="33"/>
      <c r="B564" s="33"/>
      <c r="C564" s="33"/>
      <c r="D564" s="33"/>
      <c r="E564" s="33"/>
      <c r="F564" s="33"/>
      <c r="G564" s="33"/>
      <c r="H564" s="33"/>
      <c r="I564" s="33"/>
      <c r="J564" s="33"/>
      <c r="K564" s="33"/>
      <c r="L564" s="14"/>
      <c r="M564" s="14"/>
      <c r="Y564" s="60"/>
    </row>
    <row r="565" spans="1:78" customFormat="1" ht="18.5" x14ac:dyDescent="0.35">
      <c r="A565" s="48" t="s">
        <v>401</v>
      </c>
      <c r="B565" s="49"/>
      <c r="C565" s="49"/>
      <c r="D565" s="49"/>
      <c r="E565" s="49"/>
      <c r="F565" s="49"/>
      <c r="G565" s="49"/>
      <c r="H565" s="49"/>
      <c r="I565" s="49"/>
      <c r="J565" s="49"/>
      <c r="K565" s="49"/>
      <c r="L565" s="33"/>
      <c r="Y565" s="60"/>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row>
    <row r="566" spans="1:78" customFormat="1" ht="15.5" x14ac:dyDescent="0.35">
      <c r="A566" s="43" t="s">
        <v>32</v>
      </c>
      <c r="B566" s="43" t="s">
        <v>33</v>
      </c>
      <c r="C566" s="43" t="s">
        <v>34</v>
      </c>
      <c r="D566" s="43" t="s">
        <v>4</v>
      </c>
      <c r="E566" s="43" t="s">
        <v>35</v>
      </c>
      <c r="F566" s="43" t="s">
        <v>133</v>
      </c>
      <c r="G566" s="43" t="s">
        <v>134</v>
      </c>
      <c r="H566" s="43" t="s">
        <v>135</v>
      </c>
      <c r="I566" s="43" t="s">
        <v>136</v>
      </c>
      <c r="J566" s="43" t="s">
        <v>137</v>
      </c>
      <c r="K566" s="43" t="s">
        <v>138</v>
      </c>
      <c r="L566" s="33"/>
      <c r="Y566" s="60"/>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row>
    <row r="567" spans="1:78" customFormat="1" x14ac:dyDescent="0.35">
      <c r="A567" s="44" t="s">
        <v>139</v>
      </c>
      <c r="B567" s="44" t="s">
        <v>140</v>
      </c>
      <c r="C567" s="44" t="str">
        <f ca="1">TEXT(TODAY(),"YYYY-MM-DD")</f>
        <v>2022-12-20</v>
      </c>
      <c r="D567" s="44" t="s">
        <v>13</v>
      </c>
      <c r="E567" s="44" t="s">
        <v>144</v>
      </c>
      <c r="F567" s="45" t="str">
        <f ca="1">TEXT(TODAY(),"YYYY-MM-DD")</f>
        <v>2022-12-20</v>
      </c>
      <c r="G567" s="42" t="s">
        <v>128</v>
      </c>
      <c r="H567" s="44" t="s">
        <v>49</v>
      </c>
      <c r="I567" s="44" t="s">
        <v>141</v>
      </c>
      <c r="J567" s="44" t="s">
        <v>142</v>
      </c>
      <c r="K567" s="44"/>
      <c r="L567" s="33"/>
      <c r="Y567" s="60"/>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row>
    <row r="568" spans="1:78" customFormat="1" x14ac:dyDescent="0.35">
      <c r="A568" s="44" t="s">
        <v>36</v>
      </c>
      <c r="B568" s="44" t="s">
        <v>143</v>
      </c>
      <c r="C568" s="44" t="str">
        <f ca="1">TEXT(TODAY(),"YYYY-MM-DD")</f>
        <v>2022-12-20</v>
      </c>
      <c r="D568" s="44" t="s">
        <v>13</v>
      </c>
      <c r="E568" s="44" t="s">
        <v>38</v>
      </c>
      <c r="F568" s="45" t="str">
        <f ca="1">TEXT(TODAY(),"YYYY-MM-DD")</f>
        <v>2022-12-20</v>
      </c>
      <c r="G568" s="42" t="s">
        <v>128</v>
      </c>
      <c r="H568" s="44" t="s">
        <v>49</v>
      </c>
      <c r="I568" s="44" t="s">
        <v>141</v>
      </c>
      <c r="J568" s="44" t="s">
        <v>152</v>
      </c>
      <c r="K568" s="44"/>
      <c r="L568" s="33"/>
      <c r="Y568" s="60"/>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row>
    <row r="569" spans="1:78" x14ac:dyDescent="0.35">
      <c r="AR569"/>
      <c r="AS569"/>
    </row>
    <row r="570" spans="1:78" customFormat="1" x14ac:dyDescent="0.35">
      <c r="A570" s="321" t="s">
        <v>402</v>
      </c>
      <c r="B570" s="322"/>
      <c r="C570" s="322"/>
      <c r="D570" s="322"/>
      <c r="E570" s="322"/>
      <c r="F570" s="322"/>
      <c r="G570" s="322"/>
      <c r="H570" s="322"/>
      <c r="I570" s="322"/>
      <c r="J570" s="322"/>
      <c r="K570" s="322"/>
      <c r="L570" s="322"/>
      <c r="M570" s="322"/>
      <c r="N570" s="322"/>
      <c r="O570" s="322"/>
      <c r="P570" s="322"/>
      <c r="Q570" s="322"/>
      <c r="R570" s="322"/>
      <c r="S570" s="134"/>
      <c r="T570" s="134"/>
      <c r="U570" s="134"/>
      <c r="V570" s="134"/>
      <c r="W570" s="134"/>
      <c r="X570" s="134"/>
      <c r="Y570" s="134"/>
      <c r="Z570" s="134"/>
    </row>
    <row r="571" spans="1:78" customFormat="1" x14ac:dyDescent="0.35">
      <c r="A571" s="56" t="s">
        <v>153</v>
      </c>
      <c r="B571" s="56" t="s">
        <v>154</v>
      </c>
      <c r="C571" s="56" t="s">
        <v>155</v>
      </c>
      <c r="D571" s="56" t="s">
        <v>90</v>
      </c>
      <c r="E571" s="56" t="s">
        <v>102</v>
      </c>
      <c r="F571" s="56" t="s">
        <v>156</v>
      </c>
      <c r="G571" s="56" t="s">
        <v>157</v>
      </c>
      <c r="H571" s="56" t="s">
        <v>158</v>
      </c>
      <c r="I571" s="56" t="s">
        <v>159</v>
      </c>
      <c r="J571" s="56" t="s">
        <v>160</v>
      </c>
      <c r="K571" s="56" t="s">
        <v>161</v>
      </c>
      <c r="L571" s="56" t="s">
        <v>162</v>
      </c>
      <c r="M571" s="56" t="s">
        <v>163</v>
      </c>
      <c r="N571" s="56" t="s">
        <v>164</v>
      </c>
      <c r="O571" s="56" t="s">
        <v>165</v>
      </c>
      <c r="P571" s="56" t="s">
        <v>166</v>
      </c>
      <c r="Q571" s="56" t="s">
        <v>167</v>
      </c>
      <c r="R571" s="56" t="s">
        <v>168</v>
      </c>
      <c r="S571" s="56" t="s">
        <v>169</v>
      </c>
      <c r="T571" s="56" t="s">
        <v>136</v>
      </c>
      <c r="U571" s="56" t="s">
        <v>135</v>
      </c>
      <c r="V571" s="56" t="s">
        <v>171</v>
      </c>
      <c r="W571" s="56" t="s">
        <v>174</v>
      </c>
      <c r="X571" s="56" t="s">
        <v>175</v>
      </c>
      <c r="Y571" s="56" t="s">
        <v>177</v>
      </c>
      <c r="Z571" s="56" t="s">
        <v>172</v>
      </c>
    </row>
    <row r="572" spans="1:78" customFormat="1" x14ac:dyDescent="0.35">
      <c r="A572" s="51" t="s">
        <v>256</v>
      </c>
      <c r="B572" s="50"/>
      <c r="C572" s="90" t="s">
        <v>257</v>
      </c>
      <c r="D572" s="90" t="str">
        <f ca="1">TEXT(TODAY(),"YYYY-MM-DD")</f>
        <v>2022-12-20</v>
      </c>
      <c r="E572" s="90"/>
      <c r="F572" s="91">
        <v>11</v>
      </c>
      <c r="G572" s="91" t="s">
        <v>238</v>
      </c>
      <c r="H572" s="91">
        <f>F572</f>
        <v>11</v>
      </c>
      <c r="I572" s="90" t="s">
        <v>65</v>
      </c>
      <c r="J572" s="91">
        <v>1</v>
      </c>
      <c r="K572" s="91" t="str">
        <f>TEXT(H572*J572,"0.00")</f>
        <v>11.00</v>
      </c>
      <c r="L572" s="91"/>
      <c r="M572" s="91">
        <f>10+(J572*3)</f>
        <v>13</v>
      </c>
      <c r="N572" s="90"/>
      <c r="O572" s="90"/>
      <c r="P572" s="90"/>
      <c r="Q572" s="90"/>
      <c r="R572" s="90"/>
      <c r="S572" s="90" t="s">
        <v>916</v>
      </c>
      <c r="T572" s="90" t="s">
        <v>141</v>
      </c>
      <c r="U572" s="90" t="s">
        <v>49</v>
      </c>
      <c r="V572" s="90" t="s">
        <v>195</v>
      </c>
      <c r="W572" s="90" t="s">
        <v>38</v>
      </c>
      <c r="X572" s="90" t="s">
        <v>196</v>
      </c>
      <c r="Y572" s="90" t="s">
        <v>403</v>
      </c>
      <c r="Z572" s="90" t="s">
        <v>404</v>
      </c>
      <c r="AA572" s="138" t="s">
        <v>405</v>
      </c>
      <c r="AU572" t="s">
        <v>894</v>
      </c>
    </row>
    <row r="573" spans="1:78" x14ac:dyDescent="0.35">
      <c r="AR573"/>
      <c r="AS573"/>
    </row>
    <row r="574" spans="1:78" customFormat="1" x14ac:dyDescent="0.35">
      <c r="A574" s="34" t="s">
        <v>406</v>
      </c>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c r="AG574" s="35"/>
      <c r="AH574" s="35"/>
      <c r="AI574" s="35"/>
    </row>
    <row r="575" spans="1:78" customFormat="1" x14ac:dyDescent="0.35">
      <c r="A575" s="36" t="s">
        <v>84</v>
      </c>
      <c r="B575" s="36" t="s">
        <v>85</v>
      </c>
      <c r="C575" s="36" t="s">
        <v>86</v>
      </c>
      <c r="D575" s="36" t="s">
        <v>87</v>
      </c>
      <c r="E575" s="36" t="s">
        <v>88</v>
      </c>
      <c r="F575" s="36" t="s">
        <v>89</v>
      </c>
      <c r="G575" s="36" t="s">
        <v>90</v>
      </c>
      <c r="H575" s="36" t="s">
        <v>91</v>
      </c>
      <c r="I575" s="36" t="s">
        <v>92</v>
      </c>
      <c r="J575" s="36" t="s">
        <v>93</v>
      </c>
      <c r="K575" s="36" t="s">
        <v>94</v>
      </c>
      <c r="L575" s="36" t="s">
        <v>95</v>
      </c>
      <c r="M575" s="36" t="s">
        <v>96</v>
      </c>
      <c r="N575" s="36" t="s">
        <v>97</v>
      </c>
      <c r="O575" s="36" t="s">
        <v>98</v>
      </c>
      <c r="P575" s="36" t="s">
        <v>99</v>
      </c>
      <c r="Q575" s="36" t="s">
        <v>100</v>
      </c>
      <c r="R575" s="36" t="s">
        <v>101</v>
      </c>
      <c r="S575" s="37" t="s">
        <v>102</v>
      </c>
      <c r="T575" s="315" t="s">
        <v>103</v>
      </c>
      <c r="U575" s="316"/>
      <c r="V575" s="317"/>
      <c r="W575" s="315" t="s">
        <v>104</v>
      </c>
      <c r="X575" s="317"/>
      <c r="Y575" s="132"/>
      <c r="Z575" s="318" t="s">
        <v>105</v>
      </c>
      <c r="AA575" s="319"/>
      <c r="AB575" s="319"/>
      <c r="AC575" s="319"/>
      <c r="AD575" s="319"/>
      <c r="AE575" s="319"/>
      <c r="AF575" s="320"/>
      <c r="AG575" s="318" t="s">
        <v>106</v>
      </c>
      <c r="AH575" s="319"/>
      <c r="AI575" s="319"/>
      <c r="AJ575" s="319"/>
      <c r="AK575" s="319"/>
      <c r="AL575" s="320"/>
      <c r="AM575" s="46"/>
      <c r="AN575" s="47"/>
      <c r="AO575" s="47"/>
      <c r="AP575" s="47"/>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row>
    <row r="576" spans="1:78" customFormat="1" x14ac:dyDescent="0.35">
      <c r="A576" s="38"/>
      <c r="B576" s="38"/>
      <c r="C576" s="38"/>
      <c r="D576" s="38"/>
      <c r="E576" s="38"/>
      <c r="F576" s="38"/>
      <c r="G576" s="38"/>
      <c r="H576" s="38"/>
      <c r="I576" s="38"/>
      <c r="J576" s="38"/>
      <c r="K576" s="38"/>
      <c r="L576" s="38"/>
      <c r="M576" s="38"/>
      <c r="N576" s="38"/>
      <c r="O576" s="38"/>
      <c r="P576" s="38"/>
      <c r="Q576" s="38"/>
      <c r="R576" s="38"/>
      <c r="S576" s="38"/>
      <c r="T576" s="39" t="s">
        <v>107</v>
      </c>
      <c r="U576" s="39" t="s">
        <v>108</v>
      </c>
      <c r="V576" s="39" t="s">
        <v>109</v>
      </c>
      <c r="W576" s="39" t="s">
        <v>110</v>
      </c>
      <c r="X576" s="39" t="s">
        <v>111</v>
      </c>
      <c r="Y576" s="39" t="s">
        <v>112</v>
      </c>
      <c r="Z576" s="39" t="s">
        <v>113</v>
      </c>
      <c r="AA576" s="39" t="s">
        <v>114</v>
      </c>
      <c r="AB576" s="39" t="s">
        <v>115</v>
      </c>
      <c r="AC576" s="39" t="s">
        <v>116</v>
      </c>
      <c r="AD576" s="39" t="s">
        <v>117</v>
      </c>
      <c r="AE576" s="39" t="s">
        <v>118</v>
      </c>
      <c r="AF576" s="39" t="s">
        <v>119</v>
      </c>
      <c r="AG576" s="39" t="s">
        <v>120</v>
      </c>
      <c r="AH576" s="39" t="s">
        <v>121</v>
      </c>
      <c r="AI576" s="39" t="s">
        <v>122</v>
      </c>
      <c r="AJ576" s="39" t="s">
        <v>123</v>
      </c>
      <c r="AK576" s="39" t="s">
        <v>124</v>
      </c>
      <c r="AL576" s="39" t="s">
        <v>125</v>
      </c>
      <c r="AM576" s="38" t="s">
        <v>149</v>
      </c>
      <c r="AN576" s="39" t="s">
        <v>150</v>
      </c>
      <c r="AO576" s="39" t="s">
        <v>151</v>
      </c>
      <c r="AP576" s="58" t="s">
        <v>178</v>
      </c>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row>
    <row r="577" spans="1:78" customFormat="1" x14ac:dyDescent="0.35">
      <c r="A577" s="40" t="s">
        <v>145</v>
      </c>
      <c r="B577" s="5" t="s">
        <v>49</v>
      </c>
      <c r="C577" s="40" t="s">
        <v>400</v>
      </c>
      <c r="D577" s="5" t="s">
        <v>236</v>
      </c>
      <c r="E577" s="41" t="s">
        <v>28</v>
      </c>
      <c r="F577" s="40" t="s">
        <v>126</v>
      </c>
      <c r="G577" s="42" t="str">
        <f ca="1">TEXT(TODAY(),"YYYY-MM-DD")</f>
        <v>2022-12-20</v>
      </c>
      <c r="H577" s="42" t="str">
        <f ca="1">TEXT(TODAY(),"YYYY-MM-DD")</f>
        <v>2022-12-20</v>
      </c>
      <c r="I577" s="40">
        <v>12</v>
      </c>
      <c r="J577" s="40">
        <v>12</v>
      </c>
      <c r="K577" s="40">
        <v>12</v>
      </c>
      <c r="L577" s="40" t="s">
        <v>407</v>
      </c>
      <c r="M577" s="40" t="s">
        <v>408</v>
      </c>
      <c r="N577" s="21" t="s">
        <v>127</v>
      </c>
      <c r="O577" s="21" t="s">
        <v>127</v>
      </c>
      <c r="P577" s="21" t="s">
        <v>128</v>
      </c>
      <c r="Q577" s="21" t="s">
        <v>128</v>
      </c>
      <c r="R577" s="21" t="s">
        <v>128</v>
      </c>
      <c r="S577" s="41"/>
      <c r="T577" s="41" t="s">
        <v>129</v>
      </c>
      <c r="U577" s="41" t="s">
        <v>130</v>
      </c>
      <c r="V577" s="41"/>
      <c r="W577" s="41" t="s">
        <v>131</v>
      </c>
      <c r="X577" s="41" t="s">
        <v>132</v>
      </c>
      <c r="Y577" s="41"/>
      <c r="Z577" s="41"/>
      <c r="AA577" s="41"/>
      <c r="AB577" s="41"/>
      <c r="AC577" s="41"/>
      <c r="AD577" s="41" t="s">
        <v>128</v>
      </c>
      <c r="AE577" s="41" t="s">
        <v>128</v>
      </c>
      <c r="AF577" s="41" t="s">
        <v>128</v>
      </c>
      <c r="AG577" s="41"/>
      <c r="AH577" s="41"/>
      <c r="AI577" s="41"/>
      <c r="AJ577" s="41" t="s">
        <v>128</v>
      </c>
      <c r="AK577" s="41" t="s">
        <v>128</v>
      </c>
      <c r="AL577" s="41" t="s">
        <v>128</v>
      </c>
      <c r="AM577" s="40"/>
      <c r="AN577" s="40">
        <v>1</v>
      </c>
      <c r="AO577" s="40">
        <v>4</v>
      </c>
      <c r="AP577" s="40">
        <v>0</v>
      </c>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row>
    <row r="578" spans="1:78" customFormat="1" x14ac:dyDescent="0.35"/>
    <row r="579" spans="1:78" customFormat="1" x14ac:dyDescent="0.35">
      <c r="A579" s="306" t="s">
        <v>409</v>
      </c>
      <c r="B579" s="307"/>
      <c r="C579" s="307"/>
      <c r="D579" s="307"/>
      <c r="E579" s="307"/>
      <c r="F579" s="307"/>
      <c r="G579" s="307"/>
      <c r="H579" s="307"/>
      <c r="I579" s="307"/>
      <c r="J579" s="307"/>
    </row>
    <row r="580" spans="1:78" customFormat="1" x14ac:dyDescent="0.35">
      <c r="A580" s="133"/>
      <c r="B580" s="134"/>
      <c r="C580" s="308" t="s">
        <v>245</v>
      </c>
      <c r="D580" s="308"/>
      <c r="E580" s="308"/>
      <c r="F580" s="308"/>
      <c r="G580" s="308"/>
      <c r="H580" s="308"/>
      <c r="I580" s="308"/>
      <c r="J580" s="308"/>
      <c r="K580" s="308"/>
    </row>
    <row r="581" spans="1:78" customFormat="1" x14ac:dyDescent="0.35">
      <c r="A581" s="304" t="s">
        <v>246</v>
      </c>
      <c r="B581" s="304" t="s">
        <v>247</v>
      </c>
      <c r="C581" s="309" t="s">
        <v>248</v>
      </c>
      <c r="D581" s="310"/>
      <c r="E581" s="310"/>
      <c r="F581" s="311"/>
      <c r="G581" s="312" t="s">
        <v>249</v>
      </c>
      <c r="H581" s="313"/>
      <c r="I581" s="313"/>
      <c r="J581" s="314"/>
      <c r="K581" s="304" t="s">
        <v>250</v>
      </c>
      <c r="L581" s="304" t="s">
        <v>251</v>
      </c>
    </row>
    <row r="582" spans="1:78" customFormat="1" x14ac:dyDescent="0.35">
      <c r="A582" s="305"/>
      <c r="B582" s="305"/>
      <c r="C582" s="88" t="s">
        <v>161</v>
      </c>
      <c r="D582" s="88" t="s">
        <v>163</v>
      </c>
      <c r="E582" s="88" t="s">
        <v>252</v>
      </c>
      <c r="F582" s="88" t="s">
        <v>253</v>
      </c>
      <c r="G582" s="89" t="s">
        <v>161</v>
      </c>
      <c r="H582" s="89" t="s">
        <v>163</v>
      </c>
      <c r="I582" s="89" t="s">
        <v>252</v>
      </c>
      <c r="J582" s="89" t="s">
        <v>253</v>
      </c>
      <c r="K582" s="305"/>
      <c r="L582" s="305"/>
    </row>
    <row r="583" spans="1:78" customFormat="1" x14ac:dyDescent="0.35">
      <c r="A583" s="41" t="s">
        <v>254</v>
      </c>
      <c r="B583" s="41" t="s">
        <v>255</v>
      </c>
      <c r="C583" s="21" t="str">
        <f>TEXT(13457.25,"0.00")</f>
        <v>13457.25</v>
      </c>
      <c r="D583" s="21" t="str">
        <f>TEXT(460,"0")</f>
        <v>460</v>
      </c>
      <c r="E583" s="21" t="str">
        <f>TEXT(12997.25,"0.00")</f>
        <v>12997.25</v>
      </c>
      <c r="F583" s="21" t="str">
        <f>TEXT(96.58,"0.00")</f>
        <v>96.58</v>
      </c>
      <c r="G583" s="21" t="str">
        <f>TEXT(3750,"0")</f>
        <v>3750</v>
      </c>
      <c r="H583" s="21" t="str">
        <f>TEXT(460,"0")</f>
        <v>460</v>
      </c>
      <c r="I583" s="21" t="str">
        <f>TEXT(3290,"0")</f>
        <v>3290</v>
      </c>
      <c r="J583" s="21" t="str">
        <f>TEXT(87.73,"0.00")</f>
        <v>87.73</v>
      </c>
      <c r="K583" s="21" t="str">
        <f>TEXT(258.86,"0.00")</f>
        <v>258.86</v>
      </c>
      <c r="L583" s="41" t="s">
        <v>28</v>
      </c>
    </row>
    <row r="585" spans="1:78" customFormat="1" x14ac:dyDescent="0.35">
      <c r="A585" s="34" t="s">
        <v>410</v>
      </c>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c r="AG585" s="35"/>
      <c r="AH585" s="35"/>
      <c r="AI585" s="35"/>
    </row>
    <row r="586" spans="1:78" customFormat="1" x14ac:dyDescent="0.35">
      <c r="A586" s="36" t="s">
        <v>84</v>
      </c>
      <c r="B586" s="36" t="s">
        <v>85</v>
      </c>
      <c r="C586" s="36" t="s">
        <v>86</v>
      </c>
      <c r="D586" s="36" t="s">
        <v>87</v>
      </c>
      <c r="E586" s="36" t="s">
        <v>88</v>
      </c>
      <c r="F586" s="36" t="s">
        <v>89</v>
      </c>
      <c r="G586" s="36" t="s">
        <v>90</v>
      </c>
      <c r="H586" s="36" t="s">
        <v>91</v>
      </c>
      <c r="I586" s="36" t="s">
        <v>92</v>
      </c>
      <c r="J586" s="36" t="s">
        <v>93</v>
      </c>
      <c r="K586" s="36" t="s">
        <v>94</v>
      </c>
      <c r="L586" s="36" t="s">
        <v>95</v>
      </c>
      <c r="M586" s="36" t="s">
        <v>96</v>
      </c>
      <c r="N586" s="36" t="s">
        <v>97</v>
      </c>
      <c r="O586" s="36" t="s">
        <v>98</v>
      </c>
      <c r="P586" s="36" t="s">
        <v>99</v>
      </c>
      <c r="Q586" s="36" t="s">
        <v>100</v>
      </c>
      <c r="R586" s="36" t="s">
        <v>101</v>
      </c>
      <c r="S586" s="37" t="s">
        <v>102</v>
      </c>
      <c r="T586" s="315" t="s">
        <v>103</v>
      </c>
      <c r="U586" s="316"/>
      <c r="V586" s="317"/>
      <c r="W586" s="315" t="s">
        <v>104</v>
      </c>
      <c r="X586" s="317"/>
      <c r="Y586" s="135"/>
      <c r="Z586" s="318" t="s">
        <v>105</v>
      </c>
      <c r="AA586" s="319"/>
      <c r="AB586" s="319"/>
      <c r="AC586" s="319"/>
      <c r="AD586" s="319"/>
      <c r="AE586" s="319"/>
      <c r="AF586" s="320"/>
      <c r="AG586" s="318" t="s">
        <v>106</v>
      </c>
      <c r="AH586" s="319"/>
      <c r="AI586" s="319"/>
      <c r="AJ586" s="319"/>
      <c r="AK586" s="319"/>
      <c r="AL586" s="320"/>
      <c r="AM586" s="46"/>
      <c r="AN586" s="47"/>
      <c r="AO586" s="47"/>
      <c r="AP586" s="47"/>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row>
    <row r="587" spans="1:78" customFormat="1" x14ac:dyDescent="0.35">
      <c r="A587" s="38"/>
      <c r="B587" s="38"/>
      <c r="C587" s="38"/>
      <c r="D587" s="38"/>
      <c r="E587" s="38"/>
      <c r="F587" s="38"/>
      <c r="G587" s="38"/>
      <c r="H587" s="38"/>
      <c r="I587" s="38"/>
      <c r="J587" s="38"/>
      <c r="K587" s="38"/>
      <c r="L587" s="38"/>
      <c r="M587" s="38"/>
      <c r="N587" s="38"/>
      <c r="O587" s="38"/>
      <c r="P587" s="38"/>
      <c r="Q587" s="38"/>
      <c r="R587" s="38"/>
      <c r="S587" s="38"/>
      <c r="T587" s="39" t="s">
        <v>107</v>
      </c>
      <c r="U587" s="39" t="s">
        <v>108</v>
      </c>
      <c r="V587" s="39" t="s">
        <v>109</v>
      </c>
      <c r="W587" s="39" t="s">
        <v>110</v>
      </c>
      <c r="X587" s="39" t="s">
        <v>111</v>
      </c>
      <c r="Y587" s="39" t="s">
        <v>112</v>
      </c>
      <c r="Z587" s="39" t="s">
        <v>113</v>
      </c>
      <c r="AA587" s="39" t="s">
        <v>114</v>
      </c>
      <c r="AB587" s="39" t="s">
        <v>115</v>
      </c>
      <c r="AC587" s="39" t="s">
        <v>116</v>
      </c>
      <c r="AD587" s="39" t="s">
        <v>117</v>
      </c>
      <c r="AE587" s="39" t="s">
        <v>118</v>
      </c>
      <c r="AF587" s="39" t="s">
        <v>119</v>
      </c>
      <c r="AG587" s="39" t="s">
        <v>120</v>
      </c>
      <c r="AH587" s="39" t="s">
        <v>121</v>
      </c>
      <c r="AI587" s="39" t="s">
        <v>122</v>
      </c>
      <c r="AJ587" s="39" t="s">
        <v>123</v>
      </c>
      <c r="AK587" s="39" t="s">
        <v>124</v>
      </c>
      <c r="AL587" s="39" t="s">
        <v>125</v>
      </c>
      <c r="AM587" s="38" t="s">
        <v>149</v>
      </c>
      <c r="AN587" s="39" t="s">
        <v>150</v>
      </c>
      <c r="AO587" s="39" t="s">
        <v>151</v>
      </c>
      <c r="AP587" s="58" t="s">
        <v>178</v>
      </c>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row>
    <row r="588" spans="1:78" customFormat="1" x14ac:dyDescent="0.35">
      <c r="A588" s="40" t="s">
        <v>145</v>
      </c>
      <c r="B588" s="5" t="s">
        <v>49</v>
      </c>
      <c r="C588" s="40" t="s">
        <v>411</v>
      </c>
      <c r="D588" s="5" t="s">
        <v>146</v>
      </c>
      <c r="E588" s="41" t="s">
        <v>28</v>
      </c>
      <c r="F588" s="40" t="s">
        <v>126</v>
      </c>
      <c r="G588" s="42" t="str">
        <f ca="1">TEXT(TODAY(),"YYYY-MM-DD")</f>
        <v>2022-12-20</v>
      </c>
      <c r="H588" s="42" t="str">
        <f ca="1">TEXT(TODAY(),"YYYY-MM-DD")</f>
        <v>2022-12-20</v>
      </c>
      <c r="I588" s="40">
        <v>12</v>
      </c>
      <c r="J588" s="40">
        <v>12</v>
      </c>
      <c r="K588" s="40">
        <v>12</v>
      </c>
      <c r="L588" s="40" t="s">
        <v>147</v>
      </c>
      <c r="M588" s="40" t="s">
        <v>148</v>
      </c>
      <c r="N588" s="21" t="s">
        <v>127</v>
      </c>
      <c r="O588" s="21" t="s">
        <v>127</v>
      </c>
      <c r="P588" s="21" t="s">
        <v>128</v>
      </c>
      <c r="Q588" s="21" t="s">
        <v>128</v>
      </c>
      <c r="R588" s="21" t="s">
        <v>128</v>
      </c>
      <c r="S588" s="41"/>
      <c r="T588" s="41" t="s">
        <v>129</v>
      </c>
      <c r="U588" s="41" t="s">
        <v>130</v>
      </c>
      <c r="V588" s="41"/>
      <c r="W588" s="41" t="s">
        <v>131</v>
      </c>
      <c r="X588" s="41" t="s">
        <v>132</v>
      </c>
      <c r="Y588" s="41"/>
      <c r="Z588" s="41"/>
      <c r="AA588" s="41"/>
      <c r="AB588" s="41"/>
      <c r="AC588" s="41"/>
      <c r="AD588" s="41" t="s">
        <v>128</v>
      </c>
      <c r="AE588" s="41" t="s">
        <v>128</v>
      </c>
      <c r="AF588" s="41" t="s">
        <v>128</v>
      </c>
      <c r="AG588" s="41"/>
      <c r="AH588" s="41"/>
      <c r="AI588" s="41"/>
      <c r="AJ588" s="41" t="s">
        <v>128</v>
      </c>
      <c r="AK588" s="41" t="s">
        <v>128</v>
      </c>
      <c r="AL588" s="41" t="s">
        <v>128</v>
      </c>
      <c r="AM588" s="40"/>
      <c r="AN588" s="40">
        <v>1</v>
      </c>
      <c r="AO588" s="40">
        <v>0</v>
      </c>
      <c r="AP588" s="40">
        <v>0</v>
      </c>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row>
    <row r="589" spans="1:78" customFormat="1" ht="19" customHeight="1" x14ac:dyDescent="0.35">
      <c r="A589" s="33"/>
      <c r="B589" s="33"/>
      <c r="C589" s="33"/>
      <c r="D589" s="33"/>
      <c r="E589" s="33"/>
      <c r="F589" s="33"/>
      <c r="G589" s="33"/>
      <c r="H589" s="33"/>
      <c r="I589" s="33"/>
      <c r="J589" s="33"/>
      <c r="K589" s="33"/>
      <c r="L589" s="14"/>
      <c r="M589" s="14"/>
      <c r="Y589" s="60"/>
    </row>
    <row r="590" spans="1:78" customFormat="1" ht="18.5" x14ac:dyDescent="0.35">
      <c r="A590" s="48" t="s">
        <v>412</v>
      </c>
      <c r="B590" s="49"/>
      <c r="C590" s="49"/>
      <c r="D590" s="49"/>
      <c r="E590" s="49"/>
      <c r="F590" s="49"/>
      <c r="G590" s="49"/>
      <c r="H590" s="49"/>
      <c r="I590" s="49"/>
      <c r="J590" s="49"/>
      <c r="K590" s="49"/>
      <c r="L590" s="33"/>
      <c r="Y590" s="60"/>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row>
    <row r="591" spans="1:78" customFormat="1" ht="15.5" x14ac:dyDescent="0.35">
      <c r="A591" s="43" t="s">
        <v>32</v>
      </c>
      <c r="B591" s="43" t="s">
        <v>33</v>
      </c>
      <c r="C591" s="43" t="s">
        <v>34</v>
      </c>
      <c r="D591" s="43" t="s">
        <v>4</v>
      </c>
      <c r="E591" s="43" t="s">
        <v>35</v>
      </c>
      <c r="F591" s="43" t="s">
        <v>133</v>
      </c>
      <c r="G591" s="43" t="s">
        <v>134</v>
      </c>
      <c r="H591" s="43" t="s">
        <v>135</v>
      </c>
      <c r="I591" s="43" t="s">
        <v>136</v>
      </c>
      <c r="J591" s="43" t="s">
        <v>137</v>
      </c>
      <c r="K591" s="43" t="s">
        <v>138</v>
      </c>
      <c r="L591" s="33"/>
      <c r="Y591" s="60"/>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row>
    <row r="592" spans="1:78" customFormat="1" x14ac:dyDescent="0.35">
      <c r="A592" s="44" t="s">
        <v>139</v>
      </c>
      <c r="B592" s="44" t="s">
        <v>140</v>
      </c>
      <c r="C592" s="44" t="str">
        <f ca="1">TEXT(TODAY(),"YYYY-MM-DD")</f>
        <v>2022-12-20</v>
      </c>
      <c r="D592" s="44" t="s">
        <v>13</v>
      </c>
      <c r="E592" s="44" t="s">
        <v>144</v>
      </c>
      <c r="F592" s="45" t="str">
        <f ca="1">TEXT(TODAY(),"YYYY-MM-DD")</f>
        <v>2022-12-20</v>
      </c>
      <c r="G592" s="42" t="s">
        <v>128</v>
      </c>
      <c r="H592" s="44" t="s">
        <v>49</v>
      </c>
      <c r="I592" s="44" t="s">
        <v>141</v>
      </c>
      <c r="J592" s="44" t="s">
        <v>142</v>
      </c>
      <c r="K592" s="44"/>
      <c r="L592" s="33"/>
      <c r="Y592" s="60"/>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row>
    <row r="593" spans="1:78" customFormat="1" x14ac:dyDescent="0.35">
      <c r="A593" s="44" t="s">
        <v>36</v>
      </c>
      <c r="B593" s="44" t="s">
        <v>143</v>
      </c>
      <c r="C593" s="44" t="str">
        <f ca="1">TEXT(TODAY(),"YYYY-MM-DD")</f>
        <v>2022-12-20</v>
      </c>
      <c r="D593" s="44" t="s">
        <v>13</v>
      </c>
      <c r="E593" s="44" t="s">
        <v>38</v>
      </c>
      <c r="F593" s="45" t="str">
        <f ca="1">TEXT(TODAY(),"YYYY-MM-DD")</f>
        <v>2022-12-20</v>
      </c>
      <c r="G593" s="42" t="s">
        <v>128</v>
      </c>
      <c r="H593" s="44" t="s">
        <v>49</v>
      </c>
      <c r="I593" s="44" t="s">
        <v>141</v>
      </c>
      <c r="J593" s="44" t="s">
        <v>152</v>
      </c>
      <c r="K593" s="44"/>
      <c r="L593" s="33"/>
      <c r="Y593" s="60"/>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row>
    <row r="594" spans="1:78" x14ac:dyDescent="0.35">
      <c r="AR594"/>
      <c r="AS594"/>
    </row>
    <row r="595" spans="1:78" customFormat="1" x14ac:dyDescent="0.35">
      <c r="A595" s="321" t="s">
        <v>413</v>
      </c>
      <c r="B595" s="322"/>
      <c r="C595" s="322"/>
      <c r="D595" s="322"/>
      <c r="E595" s="322"/>
      <c r="F595" s="322"/>
      <c r="G595" s="322"/>
      <c r="H595" s="322"/>
      <c r="I595" s="322"/>
      <c r="J595" s="322"/>
      <c r="K595" s="322"/>
      <c r="L595" s="322"/>
      <c r="M595" s="322"/>
      <c r="N595" s="322"/>
      <c r="O595" s="322"/>
      <c r="P595" s="322"/>
      <c r="Q595" s="322"/>
      <c r="R595" s="322"/>
      <c r="S595" s="137"/>
      <c r="T595" s="137"/>
      <c r="U595" s="137"/>
      <c r="V595" s="137"/>
      <c r="W595" s="137"/>
      <c r="X595" s="137"/>
      <c r="Y595" s="137"/>
      <c r="Z595" s="137"/>
    </row>
    <row r="596" spans="1:78" customFormat="1" x14ac:dyDescent="0.35">
      <c r="A596" s="56" t="s">
        <v>153</v>
      </c>
      <c r="B596" s="56" t="s">
        <v>154</v>
      </c>
      <c r="C596" s="56" t="s">
        <v>155</v>
      </c>
      <c r="D596" s="56" t="s">
        <v>90</v>
      </c>
      <c r="E596" s="56" t="s">
        <v>102</v>
      </c>
      <c r="F596" s="56" t="s">
        <v>156</v>
      </c>
      <c r="G596" s="56" t="s">
        <v>157</v>
      </c>
      <c r="H596" s="56" t="s">
        <v>158</v>
      </c>
      <c r="I596" s="56" t="s">
        <v>159</v>
      </c>
      <c r="J596" s="56" t="s">
        <v>160</v>
      </c>
      <c r="K596" s="56" t="s">
        <v>161</v>
      </c>
      <c r="L596" s="56" t="s">
        <v>162</v>
      </c>
      <c r="M596" s="56" t="s">
        <v>163</v>
      </c>
      <c r="N596" s="56" t="s">
        <v>164</v>
      </c>
      <c r="O596" s="56" t="s">
        <v>165</v>
      </c>
      <c r="P596" s="56" t="s">
        <v>166</v>
      </c>
      <c r="Q596" s="56" t="s">
        <v>167</v>
      </c>
      <c r="R596" s="56" t="s">
        <v>168</v>
      </c>
      <c r="S596" s="56" t="s">
        <v>169</v>
      </c>
      <c r="T596" s="56" t="s">
        <v>136</v>
      </c>
      <c r="U596" s="56" t="s">
        <v>135</v>
      </c>
      <c r="V596" s="56" t="s">
        <v>171</v>
      </c>
      <c r="W596" s="56" t="s">
        <v>174</v>
      </c>
      <c r="X596" s="56" t="s">
        <v>175</v>
      </c>
      <c r="Y596" s="56" t="s">
        <v>177</v>
      </c>
      <c r="Z596" s="56" t="s">
        <v>172</v>
      </c>
    </row>
    <row r="597" spans="1:78" customFormat="1" x14ac:dyDescent="0.35">
      <c r="A597" s="51" t="s">
        <v>256</v>
      </c>
      <c r="B597" s="50"/>
      <c r="C597" s="90" t="s">
        <v>257</v>
      </c>
      <c r="D597" s="90" t="str">
        <f ca="1">TEXT(TODAY(),"YYYY-MM-DD")</f>
        <v>2022-12-20</v>
      </c>
      <c r="E597" s="90"/>
      <c r="F597" s="91">
        <v>11</v>
      </c>
      <c r="G597" s="91" t="s">
        <v>238</v>
      </c>
      <c r="H597" s="91">
        <f>F597</f>
        <v>11</v>
      </c>
      <c r="I597" s="90" t="s">
        <v>65</v>
      </c>
      <c r="J597" s="91">
        <v>1</v>
      </c>
      <c r="K597" s="91" t="str">
        <f>TEXT(H597*J597,"0.00")</f>
        <v>11.00</v>
      </c>
      <c r="L597" s="91"/>
      <c r="M597" s="91">
        <f>10+(J597*3)</f>
        <v>13</v>
      </c>
      <c r="N597" s="90"/>
      <c r="O597" s="90"/>
      <c r="P597" s="90"/>
      <c r="Q597" s="90"/>
      <c r="R597" s="90"/>
      <c r="S597" s="90"/>
      <c r="T597" s="90" t="s">
        <v>141</v>
      </c>
      <c r="U597" s="90" t="s">
        <v>49</v>
      </c>
      <c r="V597" s="90" t="s">
        <v>195</v>
      </c>
      <c r="W597" s="90" t="s">
        <v>38</v>
      </c>
      <c r="X597" s="90" t="s">
        <v>196</v>
      </c>
      <c r="Y597" s="90" t="s">
        <v>414</v>
      </c>
      <c r="Z597" s="90" t="s">
        <v>415</v>
      </c>
      <c r="AU597" t="s">
        <v>895</v>
      </c>
    </row>
    <row r="598" spans="1:78" x14ac:dyDescent="0.35">
      <c r="AR598"/>
      <c r="AS598"/>
    </row>
    <row r="599" spans="1:78" customFormat="1" x14ac:dyDescent="0.35">
      <c r="A599" s="34" t="s">
        <v>416</v>
      </c>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c r="AG599" s="35"/>
      <c r="AH599" s="35"/>
      <c r="AI599" s="35"/>
    </row>
    <row r="600" spans="1:78" customFormat="1" x14ac:dyDescent="0.35">
      <c r="A600" s="36" t="s">
        <v>84</v>
      </c>
      <c r="B600" s="36" t="s">
        <v>85</v>
      </c>
      <c r="C600" s="36" t="s">
        <v>86</v>
      </c>
      <c r="D600" s="36" t="s">
        <v>87</v>
      </c>
      <c r="E600" s="36" t="s">
        <v>88</v>
      </c>
      <c r="F600" s="36" t="s">
        <v>89</v>
      </c>
      <c r="G600" s="36" t="s">
        <v>90</v>
      </c>
      <c r="H600" s="36" t="s">
        <v>91</v>
      </c>
      <c r="I600" s="36" t="s">
        <v>92</v>
      </c>
      <c r="J600" s="36" t="s">
        <v>93</v>
      </c>
      <c r="K600" s="36" t="s">
        <v>94</v>
      </c>
      <c r="L600" s="36" t="s">
        <v>95</v>
      </c>
      <c r="M600" s="36" t="s">
        <v>96</v>
      </c>
      <c r="N600" s="36" t="s">
        <v>97</v>
      </c>
      <c r="O600" s="36" t="s">
        <v>98</v>
      </c>
      <c r="P600" s="36" t="s">
        <v>99</v>
      </c>
      <c r="Q600" s="36" t="s">
        <v>100</v>
      </c>
      <c r="R600" s="36" t="s">
        <v>101</v>
      </c>
      <c r="S600" s="37" t="s">
        <v>102</v>
      </c>
      <c r="T600" s="315" t="s">
        <v>103</v>
      </c>
      <c r="U600" s="316"/>
      <c r="V600" s="317"/>
      <c r="W600" s="315" t="s">
        <v>104</v>
      </c>
      <c r="X600" s="317"/>
      <c r="Y600" s="135"/>
      <c r="Z600" s="318" t="s">
        <v>105</v>
      </c>
      <c r="AA600" s="319"/>
      <c r="AB600" s="319"/>
      <c r="AC600" s="319"/>
      <c r="AD600" s="319"/>
      <c r="AE600" s="319"/>
      <c r="AF600" s="320"/>
      <c r="AG600" s="318" t="s">
        <v>106</v>
      </c>
      <c r="AH600" s="319"/>
      <c r="AI600" s="319"/>
      <c r="AJ600" s="319"/>
      <c r="AK600" s="319"/>
      <c r="AL600" s="320"/>
      <c r="AM600" s="46"/>
      <c r="AN600" s="47"/>
      <c r="AO600" s="47"/>
      <c r="AP600" s="47"/>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row>
    <row r="601" spans="1:78" customFormat="1" x14ac:dyDescent="0.35">
      <c r="A601" s="38"/>
      <c r="B601" s="38"/>
      <c r="C601" s="38"/>
      <c r="D601" s="38"/>
      <c r="E601" s="38"/>
      <c r="F601" s="38"/>
      <c r="G601" s="38"/>
      <c r="H601" s="38"/>
      <c r="I601" s="38"/>
      <c r="J601" s="38"/>
      <c r="K601" s="38"/>
      <c r="L601" s="38"/>
      <c r="M601" s="38"/>
      <c r="N601" s="38"/>
      <c r="O601" s="38"/>
      <c r="P601" s="38"/>
      <c r="Q601" s="38"/>
      <c r="R601" s="38"/>
      <c r="S601" s="38"/>
      <c r="T601" s="39" t="s">
        <v>107</v>
      </c>
      <c r="U601" s="39" t="s">
        <v>108</v>
      </c>
      <c r="V601" s="39" t="s">
        <v>109</v>
      </c>
      <c r="W601" s="39" t="s">
        <v>110</v>
      </c>
      <c r="X601" s="39" t="s">
        <v>111</v>
      </c>
      <c r="Y601" s="39" t="s">
        <v>112</v>
      </c>
      <c r="Z601" s="39" t="s">
        <v>113</v>
      </c>
      <c r="AA601" s="39" t="s">
        <v>114</v>
      </c>
      <c r="AB601" s="39" t="s">
        <v>115</v>
      </c>
      <c r="AC601" s="39" t="s">
        <v>116</v>
      </c>
      <c r="AD601" s="39" t="s">
        <v>117</v>
      </c>
      <c r="AE601" s="39" t="s">
        <v>118</v>
      </c>
      <c r="AF601" s="39" t="s">
        <v>119</v>
      </c>
      <c r="AG601" s="39" t="s">
        <v>120</v>
      </c>
      <c r="AH601" s="39" t="s">
        <v>121</v>
      </c>
      <c r="AI601" s="39" t="s">
        <v>122</v>
      </c>
      <c r="AJ601" s="39" t="s">
        <v>123</v>
      </c>
      <c r="AK601" s="39" t="s">
        <v>124</v>
      </c>
      <c r="AL601" s="39" t="s">
        <v>125</v>
      </c>
      <c r="AM601" s="38" t="s">
        <v>149</v>
      </c>
      <c r="AN601" s="39" t="s">
        <v>150</v>
      </c>
      <c r="AO601" s="39" t="s">
        <v>151</v>
      </c>
      <c r="AP601" s="58" t="s">
        <v>178</v>
      </c>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row>
    <row r="602" spans="1:78" customFormat="1" x14ac:dyDescent="0.35">
      <c r="A602" s="40" t="s">
        <v>145</v>
      </c>
      <c r="B602" s="5" t="s">
        <v>49</v>
      </c>
      <c r="C602" s="40" t="s">
        <v>411</v>
      </c>
      <c r="D602" s="5" t="s">
        <v>236</v>
      </c>
      <c r="E602" s="41" t="s">
        <v>28</v>
      </c>
      <c r="F602" s="40" t="s">
        <v>126</v>
      </c>
      <c r="G602" s="42" t="str">
        <f ca="1">TEXT(TODAY(),"YYYY-MM-DD")</f>
        <v>2022-12-20</v>
      </c>
      <c r="H602" s="42" t="str">
        <f ca="1">TEXT(TODAY(),"YYYY-MM-DD")</f>
        <v>2022-12-20</v>
      </c>
      <c r="I602" s="40">
        <v>12</v>
      </c>
      <c r="J602" s="40">
        <v>12</v>
      </c>
      <c r="K602" s="40">
        <v>12</v>
      </c>
      <c r="L602" s="40" t="s">
        <v>417</v>
      </c>
      <c r="M602" s="40" t="s">
        <v>418</v>
      </c>
      <c r="N602" s="21" t="s">
        <v>127</v>
      </c>
      <c r="O602" s="21" t="s">
        <v>127</v>
      </c>
      <c r="P602" s="21" t="s">
        <v>128</v>
      </c>
      <c r="Q602" s="21" t="s">
        <v>128</v>
      </c>
      <c r="R602" s="21" t="s">
        <v>128</v>
      </c>
      <c r="S602" s="41"/>
      <c r="T602" s="41" t="s">
        <v>129</v>
      </c>
      <c r="U602" s="41" t="s">
        <v>130</v>
      </c>
      <c r="V602" s="41"/>
      <c r="W602" s="41" t="s">
        <v>131</v>
      </c>
      <c r="X602" s="41" t="s">
        <v>132</v>
      </c>
      <c r="Y602" s="41"/>
      <c r="Z602" s="41"/>
      <c r="AA602" s="41"/>
      <c r="AB602" s="41"/>
      <c r="AC602" s="41"/>
      <c r="AD602" s="41" t="s">
        <v>128</v>
      </c>
      <c r="AE602" s="41" t="s">
        <v>128</v>
      </c>
      <c r="AF602" s="41" t="s">
        <v>128</v>
      </c>
      <c r="AG602" s="41"/>
      <c r="AH602" s="41"/>
      <c r="AI602" s="41"/>
      <c r="AJ602" s="41" t="s">
        <v>128</v>
      </c>
      <c r="AK602" s="41" t="s">
        <v>128</v>
      </c>
      <c r="AL602" s="41" t="s">
        <v>128</v>
      </c>
      <c r="AM602" s="40"/>
      <c r="AN602" s="40">
        <v>1</v>
      </c>
      <c r="AO602" s="40">
        <v>4</v>
      </c>
      <c r="AP602" s="40">
        <v>0</v>
      </c>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row>
    <row r="603" spans="1:78" customFormat="1" x14ac:dyDescent="0.35"/>
    <row r="604" spans="1:78" customFormat="1" x14ac:dyDescent="0.35">
      <c r="A604" s="306" t="s">
        <v>419</v>
      </c>
      <c r="B604" s="307"/>
      <c r="C604" s="307"/>
      <c r="D604" s="307"/>
      <c r="E604" s="307"/>
      <c r="F604" s="307"/>
      <c r="G604" s="307"/>
      <c r="H604" s="307"/>
      <c r="I604" s="307"/>
      <c r="J604" s="307"/>
    </row>
    <row r="605" spans="1:78" customFormat="1" x14ac:dyDescent="0.35">
      <c r="A605" s="136"/>
      <c r="B605" s="137"/>
      <c r="C605" s="308" t="s">
        <v>245</v>
      </c>
      <c r="D605" s="308"/>
      <c r="E605" s="308"/>
      <c r="F605" s="308"/>
      <c r="G605" s="308"/>
      <c r="H605" s="308"/>
      <c r="I605" s="308"/>
      <c r="J605" s="308"/>
      <c r="K605" s="308"/>
    </row>
    <row r="606" spans="1:78" customFormat="1" x14ac:dyDescent="0.35">
      <c r="A606" s="304" t="s">
        <v>246</v>
      </c>
      <c r="B606" s="304" t="s">
        <v>247</v>
      </c>
      <c r="C606" s="309" t="s">
        <v>248</v>
      </c>
      <c r="D606" s="310"/>
      <c r="E606" s="310"/>
      <c r="F606" s="311"/>
      <c r="G606" s="312" t="s">
        <v>249</v>
      </c>
      <c r="H606" s="313"/>
      <c r="I606" s="313"/>
      <c r="J606" s="314"/>
      <c r="K606" s="304" t="s">
        <v>250</v>
      </c>
      <c r="L606" s="304" t="s">
        <v>251</v>
      </c>
    </row>
    <row r="607" spans="1:78" customFormat="1" x14ac:dyDescent="0.35">
      <c r="A607" s="305"/>
      <c r="B607" s="305"/>
      <c r="C607" s="88" t="s">
        <v>161</v>
      </c>
      <c r="D607" s="88" t="s">
        <v>163</v>
      </c>
      <c r="E607" s="88" t="s">
        <v>252</v>
      </c>
      <c r="F607" s="88" t="s">
        <v>253</v>
      </c>
      <c r="G607" s="89" t="s">
        <v>161</v>
      </c>
      <c r="H607" s="89" t="s">
        <v>163</v>
      </c>
      <c r="I607" s="89" t="s">
        <v>252</v>
      </c>
      <c r="J607" s="89" t="s">
        <v>253</v>
      </c>
      <c r="K607" s="305"/>
      <c r="L607" s="305"/>
    </row>
    <row r="608" spans="1:78" customFormat="1" x14ac:dyDescent="0.35">
      <c r="A608" s="41" t="s">
        <v>254</v>
      </c>
      <c r="B608" s="41" t="s">
        <v>255</v>
      </c>
      <c r="C608" s="21" t="str">
        <f>TEXT(13457.25,"0.00")</f>
        <v>13457.25</v>
      </c>
      <c r="D608" s="21" t="str">
        <f>TEXT(460,"0")</f>
        <v>460</v>
      </c>
      <c r="E608" s="21" t="str">
        <f>TEXT(12997.25,"0.00")</f>
        <v>12997.25</v>
      </c>
      <c r="F608" s="21" t="str">
        <f>TEXT(96.58,"0.00")</f>
        <v>96.58</v>
      </c>
      <c r="G608" s="21" t="str">
        <f>TEXT(3750,"0")</f>
        <v>3750</v>
      </c>
      <c r="H608" s="21" t="str">
        <f>TEXT(460,"0")</f>
        <v>460</v>
      </c>
      <c r="I608" s="21" t="str">
        <f>TEXT(3290,"0")</f>
        <v>3290</v>
      </c>
      <c r="J608" s="21" t="str">
        <f>TEXT(87.73,"0.00")</f>
        <v>87.73</v>
      </c>
      <c r="K608" s="21" t="str">
        <f>TEXT(258.86,"0.00")</f>
        <v>258.86</v>
      </c>
      <c r="L608" s="41" t="s">
        <v>28</v>
      </c>
    </row>
    <row r="610" spans="1:78" customFormat="1" x14ac:dyDescent="0.35">
      <c r="A610" s="34" t="s">
        <v>420</v>
      </c>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c r="AI610" s="35"/>
    </row>
    <row r="611" spans="1:78" customFormat="1" x14ac:dyDescent="0.35">
      <c r="A611" s="36" t="s">
        <v>84</v>
      </c>
      <c r="B611" s="36" t="s">
        <v>85</v>
      </c>
      <c r="C611" s="36" t="s">
        <v>86</v>
      </c>
      <c r="D611" s="36" t="s">
        <v>87</v>
      </c>
      <c r="E611" s="36" t="s">
        <v>88</v>
      </c>
      <c r="F611" s="36" t="s">
        <v>89</v>
      </c>
      <c r="G611" s="36" t="s">
        <v>90</v>
      </c>
      <c r="H611" s="36" t="s">
        <v>91</v>
      </c>
      <c r="I611" s="36" t="s">
        <v>92</v>
      </c>
      <c r="J611" s="36" t="s">
        <v>93</v>
      </c>
      <c r="K611" s="36" t="s">
        <v>94</v>
      </c>
      <c r="L611" s="36" t="s">
        <v>95</v>
      </c>
      <c r="M611" s="36" t="s">
        <v>96</v>
      </c>
      <c r="N611" s="36" t="s">
        <v>97</v>
      </c>
      <c r="O611" s="36" t="s">
        <v>98</v>
      </c>
      <c r="P611" s="36" t="s">
        <v>99</v>
      </c>
      <c r="Q611" s="36" t="s">
        <v>100</v>
      </c>
      <c r="R611" s="36" t="s">
        <v>101</v>
      </c>
      <c r="S611" s="37" t="s">
        <v>102</v>
      </c>
      <c r="T611" s="315" t="s">
        <v>103</v>
      </c>
      <c r="U611" s="316"/>
      <c r="V611" s="317"/>
      <c r="W611" s="315" t="s">
        <v>104</v>
      </c>
      <c r="X611" s="317"/>
      <c r="Y611" s="139"/>
      <c r="Z611" s="318" t="s">
        <v>105</v>
      </c>
      <c r="AA611" s="319"/>
      <c r="AB611" s="319"/>
      <c r="AC611" s="319"/>
      <c r="AD611" s="319"/>
      <c r="AE611" s="319"/>
      <c r="AF611" s="320"/>
      <c r="AG611" s="318" t="s">
        <v>106</v>
      </c>
      <c r="AH611" s="319"/>
      <c r="AI611" s="319"/>
      <c r="AJ611" s="319"/>
      <c r="AK611" s="319"/>
      <c r="AL611" s="320"/>
      <c r="AM611" s="46"/>
      <c r="AN611" s="47"/>
      <c r="AO611" s="47"/>
      <c r="AP611" s="47"/>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row>
    <row r="612" spans="1:78" customFormat="1" x14ac:dyDescent="0.35">
      <c r="A612" s="38"/>
      <c r="B612" s="38"/>
      <c r="C612" s="38"/>
      <c r="D612" s="38"/>
      <c r="E612" s="38"/>
      <c r="F612" s="38"/>
      <c r="G612" s="38"/>
      <c r="H612" s="38"/>
      <c r="I612" s="38"/>
      <c r="J612" s="38"/>
      <c r="K612" s="38"/>
      <c r="L612" s="38"/>
      <c r="M612" s="38"/>
      <c r="N612" s="38"/>
      <c r="O612" s="38"/>
      <c r="P612" s="38"/>
      <c r="Q612" s="38"/>
      <c r="R612" s="38"/>
      <c r="S612" s="38"/>
      <c r="T612" s="39" t="s">
        <v>107</v>
      </c>
      <c r="U612" s="39" t="s">
        <v>108</v>
      </c>
      <c r="V612" s="39" t="s">
        <v>109</v>
      </c>
      <c r="W612" s="39" t="s">
        <v>110</v>
      </c>
      <c r="X612" s="39" t="s">
        <v>111</v>
      </c>
      <c r="Y612" s="39" t="s">
        <v>112</v>
      </c>
      <c r="Z612" s="39" t="s">
        <v>113</v>
      </c>
      <c r="AA612" s="39" t="s">
        <v>114</v>
      </c>
      <c r="AB612" s="39" t="s">
        <v>115</v>
      </c>
      <c r="AC612" s="39" t="s">
        <v>116</v>
      </c>
      <c r="AD612" s="39" t="s">
        <v>117</v>
      </c>
      <c r="AE612" s="39" t="s">
        <v>118</v>
      </c>
      <c r="AF612" s="39" t="s">
        <v>119</v>
      </c>
      <c r="AG612" s="39" t="s">
        <v>120</v>
      </c>
      <c r="AH612" s="39" t="s">
        <v>121</v>
      </c>
      <c r="AI612" s="39" t="s">
        <v>122</v>
      </c>
      <c r="AJ612" s="39" t="s">
        <v>123</v>
      </c>
      <c r="AK612" s="39" t="s">
        <v>124</v>
      </c>
      <c r="AL612" s="39" t="s">
        <v>125</v>
      </c>
      <c r="AM612" s="38" t="s">
        <v>149</v>
      </c>
      <c r="AN612" s="39" t="s">
        <v>150</v>
      </c>
      <c r="AO612" s="39" t="s">
        <v>151</v>
      </c>
      <c r="AP612" s="58" t="s">
        <v>178</v>
      </c>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row>
    <row r="613" spans="1:78" customFormat="1" x14ac:dyDescent="0.35">
      <c r="A613" s="40" t="s">
        <v>145</v>
      </c>
      <c r="B613" s="5" t="s">
        <v>49</v>
      </c>
      <c r="C613" s="40" t="s">
        <v>421</v>
      </c>
      <c r="D613" s="5" t="s">
        <v>146</v>
      </c>
      <c r="E613" s="41" t="s">
        <v>28</v>
      </c>
      <c r="F613" s="40" t="s">
        <v>126</v>
      </c>
      <c r="G613" s="42" t="str">
        <f ca="1">TEXT(TODAY(),"YYYY-MM-DD")</f>
        <v>2022-12-20</v>
      </c>
      <c r="H613" s="42" t="str">
        <f ca="1">TEXT(TODAY(),"YYYY-MM-DD")</f>
        <v>2022-12-20</v>
      </c>
      <c r="I613" s="40">
        <v>12</v>
      </c>
      <c r="J613" s="40">
        <v>12</v>
      </c>
      <c r="K613" s="40">
        <v>12</v>
      </c>
      <c r="L613" s="40" t="s">
        <v>147</v>
      </c>
      <c r="M613" s="40" t="s">
        <v>148</v>
      </c>
      <c r="N613" s="21" t="s">
        <v>127</v>
      </c>
      <c r="O613" s="21" t="s">
        <v>127</v>
      </c>
      <c r="P613" s="21" t="s">
        <v>128</v>
      </c>
      <c r="Q613" s="21" t="s">
        <v>128</v>
      </c>
      <c r="R613" s="21" t="s">
        <v>128</v>
      </c>
      <c r="S613" s="41"/>
      <c r="T613" s="41" t="s">
        <v>129</v>
      </c>
      <c r="U613" s="41" t="s">
        <v>130</v>
      </c>
      <c r="V613" s="41"/>
      <c r="W613" s="41" t="s">
        <v>131</v>
      </c>
      <c r="X613" s="41" t="s">
        <v>132</v>
      </c>
      <c r="Y613" s="41"/>
      <c r="Z613" s="41"/>
      <c r="AA613" s="41"/>
      <c r="AB613" s="41"/>
      <c r="AC613" s="41"/>
      <c r="AD613" s="41" t="s">
        <v>128</v>
      </c>
      <c r="AE613" s="41" t="s">
        <v>128</v>
      </c>
      <c r="AF613" s="41" t="s">
        <v>128</v>
      </c>
      <c r="AG613" s="41"/>
      <c r="AH613" s="41"/>
      <c r="AI613" s="41"/>
      <c r="AJ613" s="41" t="s">
        <v>128</v>
      </c>
      <c r="AK613" s="41" t="s">
        <v>128</v>
      </c>
      <c r="AL613" s="41" t="s">
        <v>128</v>
      </c>
      <c r="AM613" s="40"/>
      <c r="AN613" s="40">
        <v>1</v>
      </c>
      <c r="AO613" s="40">
        <v>0</v>
      </c>
      <c r="AP613" s="40">
        <v>0</v>
      </c>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row>
    <row r="614" spans="1:78" customFormat="1" ht="19" customHeight="1" x14ac:dyDescent="0.35">
      <c r="A614" s="33"/>
      <c r="B614" s="33"/>
      <c r="C614" s="33"/>
      <c r="D614" s="33"/>
      <c r="E614" s="33"/>
      <c r="F614" s="33"/>
      <c r="G614" s="33"/>
      <c r="H614" s="33"/>
      <c r="I614" s="33"/>
      <c r="J614" s="33"/>
      <c r="K614" s="33"/>
      <c r="L614" s="14"/>
      <c r="M614" s="14"/>
      <c r="Y614" s="60"/>
    </row>
    <row r="615" spans="1:78" customFormat="1" ht="18.5" x14ac:dyDescent="0.35">
      <c r="A615" s="48" t="s">
        <v>422</v>
      </c>
      <c r="B615" s="49"/>
      <c r="C615" s="49"/>
      <c r="D615" s="49"/>
      <c r="E615" s="49"/>
      <c r="F615" s="49"/>
      <c r="G615" s="49"/>
      <c r="H615" s="49"/>
      <c r="I615" s="49"/>
      <c r="J615" s="49"/>
      <c r="K615" s="49"/>
      <c r="L615" s="33"/>
      <c r="Y615" s="60"/>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row>
    <row r="616" spans="1:78" customFormat="1" ht="15.5" x14ac:dyDescent="0.35">
      <c r="A616" s="43" t="s">
        <v>32</v>
      </c>
      <c r="B616" s="43" t="s">
        <v>33</v>
      </c>
      <c r="C616" s="43" t="s">
        <v>34</v>
      </c>
      <c r="D616" s="43" t="s">
        <v>4</v>
      </c>
      <c r="E616" s="43" t="s">
        <v>35</v>
      </c>
      <c r="F616" s="43" t="s">
        <v>133</v>
      </c>
      <c r="G616" s="43" t="s">
        <v>134</v>
      </c>
      <c r="H616" s="43" t="s">
        <v>135</v>
      </c>
      <c r="I616" s="43" t="s">
        <v>136</v>
      </c>
      <c r="J616" s="43" t="s">
        <v>137</v>
      </c>
      <c r="K616" s="43" t="s">
        <v>138</v>
      </c>
      <c r="L616" s="33"/>
      <c r="Y616" s="60"/>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row>
    <row r="617" spans="1:78" customFormat="1" x14ac:dyDescent="0.35">
      <c r="A617" s="44" t="s">
        <v>139</v>
      </c>
      <c r="B617" s="44" t="s">
        <v>140</v>
      </c>
      <c r="C617" s="44" t="str">
        <f ca="1">TEXT(TODAY(),"YYYY-MM-DD")</f>
        <v>2022-12-20</v>
      </c>
      <c r="D617" s="44" t="s">
        <v>13</v>
      </c>
      <c r="E617" s="44" t="s">
        <v>144</v>
      </c>
      <c r="F617" s="45" t="str">
        <f ca="1">TEXT(TODAY(),"YYYY-MM-DD")</f>
        <v>2022-12-20</v>
      </c>
      <c r="G617" s="42" t="s">
        <v>128</v>
      </c>
      <c r="H617" s="44" t="s">
        <v>49</v>
      </c>
      <c r="I617" s="44" t="s">
        <v>141</v>
      </c>
      <c r="J617" s="44" t="s">
        <v>142</v>
      </c>
      <c r="K617" s="44"/>
      <c r="L617" s="33"/>
      <c r="Y617" s="60"/>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row>
    <row r="618" spans="1:78" customFormat="1" x14ac:dyDescent="0.35">
      <c r="A618" s="44" t="s">
        <v>36</v>
      </c>
      <c r="B618" s="44" t="s">
        <v>143</v>
      </c>
      <c r="C618" s="44" t="str">
        <f ca="1">TEXT(TODAY(),"YYYY-MM-DD")</f>
        <v>2022-12-20</v>
      </c>
      <c r="D618" s="44" t="s">
        <v>13</v>
      </c>
      <c r="E618" s="44" t="s">
        <v>38</v>
      </c>
      <c r="F618" s="45" t="str">
        <f ca="1">TEXT(TODAY(),"YYYY-MM-DD")</f>
        <v>2022-12-20</v>
      </c>
      <c r="G618" s="42" t="s">
        <v>128</v>
      </c>
      <c r="H618" s="44" t="s">
        <v>49</v>
      </c>
      <c r="I618" s="44" t="s">
        <v>141</v>
      </c>
      <c r="J618" s="44" t="s">
        <v>152</v>
      </c>
      <c r="K618" s="44"/>
      <c r="L618" s="33"/>
      <c r="Y618" s="60"/>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row>
    <row r="619" spans="1:78" x14ac:dyDescent="0.35">
      <c r="AR619"/>
      <c r="AS619"/>
    </row>
    <row r="620" spans="1:78" customFormat="1" x14ac:dyDescent="0.35">
      <c r="A620" s="321" t="s">
        <v>423</v>
      </c>
      <c r="B620" s="322"/>
      <c r="C620" s="322"/>
      <c r="D620" s="322"/>
      <c r="E620" s="322"/>
      <c r="F620" s="322"/>
      <c r="G620" s="322"/>
      <c r="H620" s="322"/>
      <c r="I620" s="322"/>
      <c r="J620" s="322"/>
      <c r="K620" s="322"/>
      <c r="L620" s="322"/>
      <c r="M620" s="322"/>
      <c r="N620" s="322"/>
      <c r="O620" s="322"/>
      <c r="P620" s="322"/>
      <c r="Q620" s="322"/>
      <c r="R620" s="322"/>
      <c r="S620" s="141"/>
      <c r="T620" s="141"/>
      <c r="U620" s="141"/>
      <c r="V620" s="141"/>
      <c r="W620" s="141"/>
      <c r="X620" s="141"/>
      <c r="Y620" s="141"/>
      <c r="Z620" s="141"/>
    </row>
    <row r="621" spans="1:78" customFormat="1" x14ac:dyDescent="0.35">
      <c r="A621" s="56" t="s">
        <v>153</v>
      </c>
      <c r="B621" s="56" t="s">
        <v>154</v>
      </c>
      <c r="C621" s="56" t="s">
        <v>155</v>
      </c>
      <c r="D621" s="56" t="s">
        <v>90</v>
      </c>
      <c r="E621" s="56" t="s">
        <v>102</v>
      </c>
      <c r="F621" s="56" t="s">
        <v>156</v>
      </c>
      <c r="G621" s="56" t="s">
        <v>157</v>
      </c>
      <c r="H621" s="56" t="s">
        <v>158</v>
      </c>
      <c r="I621" s="56" t="s">
        <v>159</v>
      </c>
      <c r="J621" s="56" t="s">
        <v>160</v>
      </c>
      <c r="K621" s="56" t="s">
        <v>161</v>
      </c>
      <c r="L621" s="56" t="s">
        <v>162</v>
      </c>
      <c r="M621" s="56" t="s">
        <v>163</v>
      </c>
      <c r="N621" s="56" t="s">
        <v>164</v>
      </c>
      <c r="O621" s="56" t="s">
        <v>165</v>
      </c>
      <c r="P621" s="56" t="s">
        <v>166</v>
      </c>
      <c r="Q621" s="56" t="s">
        <v>167</v>
      </c>
      <c r="R621" s="56" t="s">
        <v>168</v>
      </c>
      <c r="S621" s="56" t="s">
        <v>169</v>
      </c>
      <c r="T621" s="56" t="s">
        <v>136</v>
      </c>
      <c r="U621" s="56" t="s">
        <v>135</v>
      </c>
      <c r="V621" s="56" t="s">
        <v>171</v>
      </c>
      <c r="W621" s="56" t="s">
        <v>174</v>
      </c>
      <c r="X621" s="56" t="s">
        <v>175</v>
      </c>
      <c r="Y621" s="56" t="s">
        <v>177</v>
      </c>
      <c r="Z621" s="56" t="s">
        <v>172</v>
      </c>
    </row>
    <row r="622" spans="1:78" customFormat="1" ht="18" customHeight="1" x14ac:dyDescent="0.35">
      <c r="A622" s="51" t="s">
        <v>256</v>
      </c>
      <c r="B622" s="50"/>
      <c r="C622" s="138" t="s">
        <v>257</v>
      </c>
      <c r="D622" s="90" t="str">
        <f ca="1">TEXT(TODAY(),"YYYY-MM-DD")</f>
        <v>2022-12-20</v>
      </c>
      <c r="E622" s="90"/>
      <c r="F622" s="91"/>
      <c r="G622" s="91" t="s">
        <v>238</v>
      </c>
      <c r="H622" s="91"/>
      <c r="I622" s="90" t="s">
        <v>65</v>
      </c>
      <c r="J622" s="91">
        <v>1</v>
      </c>
      <c r="K622" s="91"/>
      <c r="L622" s="91"/>
      <c r="M622" s="91"/>
      <c r="N622" s="90"/>
      <c r="O622" s="90"/>
      <c r="P622" s="90"/>
      <c r="Q622" s="90"/>
      <c r="R622" s="90"/>
      <c r="S622" s="90"/>
      <c r="T622" s="90" t="s">
        <v>141</v>
      </c>
      <c r="U622" s="90" t="s">
        <v>49</v>
      </c>
      <c r="V622" s="90" t="s">
        <v>195</v>
      </c>
      <c r="W622" s="90" t="s">
        <v>38</v>
      </c>
      <c r="X622" s="90" t="s">
        <v>196</v>
      </c>
      <c r="Y622" s="90" t="s">
        <v>424</v>
      </c>
      <c r="Z622" s="90"/>
      <c r="AP622" t="s">
        <v>425</v>
      </c>
      <c r="AU622" t="s">
        <v>896</v>
      </c>
    </row>
    <row r="623" spans="1:78" x14ac:dyDescent="0.35">
      <c r="AR623"/>
      <c r="AS623"/>
    </row>
    <row r="624" spans="1:78" customFormat="1" x14ac:dyDescent="0.35">
      <c r="A624" s="34" t="s">
        <v>426</v>
      </c>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c r="AG624" s="35"/>
      <c r="AH624" s="35"/>
      <c r="AI624" s="35"/>
    </row>
    <row r="625" spans="1:78" customFormat="1" x14ac:dyDescent="0.35">
      <c r="A625" s="36" t="s">
        <v>84</v>
      </c>
      <c r="B625" s="36" t="s">
        <v>85</v>
      </c>
      <c r="C625" s="36" t="s">
        <v>86</v>
      </c>
      <c r="D625" s="36" t="s">
        <v>87</v>
      </c>
      <c r="E625" s="36" t="s">
        <v>88</v>
      </c>
      <c r="F625" s="36" t="s">
        <v>89</v>
      </c>
      <c r="G625" s="36" t="s">
        <v>90</v>
      </c>
      <c r="H625" s="36" t="s">
        <v>91</v>
      </c>
      <c r="I625" s="36" t="s">
        <v>92</v>
      </c>
      <c r="J625" s="36" t="s">
        <v>93</v>
      </c>
      <c r="K625" s="36" t="s">
        <v>94</v>
      </c>
      <c r="L625" s="36" t="s">
        <v>95</v>
      </c>
      <c r="M625" s="36" t="s">
        <v>96</v>
      </c>
      <c r="N625" s="36" t="s">
        <v>97</v>
      </c>
      <c r="O625" s="36" t="s">
        <v>98</v>
      </c>
      <c r="P625" s="36" t="s">
        <v>99</v>
      </c>
      <c r="Q625" s="36" t="s">
        <v>100</v>
      </c>
      <c r="R625" s="36" t="s">
        <v>101</v>
      </c>
      <c r="S625" s="37" t="s">
        <v>102</v>
      </c>
      <c r="T625" s="315" t="s">
        <v>103</v>
      </c>
      <c r="U625" s="316"/>
      <c r="V625" s="317"/>
      <c r="W625" s="315" t="s">
        <v>104</v>
      </c>
      <c r="X625" s="317"/>
      <c r="Y625" s="139"/>
      <c r="Z625" s="318" t="s">
        <v>105</v>
      </c>
      <c r="AA625" s="319"/>
      <c r="AB625" s="319"/>
      <c r="AC625" s="319"/>
      <c r="AD625" s="319"/>
      <c r="AE625" s="319"/>
      <c r="AF625" s="320"/>
      <c r="AG625" s="318" t="s">
        <v>106</v>
      </c>
      <c r="AH625" s="319"/>
      <c r="AI625" s="319"/>
      <c r="AJ625" s="319"/>
      <c r="AK625" s="319"/>
      <c r="AL625" s="320"/>
      <c r="AM625" s="46"/>
      <c r="AN625" s="47"/>
      <c r="AO625" s="47"/>
      <c r="AP625" s="47"/>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row>
    <row r="626" spans="1:78" customFormat="1" x14ac:dyDescent="0.35">
      <c r="A626" s="38"/>
      <c r="B626" s="38"/>
      <c r="C626" s="38"/>
      <c r="D626" s="38"/>
      <c r="E626" s="38"/>
      <c r="F626" s="38"/>
      <c r="G626" s="38"/>
      <c r="H626" s="38"/>
      <c r="I626" s="38"/>
      <c r="J626" s="38"/>
      <c r="K626" s="38"/>
      <c r="L626" s="38"/>
      <c r="M626" s="38"/>
      <c r="N626" s="38"/>
      <c r="O626" s="38"/>
      <c r="P626" s="38"/>
      <c r="Q626" s="38"/>
      <c r="R626" s="38"/>
      <c r="S626" s="38"/>
      <c r="T626" s="39" t="s">
        <v>107</v>
      </c>
      <c r="U626" s="39" t="s">
        <v>108</v>
      </c>
      <c r="V626" s="39" t="s">
        <v>109</v>
      </c>
      <c r="W626" s="39" t="s">
        <v>110</v>
      </c>
      <c r="X626" s="39" t="s">
        <v>111</v>
      </c>
      <c r="Y626" s="39" t="s">
        <v>112</v>
      </c>
      <c r="Z626" s="39" t="s">
        <v>113</v>
      </c>
      <c r="AA626" s="39" t="s">
        <v>114</v>
      </c>
      <c r="AB626" s="39" t="s">
        <v>115</v>
      </c>
      <c r="AC626" s="39" t="s">
        <v>116</v>
      </c>
      <c r="AD626" s="39" t="s">
        <v>117</v>
      </c>
      <c r="AE626" s="39" t="s">
        <v>118</v>
      </c>
      <c r="AF626" s="39" t="s">
        <v>119</v>
      </c>
      <c r="AG626" s="39" t="s">
        <v>120</v>
      </c>
      <c r="AH626" s="39" t="s">
        <v>121</v>
      </c>
      <c r="AI626" s="39" t="s">
        <v>122</v>
      </c>
      <c r="AJ626" s="39" t="s">
        <v>123</v>
      </c>
      <c r="AK626" s="39" t="s">
        <v>124</v>
      </c>
      <c r="AL626" s="39" t="s">
        <v>125</v>
      </c>
      <c r="AM626" s="38" t="s">
        <v>149</v>
      </c>
      <c r="AN626" s="39" t="s">
        <v>150</v>
      </c>
      <c r="AO626" s="39" t="s">
        <v>151</v>
      </c>
      <c r="AP626" s="58" t="s">
        <v>178</v>
      </c>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row>
    <row r="627" spans="1:78" customFormat="1" x14ac:dyDescent="0.35">
      <c r="A627" s="40" t="s">
        <v>145</v>
      </c>
      <c r="B627" s="5" t="s">
        <v>49</v>
      </c>
      <c r="C627" s="40" t="s">
        <v>421</v>
      </c>
      <c r="D627" s="5" t="s">
        <v>236</v>
      </c>
      <c r="E627" s="41" t="s">
        <v>28</v>
      </c>
      <c r="F627" s="40" t="s">
        <v>126</v>
      </c>
      <c r="G627" s="42" t="str">
        <f ca="1">TEXT(TODAY(),"YYYY-MM-DD")</f>
        <v>2022-12-20</v>
      </c>
      <c r="H627" s="42" t="str">
        <f ca="1">TEXT(TODAY(),"YYYY-MM-DD")</f>
        <v>2022-12-20</v>
      </c>
      <c r="I627" s="40">
        <v>12</v>
      </c>
      <c r="J627" s="40">
        <v>12</v>
      </c>
      <c r="K627" s="40">
        <v>12</v>
      </c>
      <c r="L627" s="40" t="s">
        <v>427</v>
      </c>
      <c r="M627" s="40" t="s">
        <v>428</v>
      </c>
      <c r="N627" s="21" t="s">
        <v>127</v>
      </c>
      <c r="O627" s="21" t="s">
        <v>127</v>
      </c>
      <c r="P627" s="21" t="s">
        <v>128</v>
      </c>
      <c r="Q627" s="21" t="s">
        <v>128</v>
      </c>
      <c r="R627" s="21" t="s">
        <v>128</v>
      </c>
      <c r="S627" s="41"/>
      <c r="T627" s="41" t="s">
        <v>129</v>
      </c>
      <c r="U627" s="41" t="s">
        <v>130</v>
      </c>
      <c r="V627" s="41"/>
      <c r="W627" s="41" t="s">
        <v>131</v>
      </c>
      <c r="X627" s="41" t="s">
        <v>132</v>
      </c>
      <c r="Y627" s="41"/>
      <c r="Z627" s="41"/>
      <c r="AA627" s="41"/>
      <c r="AB627" s="41"/>
      <c r="AC627" s="41"/>
      <c r="AD627" s="41" t="s">
        <v>128</v>
      </c>
      <c r="AE627" s="41" t="s">
        <v>128</v>
      </c>
      <c r="AF627" s="41" t="s">
        <v>128</v>
      </c>
      <c r="AG627" s="41"/>
      <c r="AH627" s="41"/>
      <c r="AI627" s="41"/>
      <c r="AJ627" s="41" t="s">
        <v>128</v>
      </c>
      <c r="AK627" s="41" t="s">
        <v>128</v>
      </c>
      <c r="AL627" s="41" t="s">
        <v>128</v>
      </c>
      <c r="AM627" s="40"/>
      <c r="AN627" s="40">
        <v>1</v>
      </c>
      <c r="AO627" s="40">
        <v>4</v>
      </c>
      <c r="AP627" s="40">
        <v>1</v>
      </c>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row>
    <row r="628" spans="1:78" customFormat="1" x14ac:dyDescent="0.35"/>
    <row r="629" spans="1:78" customFormat="1" x14ac:dyDescent="0.35">
      <c r="A629" s="306" t="s">
        <v>429</v>
      </c>
      <c r="B629" s="307"/>
      <c r="C629" s="307"/>
      <c r="D629" s="307"/>
      <c r="E629" s="307"/>
      <c r="F629" s="307"/>
      <c r="G629" s="307"/>
      <c r="H629" s="307"/>
      <c r="I629" s="307"/>
      <c r="J629" s="307"/>
    </row>
    <row r="630" spans="1:78" customFormat="1" x14ac:dyDescent="0.35">
      <c r="A630" s="140"/>
      <c r="B630" s="141"/>
      <c r="C630" s="308" t="s">
        <v>245</v>
      </c>
      <c r="D630" s="308"/>
      <c r="E630" s="308"/>
      <c r="F630" s="308"/>
      <c r="G630" s="308"/>
      <c r="H630" s="308"/>
      <c r="I630" s="308"/>
      <c r="J630" s="308"/>
      <c r="K630" s="308"/>
    </row>
    <row r="631" spans="1:78" customFormat="1" x14ac:dyDescent="0.35">
      <c r="A631" s="304" t="s">
        <v>246</v>
      </c>
      <c r="B631" s="304" t="s">
        <v>247</v>
      </c>
      <c r="C631" s="309" t="s">
        <v>248</v>
      </c>
      <c r="D631" s="310"/>
      <c r="E631" s="310"/>
      <c r="F631" s="311"/>
      <c r="G631" s="312" t="s">
        <v>249</v>
      </c>
      <c r="H631" s="313"/>
      <c r="I631" s="313"/>
      <c r="J631" s="314"/>
      <c r="K631" s="304" t="s">
        <v>250</v>
      </c>
      <c r="L631" s="304" t="s">
        <v>251</v>
      </c>
    </row>
    <row r="632" spans="1:78" customFormat="1" x14ac:dyDescent="0.35">
      <c r="A632" s="305"/>
      <c r="B632" s="305"/>
      <c r="C632" s="88" t="s">
        <v>161</v>
      </c>
      <c r="D632" s="88" t="s">
        <v>163</v>
      </c>
      <c r="E632" s="88" t="s">
        <v>252</v>
      </c>
      <c r="F632" s="88" t="s">
        <v>253</v>
      </c>
      <c r="G632" s="89" t="s">
        <v>161</v>
      </c>
      <c r="H632" s="89" t="s">
        <v>163</v>
      </c>
      <c r="I632" s="89" t="s">
        <v>252</v>
      </c>
      <c r="J632" s="89" t="s">
        <v>253</v>
      </c>
      <c r="K632" s="305"/>
      <c r="L632" s="305"/>
    </row>
    <row r="633" spans="1:78" customFormat="1" x14ac:dyDescent="0.35">
      <c r="A633" s="41" t="s">
        <v>254</v>
      </c>
      <c r="B633" s="41" t="s">
        <v>255</v>
      </c>
      <c r="C633" s="21" t="str">
        <f>TEXT(13457.25,"0.00")</f>
        <v>13457.25</v>
      </c>
      <c r="D633" s="21" t="str">
        <f>TEXT(460,"0")</f>
        <v>460</v>
      </c>
      <c r="E633" s="21" t="str">
        <f>TEXT(12997.25,"0.00")</f>
        <v>12997.25</v>
      </c>
      <c r="F633" s="21" t="str">
        <f>TEXT(96.58,"0.00")</f>
        <v>96.58</v>
      </c>
      <c r="G633" s="21" t="str">
        <f>TEXT(3750,"0")</f>
        <v>3750</v>
      </c>
      <c r="H633" s="21" t="str">
        <f>TEXT(460,"0")</f>
        <v>460</v>
      </c>
      <c r="I633" s="21" t="str">
        <f>TEXT(3290,"0")</f>
        <v>3290</v>
      </c>
      <c r="J633" s="21" t="str">
        <f>TEXT(87.73,"0.00")</f>
        <v>87.73</v>
      </c>
      <c r="K633" s="21" t="str">
        <f>TEXT(258.86,"0.00")</f>
        <v>258.86</v>
      </c>
      <c r="L633" s="41" t="s">
        <v>28</v>
      </c>
    </row>
    <row r="635" spans="1:78" customFormat="1" x14ac:dyDescent="0.35">
      <c r="A635" s="34" t="s">
        <v>430</v>
      </c>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c r="AG635" s="35"/>
      <c r="AH635" s="35"/>
      <c r="AI635" s="35"/>
    </row>
    <row r="636" spans="1:78" customFormat="1" x14ac:dyDescent="0.35">
      <c r="A636" s="36" t="s">
        <v>84</v>
      </c>
      <c r="B636" s="36" t="s">
        <v>85</v>
      </c>
      <c r="C636" s="36" t="s">
        <v>86</v>
      </c>
      <c r="D636" s="36" t="s">
        <v>87</v>
      </c>
      <c r="E636" s="36" t="s">
        <v>88</v>
      </c>
      <c r="F636" s="36" t="s">
        <v>89</v>
      </c>
      <c r="G636" s="36" t="s">
        <v>90</v>
      </c>
      <c r="H636" s="36" t="s">
        <v>91</v>
      </c>
      <c r="I636" s="36" t="s">
        <v>92</v>
      </c>
      <c r="J636" s="36" t="s">
        <v>93</v>
      </c>
      <c r="K636" s="36" t="s">
        <v>94</v>
      </c>
      <c r="L636" s="36" t="s">
        <v>95</v>
      </c>
      <c r="M636" s="36" t="s">
        <v>96</v>
      </c>
      <c r="N636" s="36" t="s">
        <v>97</v>
      </c>
      <c r="O636" s="36" t="s">
        <v>98</v>
      </c>
      <c r="P636" s="36" t="s">
        <v>99</v>
      </c>
      <c r="Q636" s="36" t="s">
        <v>100</v>
      </c>
      <c r="R636" s="36" t="s">
        <v>101</v>
      </c>
      <c r="S636" s="37" t="s">
        <v>102</v>
      </c>
      <c r="T636" s="315" t="s">
        <v>103</v>
      </c>
      <c r="U636" s="316"/>
      <c r="V636" s="317"/>
      <c r="W636" s="315" t="s">
        <v>104</v>
      </c>
      <c r="X636" s="317"/>
      <c r="Y636" s="142"/>
      <c r="Z636" s="318" t="s">
        <v>105</v>
      </c>
      <c r="AA636" s="319"/>
      <c r="AB636" s="319"/>
      <c r="AC636" s="319"/>
      <c r="AD636" s="319"/>
      <c r="AE636" s="319"/>
      <c r="AF636" s="320"/>
      <c r="AG636" s="318" t="s">
        <v>106</v>
      </c>
      <c r="AH636" s="319"/>
      <c r="AI636" s="319"/>
      <c r="AJ636" s="319"/>
      <c r="AK636" s="319"/>
      <c r="AL636" s="320"/>
      <c r="AM636" s="46"/>
      <c r="AN636" s="47"/>
      <c r="AO636" s="47"/>
      <c r="AP636" s="47"/>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row>
    <row r="637" spans="1:78" customFormat="1" x14ac:dyDescent="0.35">
      <c r="A637" s="38"/>
      <c r="B637" s="38"/>
      <c r="C637" s="38"/>
      <c r="D637" s="38"/>
      <c r="E637" s="38"/>
      <c r="F637" s="38"/>
      <c r="G637" s="38"/>
      <c r="H637" s="38"/>
      <c r="I637" s="38"/>
      <c r="J637" s="38"/>
      <c r="K637" s="38"/>
      <c r="L637" s="38"/>
      <c r="M637" s="38"/>
      <c r="N637" s="38"/>
      <c r="O637" s="38"/>
      <c r="P637" s="38"/>
      <c r="Q637" s="38"/>
      <c r="R637" s="38"/>
      <c r="S637" s="38"/>
      <c r="T637" s="39" t="s">
        <v>107</v>
      </c>
      <c r="U637" s="39" t="s">
        <v>108</v>
      </c>
      <c r="V637" s="39" t="s">
        <v>109</v>
      </c>
      <c r="W637" s="39" t="s">
        <v>110</v>
      </c>
      <c r="X637" s="39" t="s">
        <v>111</v>
      </c>
      <c r="Y637" s="39" t="s">
        <v>112</v>
      </c>
      <c r="Z637" s="39" t="s">
        <v>113</v>
      </c>
      <c r="AA637" s="39" t="s">
        <v>114</v>
      </c>
      <c r="AB637" s="39" t="s">
        <v>115</v>
      </c>
      <c r="AC637" s="39" t="s">
        <v>116</v>
      </c>
      <c r="AD637" s="39" t="s">
        <v>117</v>
      </c>
      <c r="AE637" s="39" t="s">
        <v>118</v>
      </c>
      <c r="AF637" s="39" t="s">
        <v>119</v>
      </c>
      <c r="AG637" s="39" t="s">
        <v>120</v>
      </c>
      <c r="AH637" s="39" t="s">
        <v>121</v>
      </c>
      <c r="AI637" s="39" t="s">
        <v>122</v>
      </c>
      <c r="AJ637" s="39" t="s">
        <v>123</v>
      </c>
      <c r="AK637" s="39" t="s">
        <v>124</v>
      </c>
      <c r="AL637" s="39" t="s">
        <v>125</v>
      </c>
      <c r="AM637" s="38" t="s">
        <v>149</v>
      </c>
      <c r="AN637" s="39" t="s">
        <v>150</v>
      </c>
      <c r="AO637" s="39" t="s">
        <v>151</v>
      </c>
      <c r="AP637" s="58" t="s">
        <v>178</v>
      </c>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row>
    <row r="638" spans="1:78" customFormat="1" x14ac:dyDescent="0.35">
      <c r="A638" s="40" t="s">
        <v>145</v>
      </c>
      <c r="B638" s="5" t="s">
        <v>49</v>
      </c>
      <c r="C638" s="40" t="s">
        <v>439</v>
      </c>
      <c r="D638" s="5" t="s">
        <v>146</v>
      </c>
      <c r="E638" s="41" t="s">
        <v>28</v>
      </c>
      <c r="F638" s="40" t="s">
        <v>126</v>
      </c>
      <c r="G638" s="42" t="str">
        <f ca="1">TEXT(TODAY(),"YYYY-MM-DD")</f>
        <v>2022-12-20</v>
      </c>
      <c r="H638" s="42" t="str">
        <f ca="1">TEXT(TODAY(),"YYYY-MM-DD")</f>
        <v>2022-12-20</v>
      </c>
      <c r="I638" s="40">
        <v>12</v>
      </c>
      <c r="J638" s="40">
        <v>12</v>
      </c>
      <c r="K638" s="40">
        <v>12</v>
      </c>
      <c r="L638" s="40" t="s">
        <v>431</v>
      </c>
      <c r="M638" s="40" t="s">
        <v>432</v>
      </c>
      <c r="N638" s="21" t="s">
        <v>127</v>
      </c>
      <c r="O638" s="21" t="s">
        <v>127</v>
      </c>
      <c r="P638" s="21" t="s">
        <v>128</v>
      </c>
      <c r="Q638" s="21" t="s">
        <v>128</v>
      </c>
      <c r="R638" s="21" t="s">
        <v>128</v>
      </c>
      <c r="S638" s="41"/>
      <c r="T638" s="41" t="s">
        <v>129</v>
      </c>
      <c r="U638" s="41" t="s">
        <v>130</v>
      </c>
      <c r="V638" s="41"/>
      <c r="W638" s="41" t="s">
        <v>131</v>
      </c>
      <c r="X638" s="41" t="s">
        <v>132</v>
      </c>
      <c r="Y638" s="41"/>
      <c r="Z638" s="41"/>
      <c r="AA638" s="41"/>
      <c r="AB638" s="41"/>
      <c r="AC638" s="41"/>
      <c r="AD638" s="41" t="s">
        <v>128</v>
      </c>
      <c r="AE638" s="41" t="s">
        <v>128</v>
      </c>
      <c r="AF638" s="41" t="s">
        <v>128</v>
      </c>
      <c r="AG638" s="41"/>
      <c r="AH638" s="41"/>
      <c r="AI638" s="41"/>
      <c r="AJ638" s="41" t="s">
        <v>128</v>
      </c>
      <c r="AK638" s="41" t="s">
        <v>128</v>
      </c>
      <c r="AL638" s="41" t="s">
        <v>128</v>
      </c>
      <c r="AM638" s="40"/>
      <c r="AN638" s="40">
        <v>1</v>
      </c>
      <c r="AO638" s="40">
        <v>0</v>
      </c>
      <c r="AP638" s="40">
        <v>0</v>
      </c>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row>
    <row r="639" spans="1:78" customFormat="1" ht="19" customHeight="1" x14ac:dyDescent="0.35">
      <c r="A639" s="33"/>
      <c r="B639" s="33"/>
      <c r="C639" s="33"/>
      <c r="D639" s="33"/>
      <c r="E639" s="33"/>
      <c r="F639" s="33"/>
      <c r="G639" s="33"/>
      <c r="H639" s="33"/>
      <c r="I639" s="33"/>
      <c r="J639" s="33"/>
      <c r="K639" s="33"/>
      <c r="L639" s="14"/>
      <c r="M639" s="14"/>
      <c r="Y639" s="60"/>
    </row>
    <row r="640" spans="1:78" customFormat="1" ht="18.5" x14ac:dyDescent="0.35">
      <c r="A640" s="48" t="s">
        <v>433</v>
      </c>
      <c r="B640" s="49"/>
      <c r="C640" s="49"/>
      <c r="D640" s="49"/>
      <c r="E640" s="49"/>
      <c r="F640" s="49"/>
      <c r="G640" s="49"/>
      <c r="H640" s="49"/>
      <c r="I640" s="49"/>
      <c r="J640" s="49"/>
      <c r="K640" s="49"/>
      <c r="L640" s="33"/>
      <c r="Y640" s="60"/>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row>
    <row r="641" spans="1:78" customFormat="1" ht="15.5" x14ac:dyDescent="0.35">
      <c r="A641" s="43" t="s">
        <v>32</v>
      </c>
      <c r="B641" s="43" t="s">
        <v>33</v>
      </c>
      <c r="C641" s="43" t="s">
        <v>34</v>
      </c>
      <c r="D641" s="43" t="s">
        <v>4</v>
      </c>
      <c r="E641" s="43" t="s">
        <v>35</v>
      </c>
      <c r="F641" s="43" t="s">
        <v>133</v>
      </c>
      <c r="G641" s="43" t="s">
        <v>134</v>
      </c>
      <c r="H641" s="43" t="s">
        <v>135</v>
      </c>
      <c r="I641" s="43" t="s">
        <v>136</v>
      </c>
      <c r="J641" s="43" t="s">
        <v>137</v>
      </c>
      <c r="K641" s="43" t="s">
        <v>138</v>
      </c>
      <c r="L641" s="33"/>
      <c r="Y641" s="60"/>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row>
    <row r="642" spans="1:78" customFormat="1" x14ac:dyDescent="0.35">
      <c r="A642" s="44" t="s">
        <v>139</v>
      </c>
      <c r="B642" s="44" t="s">
        <v>140</v>
      </c>
      <c r="C642" s="44" t="str">
        <f ca="1">TEXT(TODAY(),"YYYY-MM-DD")</f>
        <v>2022-12-20</v>
      </c>
      <c r="D642" s="44" t="s">
        <v>13</v>
      </c>
      <c r="E642" s="44" t="s">
        <v>144</v>
      </c>
      <c r="F642" s="45" t="str">
        <f ca="1">TEXT(TODAY(),"YYYY-MM-DD")</f>
        <v>2022-12-20</v>
      </c>
      <c r="G642" s="42" t="s">
        <v>128</v>
      </c>
      <c r="H642" s="44" t="s">
        <v>49</v>
      </c>
      <c r="I642" s="44" t="s">
        <v>141</v>
      </c>
      <c r="J642" s="44" t="s">
        <v>142</v>
      </c>
      <c r="K642" s="44"/>
      <c r="L642" s="33"/>
      <c r="Y642" s="60"/>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row>
    <row r="643" spans="1:78" customFormat="1" x14ac:dyDescent="0.35">
      <c r="A643" s="44" t="s">
        <v>36</v>
      </c>
      <c r="B643" s="44" t="s">
        <v>143</v>
      </c>
      <c r="C643" s="44" t="str">
        <f ca="1">TEXT(TODAY(),"YYYY-MM-DD")</f>
        <v>2022-12-20</v>
      </c>
      <c r="D643" s="44" t="s">
        <v>13</v>
      </c>
      <c r="E643" s="44" t="s">
        <v>38</v>
      </c>
      <c r="F643" s="45" t="str">
        <f ca="1">TEXT(TODAY(),"YYYY-MM-DD")</f>
        <v>2022-12-20</v>
      </c>
      <c r="G643" s="42" t="s">
        <v>128</v>
      </c>
      <c r="H643" s="44" t="s">
        <v>49</v>
      </c>
      <c r="I643" s="44" t="s">
        <v>141</v>
      </c>
      <c r="J643" s="44" t="s">
        <v>152</v>
      </c>
      <c r="K643" s="44"/>
      <c r="L643" s="33"/>
      <c r="Y643" s="60"/>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row>
    <row r="644" spans="1:78" x14ac:dyDescent="0.35">
      <c r="AR644"/>
      <c r="AS644"/>
    </row>
    <row r="645" spans="1:78" customFormat="1" x14ac:dyDescent="0.35">
      <c r="A645" s="321" t="s">
        <v>434</v>
      </c>
      <c r="B645" s="322"/>
      <c r="C645" s="322"/>
      <c r="D645" s="322"/>
      <c r="E645" s="322"/>
      <c r="F645" s="322"/>
      <c r="G645" s="322"/>
      <c r="H645" s="322"/>
      <c r="I645" s="322"/>
      <c r="J645" s="322"/>
      <c r="K645" s="322"/>
      <c r="L645" s="322"/>
      <c r="M645" s="322"/>
      <c r="N645" s="322"/>
      <c r="O645" s="322"/>
      <c r="P645" s="322"/>
      <c r="Q645" s="322"/>
      <c r="R645" s="322"/>
      <c r="S645" s="144"/>
      <c r="T645" s="144"/>
      <c r="U645" s="144"/>
      <c r="V645" s="144"/>
      <c r="W645" s="144"/>
      <c r="X645" s="144"/>
      <c r="Y645" s="144"/>
      <c r="Z645" s="144"/>
    </row>
    <row r="646" spans="1:78" customFormat="1" x14ac:dyDescent="0.35">
      <c r="A646" s="56" t="s">
        <v>153</v>
      </c>
      <c r="B646" s="56" t="s">
        <v>154</v>
      </c>
      <c r="C646" s="56" t="s">
        <v>155</v>
      </c>
      <c r="D646" s="56" t="s">
        <v>90</v>
      </c>
      <c r="E646" s="56" t="s">
        <v>102</v>
      </c>
      <c r="F646" s="56" t="s">
        <v>156</v>
      </c>
      <c r="G646" s="56" t="s">
        <v>157</v>
      </c>
      <c r="H646" s="56" t="s">
        <v>158</v>
      </c>
      <c r="I646" s="56" t="s">
        <v>159</v>
      </c>
      <c r="J646" s="56" t="s">
        <v>160</v>
      </c>
      <c r="K646" s="56" t="s">
        <v>161</v>
      </c>
      <c r="L646" s="56" t="s">
        <v>162</v>
      </c>
      <c r="M646" s="56" t="s">
        <v>163</v>
      </c>
      <c r="N646" s="56" t="s">
        <v>164</v>
      </c>
      <c r="O646" s="56" t="s">
        <v>165</v>
      </c>
      <c r="P646" s="56" t="s">
        <v>166</v>
      </c>
      <c r="Q646" s="56" t="s">
        <v>167</v>
      </c>
      <c r="R646" s="56" t="s">
        <v>168</v>
      </c>
      <c r="S646" s="56" t="s">
        <v>169</v>
      </c>
      <c r="T646" s="56" t="s">
        <v>136</v>
      </c>
      <c r="U646" s="56" t="s">
        <v>135</v>
      </c>
      <c r="V646" s="56" t="s">
        <v>171</v>
      </c>
      <c r="W646" s="56" t="s">
        <v>174</v>
      </c>
      <c r="X646" s="56" t="s">
        <v>175</v>
      </c>
      <c r="Y646" s="56" t="s">
        <v>177</v>
      </c>
      <c r="Z646" s="56" t="s">
        <v>172</v>
      </c>
    </row>
    <row r="647" spans="1:78" customFormat="1" x14ac:dyDescent="0.35">
      <c r="A647" s="50" t="s">
        <v>435</v>
      </c>
      <c r="B647" s="50"/>
      <c r="C647" s="145" t="s">
        <v>436</v>
      </c>
      <c r="D647" s="145" t="str">
        <f ca="1">TEXT(TODAY()+30,"YYYY-MM-DD")</f>
        <v>2023-01-19</v>
      </c>
      <c r="E647" s="145" t="str">
        <f ca="1">TEXT(TODAY()+45,"YYYY-MM-DD")</f>
        <v>2023-02-03</v>
      </c>
      <c r="F647" s="145" t="str">
        <f>TEXT(1,"0")</f>
        <v>1</v>
      </c>
      <c r="G647" s="145" t="str">
        <f>CONCATENATE("USD,FLAT ",TEXT(F647,"0.00"))</f>
        <v>USD,FLAT 1.00</v>
      </c>
      <c r="H647" s="145"/>
      <c r="I647" s="145"/>
      <c r="J647" s="145"/>
      <c r="K647" s="146"/>
      <c r="L647" s="145"/>
      <c r="M647" s="145"/>
      <c r="N647" s="145"/>
      <c r="O647" s="145"/>
      <c r="P647" s="145"/>
      <c r="Q647" s="145"/>
      <c r="R647" s="145"/>
      <c r="S647" s="145"/>
      <c r="T647" s="145" t="s">
        <v>141</v>
      </c>
      <c r="U647" s="145">
        <v>7829433453</v>
      </c>
      <c r="V647" s="145" t="s">
        <v>195</v>
      </c>
      <c r="W647" s="145">
        <v>1</v>
      </c>
      <c r="X647" s="145">
        <v>0</v>
      </c>
      <c r="Y647" s="145"/>
      <c r="Z647" s="145"/>
      <c r="AU647" t="s">
        <v>897</v>
      </c>
    </row>
    <row r="648" spans="1:78" x14ac:dyDescent="0.35">
      <c r="AR648"/>
      <c r="AS648"/>
    </row>
    <row r="649" spans="1:78" customFormat="1" x14ac:dyDescent="0.35">
      <c r="A649" s="34" t="s">
        <v>437</v>
      </c>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c r="AG649" s="35"/>
      <c r="AH649" s="35"/>
      <c r="AI649" s="35"/>
    </row>
    <row r="650" spans="1:78" customFormat="1" x14ac:dyDescent="0.35">
      <c r="A650" s="36" t="s">
        <v>84</v>
      </c>
      <c r="B650" s="36" t="s">
        <v>85</v>
      </c>
      <c r="C650" s="36" t="s">
        <v>86</v>
      </c>
      <c r="D650" s="36" t="s">
        <v>87</v>
      </c>
      <c r="E650" s="36" t="s">
        <v>88</v>
      </c>
      <c r="F650" s="36" t="s">
        <v>89</v>
      </c>
      <c r="G650" s="36" t="s">
        <v>90</v>
      </c>
      <c r="H650" s="36" t="s">
        <v>91</v>
      </c>
      <c r="I650" s="36" t="s">
        <v>92</v>
      </c>
      <c r="J650" s="36" t="s">
        <v>93</v>
      </c>
      <c r="K650" s="36" t="s">
        <v>94</v>
      </c>
      <c r="L650" s="36" t="s">
        <v>95</v>
      </c>
      <c r="M650" s="36" t="s">
        <v>96</v>
      </c>
      <c r="N650" s="36" t="s">
        <v>97</v>
      </c>
      <c r="O650" s="36" t="s">
        <v>98</v>
      </c>
      <c r="P650" s="36" t="s">
        <v>99</v>
      </c>
      <c r="Q650" s="36" t="s">
        <v>100</v>
      </c>
      <c r="R650" s="36" t="s">
        <v>101</v>
      </c>
      <c r="S650" s="37" t="s">
        <v>102</v>
      </c>
      <c r="T650" s="315" t="s">
        <v>103</v>
      </c>
      <c r="U650" s="316"/>
      <c r="V650" s="317"/>
      <c r="W650" s="315" t="s">
        <v>104</v>
      </c>
      <c r="X650" s="317"/>
      <c r="Y650" s="142"/>
      <c r="Z650" s="318" t="s">
        <v>105</v>
      </c>
      <c r="AA650" s="319"/>
      <c r="AB650" s="319"/>
      <c r="AC650" s="319"/>
      <c r="AD650" s="319"/>
      <c r="AE650" s="319"/>
      <c r="AF650" s="320"/>
      <c r="AG650" s="318" t="s">
        <v>106</v>
      </c>
      <c r="AH650" s="319"/>
      <c r="AI650" s="319"/>
      <c r="AJ650" s="319"/>
      <c r="AK650" s="319"/>
      <c r="AL650" s="320"/>
      <c r="AM650" s="46"/>
      <c r="AN650" s="47"/>
      <c r="AO650" s="47"/>
      <c r="AP650" s="47"/>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row>
    <row r="651" spans="1:78" customFormat="1" x14ac:dyDescent="0.35">
      <c r="A651" s="38"/>
      <c r="B651" s="38"/>
      <c r="C651" s="38"/>
      <c r="D651" s="38"/>
      <c r="E651" s="38"/>
      <c r="F651" s="38"/>
      <c r="G651" s="38"/>
      <c r="H651" s="38"/>
      <c r="I651" s="38"/>
      <c r="J651" s="38"/>
      <c r="K651" s="38"/>
      <c r="L651" s="38"/>
      <c r="M651" s="38"/>
      <c r="N651" s="38"/>
      <c r="O651" s="38"/>
      <c r="P651" s="38"/>
      <c r="Q651" s="38"/>
      <c r="R651" s="38"/>
      <c r="S651" s="38"/>
      <c r="T651" s="39" t="s">
        <v>107</v>
      </c>
      <c r="U651" s="39" t="s">
        <v>108</v>
      </c>
      <c r="V651" s="39" t="s">
        <v>109</v>
      </c>
      <c r="W651" s="39" t="s">
        <v>110</v>
      </c>
      <c r="X651" s="39" t="s">
        <v>111</v>
      </c>
      <c r="Y651" s="39" t="s">
        <v>112</v>
      </c>
      <c r="Z651" s="39" t="s">
        <v>113</v>
      </c>
      <c r="AA651" s="39" t="s">
        <v>114</v>
      </c>
      <c r="AB651" s="39" t="s">
        <v>115</v>
      </c>
      <c r="AC651" s="39" t="s">
        <v>116</v>
      </c>
      <c r="AD651" s="39" t="s">
        <v>117</v>
      </c>
      <c r="AE651" s="39" t="s">
        <v>118</v>
      </c>
      <c r="AF651" s="39" t="s">
        <v>119</v>
      </c>
      <c r="AG651" s="39" t="s">
        <v>120</v>
      </c>
      <c r="AH651" s="39" t="s">
        <v>121</v>
      </c>
      <c r="AI651" s="39" t="s">
        <v>122</v>
      </c>
      <c r="AJ651" s="39" t="s">
        <v>123</v>
      </c>
      <c r="AK651" s="39" t="s">
        <v>124</v>
      </c>
      <c r="AL651" s="39" t="s">
        <v>125</v>
      </c>
      <c r="AM651" s="38" t="s">
        <v>149</v>
      </c>
      <c r="AN651" s="39" t="s">
        <v>150</v>
      </c>
      <c r="AO651" s="39" t="s">
        <v>151</v>
      </c>
      <c r="AP651" s="58" t="s">
        <v>178</v>
      </c>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row>
    <row r="652" spans="1:78" customFormat="1" x14ac:dyDescent="0.35">
      <c r="A652" s="40" t="s">
        <v>145</v>
      </c>
      <c r="B652" s="5" t="s">
        <v>49</v>
      </c>
      <c r="C652" s="40" t="s">
        <v>439</v>
      </c>
      <c r="D652" s="5" t="s">
        <v>146</v>
      </c>
      <c r="E652" s="41" t="s">
        <v>28</v>
      </c>
      <c r="F652" s="40" t="s">
        <v>126</v>
      </c>
      <c r="G652" s="42" t="str">
        <f ca="1">TEXT(TODAY(),"YYYY-MM-DD")</f>
        <v>2022-12-20</v>
      </c>
      <c r="H652" s="42" t="str">
        <f ca="1">TEXT(TODAY(),"YYYY-MM-DD")</f>
        <v>2022-12-20</v>
      </c>
      <c r="I652" s="40">
        <v>12</v>
      </c>
      <c r="J652" s="40">
        <v>12</v>
      </c>
      <c r="K652" s="40">
        <v>12</v>
      </c>
      <c r="L652" s="40" t="s">
        <v>431</v>
      </c>
      <c r="M652" s="40" t="s">
        <v>432</v>
      </c>
      <c r="N652" s="21" t="s">
        <v>127</v>
      </c>
      <c r="O652" s="21" t="s">
        <v>127</v>
      </c>
      <c r="P652" s="21" t="s">
        <v>128</v>
      </c>
      <c r="Q652" s="21" t="s">
        <v>128</v>
      </c>
      <c r="R652" s="21" t="s">
        <v>128</v>
      </c>
      <c r="S652" s="41"/>
      <c r="T652" s="41" t="s">
        <v>129</v>
      </c>
      <c r="U652" s="41" t="s">
        <v>130</v>
      </c>
      <c r="V652" s="41"/>
      <c r="W652" s="41" t="s">
        <v>131</v>
      </c>
      <c r="X652" s="41" t="s">
        <v>132</v>
      </c>
      <c r="Y652" s="41"/>
      <c r="Z652" s="41"/>
      <c r="AA652" s="41"/>
      <c r="AB652" s="41"/>
      <c r="AC652" s="41"/>
      <c r="AD652" s="41" t="s">
        <v>128</v>
      </c>
      <c r="AE652" s="41" t="s">
        <v>128</v>
      </c>
      <c r="AF652" s="41" t="s">
        <v>128</v>
      </c>
      <c r="AG652" s="41"/>
      <c r="AH652" s="41"/>
      <c r="AI652" s="41"/>
      <c r="AJ652" s="41" t="s">
        <v>128</v>
      </c>
      <c r="AK652" s="41" t="s">
        <v>128</v>
      </c>
      <c r="AL652" s="41" t="s">
        <v>128</v>
      </c>
      <c r="AM652" s="40"/>
      <c r="AN652" s="40">
        <v>1</v>
      </c>
      <c r="AO652" s="40">
        <v>4</v>
      </c>
      <c r="AP652" s="40">
        <v>1</v>
      </c>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row>
    <row r="653" spans="1:78" customFormat="1" x14ac:dyDescent="0.35"/>
    <row r="654" spans="1:78" customFormat="1" x14ac:dyDescent="0.35">
      <c r="A654" s="306" t="s">
        <v>438</v>
      </c>
      <c r="B654" s="307"/>
      <c r="C654" s="307"/>
      <c r="D654" s="307"/>
      <c r="E654" s="307"/>
      <c r="F654" s="307"/>
      <c r="G654" s="307"/>
      <c r="H654" s="307"/>
      <c r="I654" s="307"/>
      <c r="J654" s="307"/>
    </row>
    <row r="655" spans="1:78" customFormat="1" x14ac:dyDescent="0.35">
      <c r="A655" s="143"/>
      <c r="B655" s="144"/>
      <c r="C655" s="308" t="s">
        <v>245</v>
      </c>
      <c r="D655" s="308"/>
      <c r="E655" s="308"/>
      <c r="F655" s="308"/>
      <c r="G655" s="308"/>
      <c r="H655" s="308"/>
      <c r="I655" s="308"/>
      <c r="J655" s="308"/>
      <c r="K655" s="308"/>
    </row>
    <row r="656" spans="1:78" customFormat="1" x14ac:dyDescent="0.35">
      <c r="A656" s="304" t="s">
        <v>246</v>
      </c>
      <c r="B656" s="304" t="s">
        <v>247</v>
      </c>
      <c r="C656" s="309" t="s">
        <v>248</v>
      </c>
      <c r="D656" s="310"/>
      <c r="E656" s="310"/>
      <c r="F656" s="311"/>
      <c r="G656" s="312" t="s">
        <v>249</v>
      </c>
      <c r="H656" s="313"/>
      <c r="I656" s="313"/>
      <c r="J656" s="314"/>
      <c r="K656" s="304" t="s">
        <v>250</v>
      </c>
      <c r="L656" s="304" t="s">
        <v>251</v>
      </c>
    </row>
    <row r="657" spans="1:78" customFormat="1" x14ac:dyDescent="0.35">
      <c r="A657" s="305"/>
      <c r="B657" s="305"/>
      <c r="C657" s="88" t="s">
        <v>161</v>
      </c>
      <c r="D657" s="88" t="s">
        <v>163</v>
      </c>
      <c r="E657" s="88" t="s">
        <v>252</v>
      </c>
      <c r="F657" s="88" t="s">
        <v>253</v>
      </c>
      <c r="G657" s="89" t="s">
        <v>161</v>
      </c>
      <c r="H657" s="89" t="s">
        <v>163</v>
      </c>
      <c r="I657" s="89" t="s">
        <v>252</v>
      </c>
      <c r="J657" s="89" t="s">
        <v>253</v>
      </c>
      <c r="K657" s="305"/>
      <c r="L657" s="305"/>
    </row>
    <row r="658" spans="1:78" customFormat="1" x14ac:dyDescent="0.35">
      <c r="A658" s="41" t="s">
        <v>254</v>
      </c>
      <c r="B658" s="41" t="s">
        <v>255</v>
      </c>
      <c r="C658" s="21" t="str">
        <f>TEXT(13457.25,"0.00")</f>
        <v>13457.25</v>
      </c>
      <c r="D658" s="21" t="str">
        <f>TEXT(460,"0")</f>
        <v>460</v>
      </c>
      <c r="E658" s="21" t="str">
        <f>TEXT(12997.25,"0.00")</f>
        <v>12997.25</v>
      </c>
      <c r="F658" s="21" t="str">
        <f>TEXT(96.58,"0.00")</f>
        <v>96.58</v>
      </c>
      <c r="G658" s="21" t="str">
        <f>TEXT(3750,"0")</f>
        <v>3750</v>
      </c>
      <c r="H658" s="21" t="str">
        <f>TEXT(460,"0")</f>
        <v>460</v>
      </c>
      <c r="I658" s="21" t="str">
        <f>TEXT(3290,"0")</f>
        <v>3290</v>
      </c>
      <c r="J658" s="21" t="str">
        <f>TEXT(87.73,"0.00")</f>
        <v>87.73</v>
      </c>
      <c r="K658" s="21" t="str">
        <f>TEXT(258.86,"0.00")</f>
        <v>258.86</v>
      </c>
      <c r="L658" s="41" t="s">
        <v>28</v>
      </c>
    </row>
    <row r="660" spans="1:78" customFormat="1" x14ac:dyDescent="0.35">
      <c r="A660" s="34" t="s">
        <v>440</v>
      </c>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c r="AG660" s="35"/>
      <c r="AH660" s="35"/>
      <c r="AI660" s="35"/>
    </row>
    <row r="661" spans="1:78" customFormat="1" x14ac:dyDescent="0.35">
      <c r="A661" s="36" t="s">
        <v>84</v>
      </c>
      <c r="B661" s="36" t="s">
        <v>85</v>
      </c>
      <c r="C661" s="36" t="s">
        <v>86</v>
      </c>
      <c r="D661" s="36" t="s">
        <v>87</v>
      </c>
      <c r="E661" s="36" t="s">
        <v>88</v>
      </c>
      <c r="F661" s="36" t="s">
        <v>89</v>
      </c>
      <c r="G661" s="36" t="s">
        <v>90</v>
      </c>
      <c r="H661" s="36" t="s">
        <v>91</v>
      </c>
      <c r="I661" s="36" t="s">
        <v>92</v>
      </c>
      <c r="J661" s="36" t="s">
        <v>93</v>
      </c>
      <c r="K661" s="36" t="s">
        <v>94</v>
      </c>
      <c r="L661" s="36" t="s">
        <v>95</v>
      </c>
      <c r="M661" s="36" t="s">
        <v>96</v>
      </c>
      <c r="N661" s="36" t="s">
        <v>97</v>
      </c>
      <c r="O661" s="36" t="s">
        <v>98</v>
      </c>
      <c r="P661" s="36" t="s">
        <v>99</v>
      </c>
      <c r="Q661" s="36" t="s">
        <v>100</v>
      </c>
      <c r="R661" s="36" t="s">
        <v>101</v>
      </c>
      <c r="S661" s="37" t="s">
        <v>102</v>
      </c>
      <c r="T661" s="315" t="s">
        <v>103</v>
      </c>
      <c r="U661" s="316"/>
      <c r="V661" s="317"/>
      <c r="W661" s="315" t="s">
        <v>104</v>
      </c>
      <c r="X661" s="317"/>
      <c r="Y661" s="147"/>
      <c r="Z661" s="318" t="s">
        <v>105</v>
      </c>
      <c r="AA661" s="319"/>
      <c r="AB661" s="319"/>
      <c r="AC661" s="319"/>
      <c r="AD661" s="319"/>
      <c r="AE661" s="319"/>
      <c r="AF661" s="320"/>
      <c r="AG661" s="318" t="s">
        <v>106</v>
      </c>
      <c r="AH661" s="319"/>
      <c r="AI661" s="319"/>
      <c r="AJ661" s="319"/>
      <c r="AK661" s="319"/>
      <c r="AL661" s="320"/>
      <c r="AM661" s="46"/>
      <c r="AN661" s="47"/>
      <c r="AO661" s="47"/>
      <c r="AP661" s="47"/>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row>
    <row r="662" spans="1:78" customFormat="1" x14ac:dyDescent="0.35">
      <c r="A662" s="38"/>
      <c r="B662" s="38"/>
      <c r="C662" s="38"/>
      <c r="D662" s="38"/>
      <c r="E662" s="38"/>
      <c r="F662" s="38"/>
      <c r="G662" s="38"/>
      <c r="H662" s="38"/>
      <c r="I662" s="38"/>
      <c r="J662" s="38"/>
      <c r="K662" s="38"/>
      <c r="L662" s="38"/>
      <c r="M662" s="38"/>
      <c r="N662" s="38"/>
      <c r="O662" s="38"/>
      <c r="P662" s="38"/>
      <c r="Q662" s="38"/>
      <c r="R662" s="38"/>
      <c r="S662" s="38"/>
      <c r="T662" s="39" t="s">
        <v>107</v>
      </c>
      <c r="U662" s="39" t="s">
        <v>108</v>
      </c>
      <c r="V662" s="39" t="s">
        <v>109</v>
      </c>
      <c r="W662" s="39" t="s">
        <v>110</v>
      </c>
      <c r="X662" s="39" t="s">
        <v>111</v>
      </c>
      <c r="Y662" s="39" t="s">
        <v>112</v>
      </c>
      <c r="Z662" s="39" t="s">
        <v>113</v>
      </c>
      <c r="AA662" s="39" t="s">
        <v>114</v>
      </c>
      <c r="AB662" s="39" t="s">
        <v>115</v>
      </c>
      <c r="AC662" s="39" t="s">
        <v>116</v>
      </c>
      <c r="AD662" s="39" t="s">
        <v>117</v>
      </c>
      <c r="AE662" s="39" t="s">
        <v>118</v>
      </c>
      <c r="AF662" s="39" t="s">
        <v>119</v>
      </c>
      <c r="AG662" s="39" t="s">
        <v>120</v>
      </c>
      <c r="AH662" s="39" t="s">
        <v>121</v>
      </c>
      <c r="AI662" s="39" t="s">
        <v>122</v>
      </c>
      <c r="AJ662" s="39" t="s">
        <v>123</v>
      </c>
      <c r="AK662" s="39" t="s">
        <v>124</v>
      </c>
      <c r="AL662" s="39" t="s">
        <v>125</v>
      </c>
      <c r="AM662" s="38" t="s">
        <v>149</v>
      </c>
      <c r="AN662" s="39" t="s">
        <v>150</v>
      </c>
      <c r="AO662" s="39" t="s">
        <v>151</v>
      </c>
      <c r="AP662" s="58" t="s">
        <v>178</v>
      </c>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row>
    <row r="663" spans="1:78" customFormat="1" x14ac:dyDescent="0.35">
      <c r="A663" s="40" t="s">
        <v>145</v>
      </c>
      <c r="B663" s="5" t="s">
        <v>49</v>
      </c>
      <c r="C663" s="40" t="s">
        <v>441</v>
      </c>
      <c r="D663" s="5" t="s">
        <v>236</v>
      </c>
      <c r="E663" s="41" t="s">
        <v>28</v>
      </c>
      <c r="F663" s="40" t="s">
        <v>126</v>
      </c>
      <c r="G663" s="42" t="str">
        <f ca="1">TEXT(TODAY(),"YYYY-MM-DD")</f>
        <v>2022-12-20</v>
      </c>
      <c r="H663" s="42" t="str">
        <f ca="1">TEXT(TODAY(),"YYYY-MM-DD")</f>
        <v>2022-12-20</v>
      </c>
      <c r="I663" s="40">
        <v>12</v>
      </c>
      <c r="J663" s="40">
        <v>12</v>
      </c>
      <c r="K663" s="40">
        <v>12</v>
      </c>
      <c r="L663" s="40" t="s">
        <v>442</v>
      </c>
      <c r="M663" s="40" t="s">
        <v>443</v>
      </c>
      <c r="N663" s="21" t="s">
        <v>127</v>
      </c>
      <c r="O663" s="21" t="s">
        <v>127</v>
      </c>
      <c r="P663" s="21" t="s">
        <v>128</v>
      </c>
      <c r="Q663" s="21" t="s">
        <v>128</v>
      </c>
      <c r="R663" s="21" t="s">
        <v>128</v>
      </c>
      <c r="S663" s="41"/>
      <c r="T663" s="41" t="s">
        <v>129</v>
      </c>
      <c r="U663" s="41" t="s">
        <v>130</v>
      </c>
      <c r="V663" s="41"/>
      <c r="W663" s="41" t="s">
        <v>131</v>
      </c>
      <c r="X663" s="41" t="s">
        <v>132</v>
      </c>
      <c r="Y663" s="41"/>
      <c r="Z663" s="41"/>
      <c r="AA663" s="41"/>
      <c r="AB663" s="41"/>
      <c r="AC663" s="41"/>
      <c r="AD663" s="41" t="s">
        <v>128</v>
      </c>
      <c r="AE663" s="41" t="s">
        <v>128</v>
      </c>
      <c r="AF663" s="41" t="s">
        <v>128</v>
      </c>
      <c r="AG663" s="41"/>
      <c r="AH663" s="41"/>
      <c r="AI663" s="41"/>
      <c r="AJ663" s="41" t="s">
        <v>128</v>
      </c>
      <c r="AK663" s="41" t="s">
        <v>128</v>
      </c>
      <c r="AL663" s="41" t="s">
        <v>128</v>
      </c>
      <c r="AM663" s="40"/>
      <c r="AN663" s="40">
        <v>19</v>
      </c>
      <c r="AO663" s="40">
        <v>0</v>
      </c>
      <c r="AP663" s="40">
        <v>0</v>
      </c>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row>
    <row r="664" spans="1:78" customFormat="1" ht="19" customHeight="1" x14ac:dyDescent="0.35">
      <c r="A664" s="33"/>
      <c r="B664" s="33"/>
      <c r="C664" s="33"/>
      <c r="D664" s="33"/>
      <c r="E664" s="33"/>
      <c r="F664" s="33"/>
      <c r="G664" s="33"/>
      <c r="H664" s="33"/>
      <c r="I664" s="33"/>
      <c r="J664" s="33"/>
      <c r="K664" s="33"/>
      <c r="L664" s="14"/>
      <c r="M664" s="14"/>
      <c r="Y664" s="60"/>
    </row>
    <row r="665" spans="1:78" customFormat="1" ht="18.5" x14ac:dyDescent="0.35">
      <c r="A665" s="48" t="s">
        <v>444</v>
      </c>
      <c r="B665" s="49"/>
      <c r="C665" s="49"/>
      <c r="D665" s="49"/>
      <c r="E665" s="49"/>
      <c r="F665" s="49"/>
      <c r="G665" s="49"/>
      <c r="H665" s="49"/>
      <c r="I665" s="49"/>
      <c r="J665" s="49"/>
      <c r="K665" s="49"/>
      <c r="L665" s="33"/>
      <c r="Y665" s="60"/>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row>
    <row r="666" spans="1:78" customFormat="1" ht="15.5" x14ac:dyDescent="0.35">
      <c r="A666" s="43" t="s">
        <v>32</v>
      </c>
      <c r="B666" s="43" t="s">
        <v>33</v>
      </c>
      <c r="C666" s="43" t="s">
        <v>34</v>
      </c>
      <c r="D666" s="43" t="s">
        <v>4</v>
      </c>
      <c r="E666" s="43" t="s">
        <v>35</v>
      </c>
      <c r="F666" s="43" t="s">
        <v>133</v>
      </c>
      <c r="G666" s="43" t="s">
        <v>134</v>
      </c>
      <c r="H666" s="43" t="s">
        <v>135</v>
      </c>
      <c r="I666" s="43" t="s">
        <v>136</v>
      </c>
      <c r="J666" s="43" t="s">
        <v>137</v>
      </c>
      <c r="K666" s="43" t="s">
        <v>138</v>
      </c>
      <c r="L666" s="33"/>
      <c r="Y666" s="60"/>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row>
    <row r="667" spans="1:78" customFormat="1" x14ac:dyDescent="0.35">
      <c r="A667" s="44" t="s">
        <v>139</v>
      </c>
      <c r="B667" s="44" t="s">
        <v>140</v>
      </c>
      <c r="C667" s="44" t="str">
        <f ca="1">TEXT(TODAY(),"YYYY-MM-DD")</f>
        <v>2022-12-20</v>
      </c>
      <c r="D667" s="44" t="s">
        <v>13</v>
      </c>
      <c r="E667" s="44" t="s">
        <v>144</v>
      </c>
      <c r="F667" s="45" t="str">
        <f ca="1">TEXT(TODAY(),"YYYY-MM-DD")</f>
        <v>2022-12-20</v>
      </c>
      <c r="G667" s="42" t="s">
        <v>128</v>
      </c>
      <c r="H667" s="44" t="s">
        <v>49</v>
      </c>
      <c r="I667" s="44" t="s">
        <v>141</v>
      </c>
      <c r="J667" s="44" t="s">
        <v>142</v>
      </c>
      <c r="K667" s="44"/>
      <c r="L667" s="33"/>
      <c r="Y667" s="60"/>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row>
    <row r="668" spans="1:78" customFormat="1" x14ac:dyDescent="0.35">
      <c r="A668" s="44" t="s">
        <v>36</v>
      </c>
      <c r="B668" s="44" t="s">
        <v>143</v>
      </c>
      <c r="C668" s="44" t="str">
        <f ca="1">TEXT(TODAY(),"YYYY-MM-DD")</f>
        <v>2022-12-20</v>
      </c>
      <c r="D668" s="44" t="s">
        <v>13</v>
      </c>
      <c r="E668" s="44" t="s">
        <v>38</v>
      </c>
      <c r="F668" s="45" t="str">
        <f ca="1">TEXT(TODAY(),"YYYY-MM-DD")</f>
        <v>2022-12-20</v>
      </c>
      <c r="G668" s="42" t="s">
        <v>128</v>
      </c>
      <c r="H668" s="44" t="s">
        <v>49</v>
      </c>
      <c r="I668" s="44" t="s">
        <v>141</v>
      </c>
      <c r="J668" s="44" t="s">
        <v>152</v>
      </c>
      <c r="K668" s="44"/>
      <c r="L668" s="33"/>
      <c r="Y668" s="60"/>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row>
    <row r="669" spans="1:78" x14ac:dyDescent="0.35">
      <c r="AR669"/>
      <c r="AS669"/>
    </row>
    <row r="670" spans="1:78" customFormat="1" x14ac:dyDescent="0.35">
      <c r="A670" s="321" t="s">
        <v>445</v>
      </c>
      <c r="B670" s="322"/>
      <c r="C670" s="322"/>
      <c r="D670" s="322"/>
      <c r="E670" s="322"/>
      <c r="F670" s="322"/>
      <c r="G670" s="322"/>
      <c r="H670" s="322"/>
      <c r="I670" s="322"/>
      <c r="J670" s="322"/>
      <c r="K670" s="322"/>
      <c r="L670" s="322"/>
      <c r="M670" s="322"/>
      <c r="N670" s="322"/>
      <c r="O670" s="322"/>
      <c r="P670" s="322"/>
      <c r="Q670" s="322"/>
      <c r="R670" s="322"/>
      <c r="S670" s="149"/>
      <c r="T670" s="149"/>
      <c r="U670" s="149"/>
      <c r="V670" s="149"/>
      <c r="W670" s="149"/>
      <c r="X670" s="149"/>
      <c r="Y670" s="149"/>
      <c r="Z670" s="149"/>
    </row>
    <row r="671" spans="1:78" customFormat="1" x14ac:dyDescent="0.35">
      <c r="A671" s="56" t="s">
        <v>153</v>
      </c>
      <c r="B671" s="56" t="s">
        <v>154</v>
      </c>
      <c r="C671" s="56" t="s">
        <v>155</v>
      </c>
      <c r="D671" s="56" t="s">
        <v>90</v>
      </c>
      <c r="E671" s="56" t="s">
        <v>102</v>
      </c>
      <c r="F671" s="56" t="s">
        <v>156</v>
      </c>
      <c r="G671" s="56" t="s">
        <v>157</v>
      </c>
      <c r="H671" s="56" t="s">
        <v>158</v>
      </c>
      <c r="I671" s="56" t="s">
        <v>159</v>
      </c>
      <c r="J671" s="56" t="s">
        <v>160</v>
      </c>
      <c r="K671" s="56" t="s">
        <v>161</v>
      </c>
      <c r="L671" s="56" t="s">
        <v>162</v>
      </c>
      <c r="M671" s="56" t="s">
        <v>163</v>
      </c>
      <c r="N671" s="56" t="s">
        <v>164</v>
      </c>
      <c r="O671" s="56" t="s">
        <v>165</v>
      </c>
      <c r="P671" s="56" t="s">
        <v>166</v>
      </c>
      <c r="Q671" s="56" t="s">
        <v>167</v>
      </c>
      <c r="R671" s="56" t="s">
        <v>168</v>
      </c>
      <c r="S671" s="56" t="s">
        <v>169</v>
      </c>
      <c r="T671" s="56" t="s">
        <v>136</v>
      </c>
      <c r="U671" s="56" t="s">
        <v>135</v>
      </c>
      <c r="V671" s="56" t="s">
        <v>171</v>
      </c>
      <c r="W671" s="56" t="s">
        <v>174</v>
      </c>
      <c r="X671" s="56" t="s">
        <v>175</v>
      </c>
      <c r="Y671" s="56" t="s">
        <v>177</v>
      </c>
      <c r="Z671" s="56" t="s">
        <v>172</v>
      </c>
    </row>
    <row r="672" spans="1:78" customFormat="1" ht="21" customHeight="1" x14ac:dyDescent="0.35">
      <c r="A672" s="51" t="s">
        <v>435</v>
      </c>
      <c r="B672" s="50"/>
      <c r="C672" s="145" t="s">
        <v>436</v>
      </c>
      <c r="D672" s="90" t="str">
        <f ca="1">TEXT(TODAY()+30,"YYYY-MM-DD")</f>
        <v>2023-01-19</v>
      </c>
      <c r="E672" s="90" t="str">
        <f ca="1">TEXT(TODAY()+45,"YYYY-MM-DD")</f>
        <v>2023-02-03</v>
      </c>
      <c r="F672" s="91">
        <v>11</v>
      </c>
      <c r="G672" s="91" t="s">
        <v>238</v>
      </c>
      <c r="H672" s="91" t="str">
        <f>TEXT(11,"0")</f>
        <v>11</v>
      </c>
      <c r="I672" s="90" t="s">
        <v>65</v>
      </c>
      <c r="J672" s="91">
        <v>1</v>
      </c>
      <c r="K672" s="91" t="str">
        <f>TEXT(H672*J672,"0")</f>
        <v>11</v>
      </c>
      <c r="L672" s="91"/>
      <c r="M672" s="91">
        <f>10+(J672*3)</f>
        <v>13</v>
      </c>
      <c r="N672" s="90"/>
      <c r="O672" s="90"/>
      <c r="P672" s="90"/>
      <c r="Q672" s="90"/>
      <c r="R672" s="90"/>
      <c r="S672" s="90"/>
      <c r="T672" s="90" t="s">
        <v>141</v>
      </c>
      <c r="U672" s="90" t="s">
        <v>49</v>
      </c>
      <c r="V672" s="90" t="s">
        <v>195</v>
      </c>
      <c r="W672" s="90" t="s">
        <v>38</v>
      </c>
      <c r="X672" s="90" t="s">
        <v>196</v>
      </c>
      <c r="Y672" s="90" t="s">
        <v>291</v>
      </c>
      <c r="Z672" s="90"/>
      <c r="AU672" t="s">
        <v>898</v>
      </c>
    </row>
    <row r="673" spans="1:78" x14ac:dyDescent="0.35">
      <c r="AR673"/>
      <c r="AS673"/>
    </row>
    <row r="674" spans="1:78" customFormat="1" x14ac:dyDescent="0.35">
      <c r="A674" s="34" t="s">
        <v>446</v>
      </c>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c r="AI674" s="35"/>
    </row>
    <row r="675" spans="1:78" customFormat="1" x14ac:dyDescent="0.35">
      <c r="A675" s="36" t="s">
        <v>84</v>
      </c>
      <c r="B675" s="36" t="s">
        <v>85</v>
      </c>
      <c r="C675" s="36" t="s">
        <v>86</v>
      </c>
      <c r="D675" s="36" t="s">
        <v>87</v>
      </c>
      <c r="E675" s="36" t="s">
        <v>88</v>
      </c>
      <c r="F675" s="36" t="s">
        <v>89</v>
      </c>
      <c r="G675" s="36" t="s">
        <v>90</v>
      </c>
      <c r="H675" s="36" t="s">
        <v>91</v>
      </c>
      <c r="I675" s="36" t="s">
        <v>92</v>
      </c>
      <c r="J675" s="36" t="s">
        <v>93</v>
      </c>
      <c r="K675" s="36" t="s">
        <v>94</v>
      </c>
      <c r="L675" s="36" t="s">
        <v>95</v>
      </c>
      <c r="M675" s="36" t="s">
        <v>96</v>
      </c>
      <c r="N675" s="36" t="s">
        <v>97</v>
      </c>
      <c r="O675" s="36" t="s">
        <v>98</v>
      </c>
      <c r="P675" s="36" t="s">
        <v>99</v>
      </c>
      <c r="Q675" s="36" t="s">
        <v>100</v>
      </c>
      <c r="R675" s="36" t="s">
        <v>101</v>
      </c>
      <c r="S675" s="37" t="s">
        <v>102</v>
      </c>
      <c r="T675" s="315" t="s">
        <v>103</v>
      </c>
      <c r="U675" s="316"/>
      <c r="V675" s="317"/>
      <c r="W675" s="315" t="s">
        <v>104</v>
      </c>
      <c r="X675" s="317"/>
      <c r="Y675" s="147"/>
      <c r="Z675" s="318" t="s">
        <v>105</v>
      </c>
      <c r="AA675" s="319"/>
      <c r="AB675" s="319"/>
      <c r="AC675" s="319"/>
      <c r="AD675" s="319"/>
      <c r="AE675" s="319"/>
      <c r="AF675" s="320"/>
      <c r="AG675" s="318" t="s">
        <v>106</v>
      </c>
      <c r="AH675" s="319"/>
      <c r="AI675" s="319"/>
      <c r="AJ675" s="319"/>
      <c r="AK675" s="319"/>
      <c r="AL675" s="320"/>
      <c r="AM675" s="46"/>
      <c r="AN675" s="47"/>
      <c r="AO675" s="47"/>
      <c r="AP675" s="47"/>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row>
    <row r="676" spans="1:78" customFormat="1" x14ac:dyDescent="0.35">
      <c r="A676" s="38"/>
      <c r="B676" s="38"/>
      <c r="C676" s="38"/>
      <c r="D676" s="38"/>
      <c r="E676" s="38"/>
      <c r="F676" s="38"/>
      <c r="G676" s="38"/>
      <c r="H676" s="38"/>
      <c r="I676" s="38"/>
      <c r="J676" s="38"/>
      <c r="K676" s="38"/>
      <c r="L676" s="38"/>
      <c r="M676" s="38"/>
      <c r="N676" s="38"/>
      <c r="O676" s="38"/>
      <c r="P676" s="38"/>
      <c r="Q676" s="38"/>
      <c r="R676" s="38"/>
      <c r="S676" s="38"/>
      <c r="T676" s="39" t="s">
        <v>107</v>
      </c>
      <c r="U676" s="39" t="s">
        <v>108</v>
      </c>
      <c r="V676" s="39" t="s">
        <v>109</v>
      </c>
      <c r="W676" s="39" t="s">
        <v>110</v>
      </c>
      <c r="X676" s="39" t="s">
        <v>111</v>
      </c>
      <c r="Y676" s="39" t="s">
        <v>112</v>
      </c>
      <c r="Z676" s="39" t="s">
        <v>113</v>
      </c>
      <c r="AA676" s="39" t="s">
        <v>114</v>
      </c>
      <c r="AB676" s="39" t="s">
        <v>115</v>
      </c>
      <c r="AC676" s="39" t="s">
        <v>116</v>
      </c>
      <c r="AD676" s="39" t="s">
        <v>117</v>
      </c>
      <c r="AE676" s="39" t="s">
        <v>118</v>
      </c>
      <c r="AF676" s="39" t="s">
        <v>119</v>
      </c>
      <c r="AG676" s="39" t="s">
        <v>120</v>
      </c>
      <c r="AH676" s="39" t="s">
        <v>121</v>
      </c>
      <c r="AI676" s="39" t="s">
        <v>122</v>
      </c>
      <c r="AJ676" s="39" t="s">
        <v>123</v>
      </c>
      <c r="AK676" s="39" t="s">
        <v>124</v>
      </c>
      <c r="AL676" s="39" t="s">
        <v>125</v>
      </c>
      <c r="AM676" s="38" t="s">
        <v>149</v>
      </c>
      <c r="AN676" s="39" t="s">
        <v>150</v>
      </c>
      <c r="AO676" s="39" t="s">
        <v>151</v>
      </c>
      <c r="AP676" s="58" t="s">
        <v>178</v>
      </c>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row>
    <row r="677" spans="1:78" customFormat="1" x14ac:dyDescent="0.35">
      <c r="A677" s="40" t="s">
        <v>145</v>
      </c>
      <c r="B677" s="5" t="s">
        <v>49</v>
      </c>
      <c r="C677" s="40" t="s">
        <v>441</v>
      </c>
      <c r="D677" s="5" t="s">
        <v>236</v>
      </c>
      <c r="E677" s="41" t="s">
        <v>28</v>
      </c>
      <c r="F677" s="40" t="s">
        <v>126</v>
      </c>
      <c r="G677" s="42" t="str">
        <f ca="1">TEXT(TODAY(),"YYYY-MM-DD")</f>
        <v>2022-12-20</v>
      </c>
      <c r="H677" s="42" t="str">
        <f ca="1">TEXT(TODAY(),"YYYY-MM-DD")</f>
        <v>2022-12-20</v>
      </c>
      <c r="I677" s="40">
        <v>12</v>
      </c>
      <c r="J677" s="40">
        <v>12</v>
      </c>
      <c r="K677" s="40">
        <v>12</v>
      </c>
      <c r="L677" s="40" t="s">
        <v>431</v>
      </c>
      <c r="M677" s="40" t="s">
        <v>432</v>
      </c>
      <c r="N677" s="21" t="s">
        <v>127</v>
      </c>
      <c r="O677" s="21" t="s">
        <v>127</v>
      </c>
      <c r="P677" s="21" t="s">
        <v>128</v>
      </c>
      <c r="Q677" s="21" t="s">
        <v>128</v>
      </c>
      <c r="R677" s="21" t="s">
        <v>128</v>
      </c>
      <c r="S677" s="41"/>
      <c r="T677" s="41" t="s">
        <v>129</v>
      </c>
      <c r="U677" s="41" t="s">
        <v>130</v>
      </c>
      <c r="V677" s="41"/>
      <c r="W677" s="41" t="s">
        <v>131</v>
      </c>
      <c r="X677" s="41" t="s">
        <v>132</v>
      </c>
      <c r="Y677" s="41"/>
      <c r="Z677" s="41"/>
      <c r="AA677" s="41"/>
      <c r="AB677" s="41"/>
      <c r="AC677" s="41"/>
      <c r="AD677" s="41" t="s">
        <v>128</v>
      </c>
      <c r="AE677" s="41" t="s">
        <v>128</v>
      </c>
      <c r="AF677" s="41" t="s">
        <v>128</v>
      </c>
      <c r="AG677" s="41"/>
      <c r="AH677" s="41"/>
      <c r="AI677" s="41"/>
      <c r="AJ677" s="41" t="s">
        <v>128</v>
      </c>
      <c r="AK677" s="41" t="s">
        <v>128</v>
      </c>
      <c r="AL677" s="41" t="s">
        <v>128</v>
      </c>
      <c r="AM677" s="40"/>
      <c r="AN677" s="40">
        <v>19</v>
      </c>
      <c r="AO677" s="40">
        <v>21</v>
      </c>
      <c r="AP677" s="40">
        <v>1</v>
      </c>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row>
    <row r="678" spans="1:78" customFormat="1" x14ac:dyDescent="0.35"/>
    <row r="679" spans="1:78" customFormat="1" x14ac:dyDescent="0.35">
      <c r="A679" s="306" t="s">
        <v>447</v>
      </c>
      <c r="B679" s="307"/>
      <c r="C679" s="307"/>
      <c r="D679" s="307"/>
      <c r="E679" s="307"/>
      <c r="F679" s="307"/>
      <c r="G679" s="307"/>
      <c r="H679" s="307"/>
      <c r="I679" s="307"/>
      <c r="J679" s="307"/>
    </row>
    <row r="680" spans="1:78" customFormat="1" x14ac:dyDescent="0.35">
      <c r="A680" s="148"/>
      <c r="B680" s="149"/>
      <c r="C680" s="308" t="s">
        <v>245</v>
      </c>
      <c r="D680" s="308"/>
      <c r="E680" s="308"/>
      <c r="F680" s="308"/>
      <c r="G680" s="308"/>
      <c r="H680" s="308"/>
      <c r="I680" s="308"/>
      <c r="J680" s="308"/>
      <c r="K680" s="308"/>
    </row>
    <row r="681" spans="1:78" customFormat="1" x14ac:dyDescent="0.35">
      <c r="A681" s="304" t="s">
        <v>246</v>
      </c>
      <c r="B681" s="304" t="s">
        <v>247</v>
      </c>
      <c r="C681" s="309" t="s">
        <v>248</v>
      </c>
      <c r="D681" s="310"/>
      <c r="E681" s="310"/>
      <c r="F681" s="311"/>
      <c r="G681" s="312" t="s">
        <v>249</v>
      </c>
      <c r="H681" s="313"/>
      <c r="I681" s="313"/>
      <c r="J681" s="314"/>
      <c r="K681" s="304" t="s">
        <v>250</v>
      </c>
      <c r="L681" s="304" t="s">
        <v>251</v>
      </c>
    </row>
    <row r="682" spans="1:78" customFormat="1" x14ac:dyDescent="0.35">
      <c r="A682" s="305"/>
      <c r="B682" s="305"/>
      <c r="C682" s="88" t="s">
        <v>161</v>
      </c>
      <c r="D682" s="88" t="s">
        <v>163</v>
      </c>
      <c r="E682" s="88" t="s">
        <v>252</v>
      </c>
      <c r="F682" s="88" t="s">
        <v>253</v>
      </c>
      <c r="G682" s="89" t="s">
        <v>161</v>
      </c>
      <c r="H682" s="89" t="s">
        <v>163</v>
      </c>
      <c r="I682" s="89" t="s">
        <v>252</v>
      </c>
      <c r="J682" s="89" t="s">
        <v>253</v>
      </c>
      <c r="K682" s="305"/>
      <c r="L682" s="305"/>
    </row>
    <row r="683" spans="1:78" customFormat="1" x14ac:dyDescent="0.35">
      <c r="A683" s="41" t="s">
        <v>254</v>
      </c>
      <c r="B683" s="41" t="s">
        <v>255</v>
      </c>
      <c r="C683" s="21" t="str">
        <f>TEXT(16736.14,"0.00")</f>
        <v>16736.14</v>
      </c>
      <c r="D683" s="21" t="str">
        <f>TEXT(668,"0")</f>
        <v>668</v>
      </c>
      <c r="E683" s="21" t="str">
        <f>TEXT(16068.14,"0.00")</f>
        <v>16068.14</v>
      </c>
      <c r="F683" s="21" t="str">
        <f>TEXT(96.01,"0.00")</f>
        <v>96.01</v>
      </c>
      <c r="G683" s="21" t="str">
        <f>TEXT(3750,"0")</f>
        <v>3750</v>
      </c>
      <c r="H683" s="21" t="str">
        <f>TEXT(460,"0")</f>
        <v>460</v>
      </c>
      <c r="I683" s="21" t="str">
        <f>TEXT(3290,"0")</f>
        <v>3290</v>
      </c>
      <c r="J683" s="21" t="str">
        <f>TEXT(87.73,"0.00")</f>
        <v>87.73</v>
      </c>
      <c r="K683" s="21" t="str">
        <f>TEXT(346.3,"0.0")</f>
        <v>346.3</v>
      </c>
      <c r="L683" s="41" t="s">
        <v>28</v>
      </c>
    </row>
    <row r="685" spans="1:78" customFormat="1" x14ac:dyDescent="0.35">
      <c r="A685" s="34" t="s">
        <v>448</v>
      </c>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c r="AG685" s="35"/>
      <c r="AH685" s="35"/>
      <c r="AI685" s="35"/>
    </row>
    <row r="686" spans="1:78" customFormat="1" x14ac:dyDescent="0.35">
      <c r="A686" s="36" t="s">
        <v>84</v>
      </c>
      <c r="B686" s="36" t="s">
        <v>85</v>
      </c>
      <c r="C686" s="36" t="s">
        <v>86</v>
      </c>
      <c r="D686" s="36" t="s">
        <v>87</v>
      </c>
      <c r="E686" s="36" t="s">
        <v>88</v>
      </c>
      <c r="F686" s="36" t="s">
        <v>89</v>
      </c>
      <c r="G686" s="36" t="s">
        <v>90</v>
      </c>
      <c r="H686" s="36" t="s">
        <v>91</v>
      </c>
      <c r="I686" s="36" t="s">
        <v>92</v>
      </c>
      <c r="J686" s="36" t="s">
        <v>93</v>
      </c>
      <c r="K686" s="36" t="s">
        <v>94</v>
      </c>
      <c r="L686" s="36" t="s">
        <v>95</v>
      </c>
      <c r="M686" s="36" t="s">
        <v>96</v>
      </c>
      <c r="N686" s="36" t="s">
        <v>97</v>
      </c>
      <c r="O686" s="36" t="s">
        <v>98</v>
      </c>
      <c r="P686" s="36" t="s">
        <v>99</v>
      </c>
      <c r="Q686" s="36" t="s">
        <v>100</v>
      </c>
      <c r="R686" s="36" t="s">
        <v>101</v>
      </c>
      <c r="S686" s="37" t="s">
        <v>102</v>
      </c>
      <c r="T686" s="315" t="s">
        <v>103</v>
      </c>
      <c r="U686" s="316"/>
      <c r="V686" s="317"/>
      <c r="W686" s="315" t="s">
        <v>104</v>
      </c>
      <c r="X686" s="317"/>
      <c r="Y686" s="150"/>
      <c r="Z686" s="318" t="s">
        <v>105</v>
      </c>
      <c r="AA686" s="319"/>
      <c r="AB686" s="319"/>
      <c r="AC686" s="319"/>
      <c r="AD686" s="319"/>
      <c r="AE686" s="319"/>
      <c r="AF686" s="320"/>
      <c r="AG686" s="318" t="s">
        <v>106</v>
      </c>
      <c r="AH686" s="319"/>
      <c r="AI686" s="319"/>
      <c r="AJ686" s="319"/>
      <c r="AK686" s="319"/>
      <c r="AL686" s="320"/>
      <c r="AM686" s="46"/>
      <c r="AN686" s="47"/>
      <c r="AO686" s="47"/>
      <c r="AP686" s="47"/>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row>
    <row r="687" spans="1:78" customFormat="1" x14ac:dyDescent="0.35">
      <c r="A687" s="38"/>
      <c r="B687" s="38"/>
      <c r="C687" s="38"/>
      <c r="D687" s="38"/>
      <c r="E687" s="38"/>
      <c r="F687" s="38"/>
      <c r="G687" s="38"/>
      <c r="H687" s="38"/>
      <c r="I687" s="38"/>
      <c r="J687" s="38"/>
      <c r="K687" s="38"/>
      <c r="L687" s="38"/>
      <c r="M687" s="38"/>
      <c r="N687" s="38"/>
      <c r="O687" s="38"/>
      <c r="P687" s="38"/>
      <c r="Q687" s="38"/>
      <c r="R687" s="38"/>
      <c r="S687" s="38"/>
      <c r="T687" s="39" t="s">
        <v>107</v>
      </c>
      <c r="U687" s="39" t="s">
        <v>108</v>
      </c>
      <c r="V687" s="39" t="s">
        <v>109</v>
      </c>
      <c r="W687" s="39" t="s">
        <v>110</v>
      </c>
      <c r="X687" s="39" t="s">
        <v>111</v>
      </c>
      <c r="Y687" s="39" t="s">
        <v>112</v>
      </c>
      <c r="Z687" s="39" t="s">
        <v>113</v>
      </c>
      <c r="AA687" s="39" t="s">
        <v>114</v>
      </c>
      <c r="AB687" s="39" t="s">
        <v>115</v>
      </c>
      <c r="AC687" s="39" t="s">
        <v>116</v>
      </c>
      <c r="AD687" s="39" t="s">
        <v>117</v>
      </c>
      <c r="AE687" s="39" t="s">
        <v>118</v>
      </c>
      <c r="AF687" s="39" t="s">
        <v>119</v>
      </c>
      <c r="AG687" s="39" t="s">
        <v>120</v>
      </c>
      <c r="AH687" s="39" t="s">
        <v>121</v>
      </c>
      <c r="AI687" s="39" t="s">
        <v>122</v>
      </c>
      <c r="AJ687" s="39" t="s">
        <v>123</v>
      </c>
      <c r="AK687" s="39" t="s">
        <v>124</v>
      </c>
      <c r="AL687" s="39" t="s">
        <v>125</v>
      </c>
      <c r="AM687" s="38" t="s">
        <v>149</v>
      </c>
      <c r="AN687" s="39" t="s">
        <v>150</v>
      </c>
      <c r="AO687" s="39" t="s">
        <v>151</v>
      </c>
      <c r="AP687" s="58" t="s">
        <v>178</v>
      </c>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row>
    <row r="688" spans="1:78" customFormat="1" x14ac:dyDescent="0.35">
      <c r="A688" s="40" t="s">
        <v>145</v>
      </c>
      <c r="B688" s="5" t="s">
        <v>49</v>
      </c>
      <c r="C688" s="40" t="s">
        <v>449</v>
      </c>
      <c r="D688" s="5" t="s">
        <v>236</v>
      </c>
      <c r="E688" s="41" t="s">
        <v>28</v>
      </c>
      <c r="F688" s="40" t="s">
        <v>126</v>
      </c>
      <c r="G688" s="42" t="str">
        <f ca="1">TEXT(TODAY(),"YYYY-MM-DD")</f>
        <v>2022-12-20</v>
      </c>
      <c r="H688" s="42" t="str">
        <f ca="1">TEXT(TODAY(),"YYYY-MM-DD")</f>
        <v>2022-12-20</v>
      </c>
      <c r="I688" s="40">
        <v>12</v>
      </c>
      <c r="J688" s="40">
        <v>12</v>
      </c>
      <c r="K688" s="40">
        <v>12</v>
      </c>
      <c r="L688" s="40" t="s">
        <v>450</v>
      </c>
      <c r="M688" s="40" t="s">
        <v>451</v>
      </c>
      <c r="N688" s="21" t="s">
        <v>127</v>
      </c>
      <c r="O688" s="21" t="s">
        <v>127</v>
      </c>
      <c r="P688" s="21" t="s">
        <v>128</v>
      </c>
      <c r="Q688" s="21" t="s">
        <v>128</v>
      </c>
      <c r="R688" s="21" t="s">
        <v>128</v>
      </c>
      <c r="S688" s="41"/>
      <c r="T688" s="41" t="s">
        <v>129</v>
      </c>
      <c r="U688" s="41" t="s">
        <v>130</v>
      </c>
      <c r="V688" s="41"/>
      <c r="W688" s="41" t="s">
        <v>131</v>
      </c>
      <c r="X688" s="41" t="s">
        <v>132</v>
      </c>
      <c r="Y688" s="41"/>
      <c r="Z688" s="41"/>
      <c r="AA688" s="41"/>
      <c r="AB688" s="41"/>
      <c r="AC688" s="41"/>
      <c r="AD688" s="41" t="s">
        <v>128</v>
      </c>
      <c r="AE688" s="41" t="s">
        <v>128</v>
      </c>
      <c r="AF688" s="41" t="s">
        <v>128</v>
      </c>
      <c r="AG688" s="41"/>
      <c r="AH688" s="41"/>
      <c r="AI688" s="41"/>
      <c r="AJ688" s="41" t="s">
        <v>128</v>
      </c>
      <c r="AK688" s="41" t="s">
        <v>128</v>
      </c>
      <c r="AL688" s="41" t="s">
        <v>128</v>
      </c>
      <c r="AM688" s="40"/>
      <c r="AN688" s="40">
        <v>19</v>
      </c>
      <c r="AO688" s="40">
        <v>0</v>
      </c>
      <c r="AP688" s="40">
        <v>0</v>
      </c>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row>
    <row r="689" spans="1:78" customFormat="1" ht="19" customHeight="1" x14ac:dyDescent="0.35">
      <c r="A689" s="33"/>
      <c r="B689" s="33"/>
      <c r="C689" s="33"/>
      <c r="D689" s="33"/>
      <c r="E689" s="33"/>
      <c r="F689" s="33"/>
      <c r="G689" s="33"/>
      <c r="H689" s="33"/>
      <c r="I689" s="33"/>
      <c r="J689" s="33"/>
      <c r="K689" s="33"/>
      <c r="L689" s="14"/>
      <c r="M689" s="14"/>
      <c r="Y689" s="60"/>
    </row>
    <row r="690" spans="1:78" customFormat="1" ht="18.5" x14ac:dyDescent="0.35">
      <c r="A690" s="48" t="s">
        <v>452</v>
      </c>
      <c r="B690" s="49"/>
      <c r="C690" s="49"/>
      <c r="D690" s="49"/>
      <c r="E690" s="49"/>
      <c r="F690" s="49"/>
      <c r="G690" s="49"/>
      <c r="H690" s="49"/>
      <c r="I690" s="49"/>
      <c r="J690" s="49"/>
      <c r="K690" s="49"/>
      <c r="L690" s="33"/>
      <c r="Y690" s="60"/>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row>
    <row r="691" spans="1:78" customFormat="1" ht="15.5" x14ac:dyDescent="0.35">
      <c r="A691" s="43" t="s">
        <v>32</v>
      </c>
      <c r="B691" s="43" t="s">
        <v>33</v>
      </c>
      <c r="C691" s="43" t="s">
        <v>34</v>
      </c>
      <c r="D691" s="43" t="s">
        <v>4</v>
      </c>
      <c r="E691" s="43" t="s">
        <v>35</v>
      </c>
      <c r="F691" s="43" t="s">
        <v>133</v>
      </c>
      <c r="G691" s="43" t="s">
        <v>134</v>
      </c>
      <c r="H691" s="43" t="s">
        <v>135</v>
      </c>
      <c r="I691" s="43" t="s">
        <v>136</v>
      </c>
      <c r="J691" s="43" t="s">
        <v>137</v>
      </c>
      <c r="K691" s="43" t="s">
        <v>138</v>
      </c>
      <c r="L691" s="33"/>
      <c r="Y691" s="60"/>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row>
    <row r="692" spans="1:78" customFormat="1" x14ac:dyDescent="0.35">
      <c r="A692" s="44" t="s">
        <v>139</v>
      </c>
      <c r="B692" s="44" t="s">
        <v>140</v>
      </c>
      <c r="C692" s="44" t="str">
        <f ca="1">TEXT(TODAY(),"YYYY-MM-DD")</f>
        <v>2022-12-20</v>
      </c>
      <c r="D692" s="44" t="s">
        <v>13</v>
      </c>
      <c r="E692" s="44" t="s">
        <v>144</v>
      </c>
      <c r="F692" s="45" t="str">
        <f ca="1">TEXT(TODAY(),"YYYY-MM-DD")</f>
        <v>2022-12-20</v>
      </c>
      <c r="G692" s="42" t="s">
        <v>128</v>
      </c>
      <c r="H692" s="44" t="s">
        <v>49</v>
      </c>
      <c r="I692" s="44" t="s">
        <v>141</v>
      </c>
      <c r="J692" s="44" t="s">
        <v>142</v>
      </c>
      <c r="K692" s="44"/>
      <c r="L692" s="33"/>
      <c r="Y692" s="60"/>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row>
    <row r="693" spans="1:78" customFormat="1" x14ac:dyDescent="0.35">
      <c r="A693" s="44" t="s">
        <v>36</v>
      </c>
      <c r="B693" s="44" t="s">
        <v>143</v>
      </c>
      <c r="C693" s="44" t="str">
        <f ca="1">TEXT(TODAY(),"YYYY-MM-DD")</f>
        <v>2022-12-20</v>
      </c>
      <c r="D693" s="44" t="s">
        <v>13</v>
      </c>
      <c r="E693" s="44" t="s">
        <v>38</v>
      </c>
      <c r="F693" s="45" t="str">
        <f ca="1">TEXT(TODAY(),"YYYY-MM-DD")</f>
        <v>2022-12-20</v>
      </c>
      <c r="G693" s="42" t="s">
        <v>128</v>
      </c>
      <c r="H693" s="44" t="s">
        <v>49</v>
      </c>
      <c r="I693" s="44" t="s">
        <v>141</v>
      </c>
      <c r="J693" s="44" t="s">
        <v>152</v>
      </c>
      <c r="K693" s="44"/>
      <c r="L693" s="33"/>
      <c r="Y693" s="60"/>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row>
    <row r="694" spans="1:78" x14ac:dyDescent="0.35">
      <c r="AR694"/>
      <c r="AS694"/>
    </row>
    <row r="695" spans="1:78" customFormat="1" x14ac:dyDescent="0.35">
      <c r="A695" s="321" t="s">
        <v>453</v>
      </c>
      <c r="B695" s="322"/>
      <c r="C695" s="322"/>
      <c r="D695" s="322"/>
      <c r="E695" s="322"/>
      <c r="F695" s="322"/>
      <c r="G695" s="322"/>
      <c r="H695" s="322"/>
      <c r="I695" s="322"/>
      <c r="J695" s="322"/>
      <c r="K695" s="322"/>
      <c r="L695" s="322"/>
      <c r="M695" s="322"/>
      <c r="N695" s="322"/>
      <c r="O695" s="322"/>
      <c r="P695" s="322"/>
      <c r="Q695" s="322"/>
      <c r="R695" s="322"/>
      <c r="S695" s="152"/>
      <c r="T695" s="152"/>
      <c r="U695" s="152"/>
      <c r="V695" s="152"/>
      <c r="W695" s="152"/>
      <c r="X695" s="152"/>
      <c r="Y695" s="152"/>
      <c r="Z695" s="152"/>
    </row>
    <row r="696" spans="1:78" customFormat="1" x14ac:dyDescent="0.35">
      <c r="A696" s="56" t="s">
        <v>153</v>
      </c>
      <c r="B696" s="56" t="s">
        <v>154</v>
      </c>
      <c r="C696" s="56" t="s">
        <v>155</v>
      </c>
      <c r="D696" s="56" t="s">
        <v>90</v>
      </c>
      <c r="E696" s="56" t="s">
        <v>102</v>
      </c>
      <c r="F696" s="56" t="s">
        <v>156</v>
      </c>
      <c r="G696" s="56" t="s">
        <v>157</v>
      </c>
      <c r="H696" s="56" t="s">
        <v>158</v>
      </c>
      <c r="I696" s="56" t="s">
        <v>159</v>
      </c>
      <c r="J696" s="56" t="s">
        <v>160</v>
      </c>
      <c r="K696" s="56" t="s">
        <v>161</v>
      </c>
      <c r="L696" s="56" t="s">
        <v>162</v>
      </c>
      <c r="M696" s="56" t="s">
        <v>163</v>
      </c>
      <c r="N696" s="56" t="s">
        <v>164</v>
      </c>
      <c r="O696" s="56" t="s">
        <v>165</v>
      </c>
      <c r="P696" s="56" t="s">
        <v>166</v>
      </c>
      <c r="Q696" s="56" t="s">
        <v>167</v>
      </c>
      <c r="R696" s="56" t="s">
        <v>168</v>
      </c>
      <c r="S696" s="56" t="s">
        <v>169</v>
      </c>
      <c r="T696" s="56" t="s">
        <v>136</v>
      </c>
      <c r="U696" s="56" t="s">
        <v>135</v>
      </c>
      <c r="V696" s="56" t="s">
        <v>171</v>
      </c>
      <c r="W696" s="56" t="s">
        <v>174</v>
      </c>
      <c r="X696" s="56" t="s">
        <v>175</v>
      </c>
      <c r="Y696" s="56" t="s">
        <v>177</v>
      </c>
      <c r="Z696" s="56" t="s">
        <v>172</v>
      </c>
    </row>
    <row r="697" spans="1:78" customFormat="1" ht="20.5" customHeight="1" x14ac:dyDescent="0.35">
      <c r="A697" s="51" t="s">
        <v>256</v>
      </c>
      <c r="B697" s="50"/>
      <c r="C697" s="145" t="s">
        <v>436</v>
      </c>
      <c r="D697" s="153" t="str">
        <f ca="1">TEXT(TODAY()+30,"YYYY-MM-DD")</f>
        <v>2023-01-19</v>
      </c>
      <c r="E697" s="153" t="str">
        <f ca="1">TEXT(TODAY()+15,"YYYY-MM-DD")</f>
        <v>2023-01-04</v>
      </c>
      <c r="F697" s="91">
        <v>11</v>
      </c>
      <c r="G697" s="153" t="str">
        <f>CONCATENATE("USD,FLAT ",TEXT(F697,"0.00"))</f>
        <v>USD,FLAT 11.00</v>
      </c>
      <c r="H697" s="91">
        <f>F697</f>
        <v>11</v>
      </c>
      <c r="I697" s="90" t="s">
        <v>65</v>
      </c>
      <c r="J697" s="91">
        <v>1</v>
      </c>
      <c r="K697" s="91" t="str">
        <f>TEXT(H697*J697,"0.00")</f>
        <v>11.00</v>
      </c>
      <c r="L697" s="91"/>
      <c r="M697" s="91">
        <f>10+(J697*3)</f>
        <v>13</v>
      </c>
      <c r="N697" s="90"/>
      <c r="O697" s="90"/>
      <c r="P697" s="90"/>
      <c r="Q697" s="90"/>
      <c r="R697" s="90"/>
      <c r="S697" s="90"/>
      <c r="T697" s="90" t="s">
        <v>141</v>
      </c>
      <c r="U697" s="90" t="s">
        <v>49</v>
      </c>
      <c r="V697" s="90" t="s">
        <v>195</v>
      </c>
      <c r="W697" s="90" t="s">
        <v>38</v>
      </c>
      <c r="X697" s="90" t="s">
        <v>196</v>
      </c>
      <c r="Y697" s="90" t="s">
        <v>291</v>
      </c>
      <c r="Z697" s="90" t="s">
        <v>456</v>
      </c>
      <c r="AU697" t="s">
        <v>899</v>
      </c>
    </row>
    <row r="698" spans="1:78" x14ac:dyDescent="0.35">
      <c r="AR698"/>
      <c r="AS698"/>
    </row>
    <row r="699" spans="1:78" customFormat="1" x14ac:dyDescent="0.35">
      <c r="A699" s="34" t="s">
        <v>454</v>
      </c>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c r="AG699" s="35"/>
      <c r="AH699" s="35"/>
      <c r="AI699" s="35"/>
    </row>
    <row r="700" spans="1:78" customFormat="1" x14ac:dyDescent="0.35">
      <c r="A700" s="36" t="s">
        <v>84</v>
      </c>
      <c r="B700" s="36" t="s">
        <v>85</v>
      </c>
      <c r="C700" s="36" t="s">
        <v>86</v>
      </c>
      <c r="D700" s="36" t="s">
        <v>87</v>
      </c>
      <c r="E700" s="36" t="s">
        <v>88</v>
      </c>
      <c r="F700" s="36" t="s">
        <v>89</v>
      </c>
      <c r="G700" s="36" t="s">
        <v>90</v>
      </c>
      <c r="H700" s="36" t="s">
        <v>91</v>
      </c>
      <c r="I700" s="36" t="s">
        <v>92</v>
      </c>
      <c r="J700" s="36" t="s">
        <v>93</v>
      </c>
      <c r="K700" s="36" t="s">
        <v>94</v>
      </c>
      <c r="L700" s="36" t="s">
        <v>95</v>
      </c>
      <c r="M700" s="36" t="s">
        <v>96</v>
      </c>
      <c r="N700" s="36" t="s">
        <v>97</v>
      </c>
      <c r="O700" s="36" t="s">
        <v>98</v>
      </c>
      <c r="P700" s="36" t="s">
        <v>99</v>
      </c>
      <c r="Q700" s="36" t="s">
        <v>100</v>
      </c>
      <c r="R700" s="36" t="s">
        <v>101</v>
      </c>
      <c r="S700" s="37" t="s">
        <v>102</v>
      </c>
      <c r="T700" s="315" t="s">
        <v>103</v>
      </c>
      <c r="U700" s="316"/>
      <c r="V700" s="317"/>
      <c r="W700" s="315" t="s">
        <v>104</v>
      </c>
      <c r="X700" s="317"/>
      <c r="Y700" s="150"/>
      <c r="Z700" s="318" t="s">
        <v>105</v>
      </c>
      <c r="AA700" s="319"/>
      <c r="AB700" s="319"/>
      <c r="AC700" s="319"/>
      <c r="AD700" s="319"/>
      <c r="AE700" s="319"/>
      <c r="AF700" s="320"/>
      <c r="AG700" s="318" t="s">
        <v>106</v>
      </c>
      <c r="AH700" s="319"/>
      <c r="AI700" s="319"/>
      <c r="AJ700" s="319"/>
      <c r="AK700" s="319"/>
      <c r="AL700" s="320"/>
      <c r="AM700" s="46"/>
      <c r="AN700" s="47"/>
      <c r="AO700" s="47"/>
      <c r="AP700" s="47"/>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3"/>
      <c r="BW700" s="33"/>
      <c r="BX700" s="33"/>
      <c r="BY700" s="33"/>
      <c r="BZ700" s="33"/>
    </row>
    <row r="701" spans="1:78" customFormat="1" x14ac:dyDescent="0.35">
      <c r="A701" s="38"/>
      <c r="B701" s="38"/>
      <c r="C701" s="38"/>
      <c r="D701" s="38"/>
      <c r="E701" s="38"/>
      <c r="F701" s="38"/>
      <c r="G701" s="38"/>
      <c r="H701" s="38"/>
      <c r="I701" s="38"/>
      <c r="J701" s="38"/>
      <c r="K701" s="38"/>
      <c r="L701" s="38"/>
      <c r="M701" s="38"/>
      <c r="N701" s="38"/>
      <c r="O701" s="38"/>
      <c r="P701" s="38"/>
      <c r="Q701" s="38"/>
      <c r="R701" s="38"/>
      <c r="S701" s="38"/>
      <c r="T701" s="39" t="s">
        <v>107</v>
      </c>
      <c r="U701" s="39" t="s">
        <v>108</v>
      </c>
      <c r="V701" s="39" t="s">
        <v>109</v>
      </c>
      <c r="W701" s="39" t="s">
        <v>110</v>
      </c>
      <c r="X701" s="39" t="s">
        <v>111</v>
      </c>
      <c r="Y701" s="39" t="s">
        <v>112</v>
      </c>
      <c r="Z701" s="39" t="s">
        <v>113</v>
      </c>
      <c r="AA701" s="39" t="s">
        <v>114</v>
      </c>
      <c r="AB701" s="39" t="s">
        <v>115</v>
      </c>
      <c r="AC701" s="39" t="s">
        <v>116</v>
      </c>
      <c r="AD701" s="39" t="s">
        <v>117</v>
      </c>
      <c r="AE701" s="39" t="s">
        <v>118</v>
      </c>
      <c r="AF701" s="39" t="s">
        <v>119</v>
      </c>
      <c r="AG701" s="39" t="s">
        <v>120</v>
      </c>
      <c r="AH701" s="39" t="s">
        <v>121</v>
      </c>
      <c r="AI701" s="39" t="s">
        <v>122</v>
      </c>
      <c r="AJ701" s="39" t="s">
        <v>123</v>
      </c>
      <c r="AK701" s="39" t="s">
        <v>124</v>
      </c>
      <c r="AL701" s="39" t="s">
        <v>125</v>
      </c>
      <c r="AM701" s="38" t="s">
        <v>149</v>
      </c>
      <c r="AN701" s="39" t="s">
        <v>150</v>
      </c>
      <c r="AO701" s="39" t="s">
        <v>151</v>
      </c>
      <c r="AP701" s="58" t="s">
        <v>178</v>
      </c>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3"/>
      <c r="BW701" s="33"/>
      <c r="BX701" s="33"/>
      <c r="BY701" s="33"/>
      <c r="BZ701" s="33"/>
    </row>
    <row r="702" spans="1:78" customFormat="1" x14ac:dyDescent="0.35">
      <c r="A702" s="40" t="s">
        <v>145</v>
      </c>
      <c r="B702" s="5" t="s">
        <v>49</v>
      </c>
      <c r="C702" s="40" t="s">
        <v>449</v>
      </c>
      <c r="D702" s="5" t="s">
        <v>236</v>
      </c>
      <c r="E702" s="41" t="s">
        <v>28</v>
      </c>
      <c r="F702" s="40" t="s">
        <v>126</v>
      </c>
      <c r="G702" s="42" t="str">
        <f ca="1">TEXT(TODAY(),"YYYY-MM-DD")</f>
        <v>2022-12-20</v>
      </c>
      <c r="H702" s="42" t="str">
        <f ca="1">TEXT(TODAY(),"YYYY-MM-DD")</f>
        <v>2022-12-20</v>
      </c>
      <c r="I702" s="40">
        <v>12</v>
      </c>
      <c r="J702" s="40">
        <v>12</v>
      </c>
      <c r="K702" s="40">
        <v>12</v>
      </c>
      <c r="L702" s="40" t="s">
        <v>431</v>
      </c>
      <c r="M702" s="40" t="s">
        <v>432</v>
      </c>
      <c r="N702" s="21" t="s">
        <v>127</v>
      </c>
      <c r="O702" s="21" t="s">
        <v>127</v>
      </c>
      <c r="P702" s="21" t="s">
        <v>128</v>
      </c>
      <c r="Q702" s="21" t="s">
        <v>128</v>
      </c>
      <c r="R702" s="21" t="s">
        <v>128</v>
      </c>
      <c r="S702" s="41"/>
      <c r="T702" s="41" t="s">
        <v>129</v>
      </c>
      <c r="U702" s="41" t="s">
        <v>130</v>
      </c>
      <c r="V702" s="41"/>
      <c r="W702" s="41" t="s">
        <v>131</v>
      </c>
      <c r="X702" s="41" t="s">
        <v>132</v>
      </c>
      <c r="Y702" s="41"/>
      <c r="Z702" s="41"/>
      <c r="AA702" s="41"/>
      <c r="AB702" s="41"/>
      <c r="AC702" s="41"/>
      <c r="AD702" s="41" t="s">
        <v>128</v>
      </c>
      <c r="AE702" s="41" t="s">
        <v>128</v>
      </c>
      <c r="AF702" s="41" t="s">
        <v>128</v>
      </c>
      <c r="AG702" s="41"/>
      <c r="AH702" s="41"/>
      <c r="AI702" s="41"/>
      <c r="AJ702" s="41" t="s">
        <v>128</v>
      </c>
      <c r="AK702" s="41" t="s">
        <v>128</v>
      </c>
      <c r="AL702" s="41" t="s">
        <v>128</v>
      </c>
      <c r="AM702" s="40"/>
      <c r="AN702" s="40">
        <v>19</v>
      </c>
      <c r="AO702" s="40">
        <v>20</v>
      </c>
      <c r="AP702" s="40">
        <v>0</v>
      </c>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3"/>
      <c r="BW702" s="33"/>
      <c r="BX702" s="33"/>
      <c r="BY702" s="33"/>
      <c r="BZ702" s="33"/>
    </row>
    <row r="703" spans="1:78" customFormat="1" x14ac:dyDescent="0.35"/>
    <row r="704" spans="1:78" customFormat="1" x14ac:dyDescent="0.35">
      <c r="A704" s="306" t="s">
        <v>455</v>
      </c>
      <c r="B704" s="307"/>
      <c r="C704" s="307"/>
      <c r="D704" s="307"/>
      <c r="E704" s="307"/>
      <c r="F704" s="307"/>
      <c r="G704" s="307"/>
      <c r="H704" s="307"/>
      <c r="I704" s="307"/>
      <c r="J704" s="307"/>
    </row>
    <row r="705" spans="1:78" customFormat="1" x14ac:dyDescent="0.35">
      <c r="A705" s="151"/>
      <c r="B705" s="152"/>
      <c r="C705" s="308" t="s">
        <v>245</v>
      </c>
      <c r="D705" s="308"/>
      <c r="E705" s="308"/>
      <c r="F705" s="308"/>
      <c r="G705" s="308"/>
      <c r="H705" s="308"/>
      <c r="I705" s="308"/>
      <c r="J705" s="308"/>
      <c r="K705" s="308"/>
    </row>
    <row r="706" spans="1:78" customFormat="1" x14ac:dyDescent="0.35">
      <c r="A706" s="304" t="s">
        <v>246</v>
      </c>
      <c r="B706" s="304" t="s">
        <v>247</v>
      </c>
      <c r="C706" s="309" t="s">
        <v>248</v>
      </c>
      <c r="D706" s="310"/>
      <c r="E706" s="310"/>
      <c r="F706" s="311"/>
      <c r="G706" s="312" t="s">
        <v>249</v>
      </c>
      <c r="H706" s="313"/>
      <c r="I706" s="313"/>
      <c r="J706" s="314"/>
      <c r="K706" s="304" t="s">
        <v>250</v>
      </c>
      <c r="L706" s="304" t="s">
        <v>251</v>
      </c>
    </row>
    <row r="707" spans="1:78" customFormat="1" x14ac:dyDescent="0.35">
      <c r="A707" s="305"/>
      <c r="B707" s="305"/>
      <c r="C707" s="88" t="s">
        <v>161</v>
      </c>
      <c r="D707" s="88" t="s">
        <v>163</v>
      </c>
      <c r="E707" s="88" t="s">
        <v>252</v>
      </c>
      <c r="F707" s="88" t="s">
        <v>253</v>
      </c>
      <c r="G707" s="89" t="s">
        <v>161</v>
      </c>
      <c r="H707" s="89" t="s">
        <v>163</v>
      </c>
      <c r="I707" s="89" t="s">
        <v>252</v>
      </c>
      <c r="J707" s="89" t="s">
        <v>253</v>
      </c>
      <c r="K707" s="305"/>
      <c r="L707" s="305"/>
    </row>
    <row r="708" spans="1:78" customFormat="1" x14ac:dyDescent="0.35">
      <c r="A708" s="41" t="s">
        <v>254</v>
      </c>
      <c r="B708" s="41" t="s">
        <v>255</v>
      </c>
      <c r="C708" s="21" t="str">
        <f>TEXT(16736.14,"0.00")</f>
        <v>16736.14</v>
      </c>
      <c r="D708" s="21" t="str">
        <f>TEXT(668,"0")</f>
        <v>668</v>
      </c>
      <c r="E708" s="21" t="str">
        <f>TEXT(16068.14,"0.00")</f>
        <v>16068.14</v>
      </c>
      <c r="F708" s="21" t="str">
        <f>TEXT(96.01,"0.00")</f>
        <v>96.01</v>
      </c>
      <c r="G708" s="21" t="str">
        <f>TEXT(3750,"0")</f>
        <v>3750</v>
      </c>
      <c r="H708" s="21" t="str">
        <f>TEXT(460,"0")</f>
        <v>460</v>
      </c>
      <c r="I708" s="21" t="str">
        <f>TEXT(3290,"0")</f>
        <v>3290</v>
      </c>
      <c r="J708" s="21" t="str">
        <f>TEXT(87.73,"0.00")</f>
        <v>87.73</v>
      </c>
      <c r="K708" s="21" t="str">
        <f>TEXT(346.3,"0.0")</f>
        <v>346.3</v>
      </c>
      <c r="L708" s="41" t="s">
        <v>28</v>
      </c>
    </row>
    <row r="710" spans="1:78" customFormat="1" x14ac:dyDescent="0.35">
      <c r="A710" s="34" t="s">
        <v>457</v>
      </c>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c r="AG710" s="35"/>
      <c r="AH710" s="35"/>
      <c r="AI710" s="35"/>
    </row>
    <row r="711" spans="1:78" customFormat="1" x14ac:dyDescent="0.35">
      <c r="A711" s="36" t="s">
        <v>84</v>
      </c>
      <c r="B711" s="36" t="s">
        <v>85</v>
      </c>
      <c r="C711" s="36" t="s">
        <v>86</v>
      </c>
      <c r="D711" s="36" t="s">
        <v>87</v>
      </c>
      <c r="E711" s="36" t="s">
        <v>88</v>
      </c>
      <c r="F711" s="36" t="s">
        <v>89</v>
      </c>
      <c r="G711" s="36" t="s">
        <v>90</v>
      </c>
      <c r="H711" s="36" t="s">
        <v>91</v>
      </c>
      <c r="I711" s="36" t="s">
        <v>92</v>
      </c>
      <c r="J711" s="36" t="s">
        <v>93</v>
      </c>
      <c r="K711" s="36" t="s">
        <v>94</v>
      </c>
      <c r="L711" s="36" t="s">
        <v>95</v>
      </c>
      <c r="M711" s="36" t="s">
        <v>96</v>
      </c>
      <c r="N711" s="36" t="s">
        <v>97</v>
      </c>
      <c r="O711" s="36" t="s">
        <v>98</v>
      </c>
      <c r="P711" s="36" t="s">
        <v>99</v>
      </c>
      <c r="Q711" s="36" t="s">
        <v>100</v>
      </c>
      <c r="R711" s="36" t="s">
        <v>101</v>
      </c>
      <c r="S711" s="37" t="s">
        <v>102</v>
      </c>
      <c r="T711" s="315" t="s">
        <v>103</v>
      </c>
      <c r="U711" s="316"/>
      <c r="V711" s="317"/>
      <c r="W711" s="315" t="s">
        <v>104</v>
      </c>
      <c r="X711" s="317"/>
      <c r="Y711" s="154"/>
      <c r="Z711" s="318" t="s">
        <v>105</v>
      </c>
      <c r="AA711" s="319"/>
      <c r="AB711" s="319"/>
      <c r="AC711" s="319"/>
      <c r="AD711" s="319"/>
      <c r="AE711" s="319"/>
      <c r="AF711" s="320"/>
      <c r="AG711" s="318" t="s">
        <v>106</v>
      </c>
      <c r="AH711" s="319"/>
      <c r="AI711" s="319"/>
      <c r="AJ711" s="319"/>
      <c r="AK711" s="319"/>
      <c r="AL711" s="320"/>
      <c r="AM711" s="46"/>
      <c r="AN711" s="47"/>
      <c r="AO711" s="47"/>
      <c r="AP711" s="47"/>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row>
    <row r="712" spans="1:78" customFormat="1" x14ac:dyDescent="0.35">
      <c r="A712" s="38"/>
      <c r="B712" s="38"/>
      <c r="C712" s="38"/>
      <c r="D712" s="38"/>
      <c r="E712" s="38"/>
      <c r="F712" s="38"/>
      <c r="G712" s="38"/>
      <c r="H712" s="38"/>
      <c r="I712" s="38"/>
      <c r="J712" s="38"/>
      <c r="K712" s="38"/>
      <c r="L712" s="38"/>
      <c r="M712" s="38"/>
      <c r="N712" s="38"/>
      <c r="O712" s="38"/>
      <c r="P712" s="38"/>
      <c r="Q712" s="38"/>
      <c r="R712" s="38"/>
      <c r="S712" s="38"/>
      <c r="T712" s="39" t="s">
        <v>107</v>
      </c>
      <c r="U712" s="39" t="s">
        <v>108</v>
      </c>
      <c r="V712" s="39" t="s">
        <v>109</v>
      </c>
      <c r="W712" s="39" t="s">
        <v>110</v>
      </c>
      <c r="X712" s="39" t="s">
        <v>111</v>
      </c>
      <c r="Y712" s="39" t="s">
        <v>112</v>
      </c>
      <c r="Z712" s="39" t="s">
        <v>113</v>
      </c>
      <c r="AA712" s="39" t="s">
        <v>114</v>
      </c>
      <c r="AB712" s="39" t="s">
        <v>115</v>
      </c>
      <c r="AC712" s="39" t="s">
        <v>116</v>
      </c>
      <c r="AD712" s="39" t="s">
        <v>117</v>
      </c>
      <c r="AE712" s="39" t="s">
        <v>118</v>
      </c>
      <c r="AF712" s="39" t="s">
        <v>119</v>
      </c>
      <c r="AG712" s="39" t="s">
        <v>120</v>
      </c>
      <c r="AH712" s="39" t="s">
        <v>121</v>
      </c>
      <c r="AI712" s="39" t="s">
        <v>122</v>
      </c>
      <c r="AJ712" s="39" t="s">
        <v>123</v>
      </c>
      <c r="AK712" s="39" t="s">
        <v>124</v>
      </c>
      <c r="AL712" s="39" t="s">
        <v>125</v>
      </c>
      <c r="AM712" s="38" t="s">
        <v>149</v>
      </c>
      <c r="AN712" s="39" t="s">
        <v>150</v>
      </c>
      <c r="AO712" s="39" t="s">
        <v>151</v>
      </c>
      <c r="AP712" s="58" t="s">
        <v>178</v>
      </c>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3"/>
      <c r="BW712" s="33"/>
      <c r="BX712" s="33"/>
      <c r="BY712" s="33"/>
      <c r="BZ712" s="33"/>
    </row>
    <row r="713" spans="1:78" customFormat="1" x14ac:dyDescent="0.35">
      <c r="A713" s="40" t="s">
        <v>145</v>
      </c>
      <c r="B713" s="5" t="s">
        <v>49</v>
      </c>
      <c r="C713" s="40" t="s">
        <v>458</v>
      </c>
      <c r="D713" s="5" t="s">
        <v>236</v>
      </c>
      <c r="E713" s="41" t="s">
        <v>28</v>
      </c>
      <c r="F713" s="40" t="s">
        <v>126</v>
      </c>
      <c r="G713" s="42" t="str">
        <f ca="1">TEXT(TODAY(),"YYYY-MM-DD")</f>
        <v>2022-12-20</v>
      </c>
      <c r="H713" s="42" t="str">
        <f ca="1">TEXT(TODAY(),"YYYY-MM-DD")</f>
        <v>2022-12-20</v>
      </c>
      <c r="I713" s="40">
        <v>12</v>
      </c>
      <c r="J713" s="40">
        <v>12</v>
      </c>
      <c r="K713" s="40">
        <v>12</v>
      </c>
      <c r="L713" s="40" t="s">
        <v>459</v>
      </c>
      <c r="M713" s="40" t="s">
        <v>460</v>
      </c>
      <c r="N713" s="21" t="s">
        <v>127</v>
      </c>
      <c r="O713" s="21" t="s">
        <v>127</v>
      </c>
      <c r="P713" s="21" t="s">
        <v>128</v>
      </c>
      <c r="Q713" s="21" t="s">
        <v>128</v>
      </c>
      <c r="R713" s="21" t="s">
        <v>128</v>
      </c>
      <c r="S713" s="41"/>
      <c r="T713" s="41" t="s">
        <v>129</v>
      </c>
      <c r="U713" s="41" t="s">
        <v>130</v>
      </c>
      <c r="V713" s="41"/>
      <c r="W713" s="41" t="s">
        <v>131</v>
      </c>
      <c r="X713" s="41" t="s">
        <v>132</v>
      </c>
      <c r="Y713" s="41"/>
      <c r="Z713" s="41"/>
      <c r="AA713" s="41"/>
      <c r="AB713" s="41"/>
      <c r="AC713" s="41"/>
      <c r="AD713" s="41" t="s">
        <v>128</v>
      </c>
      <c r="AE713" s="41" t="s">
        <v>128</v>
      </c>
      <c r="AF713" s="41" t="s">
        <v>128</v>
      </c>
      <c r="AG713" s="41"/>
      <c r="AH713" s="41"/>
      <c r="AI713" s="41"/>
      <c r="AJ713" s="41" t="s">
        <v>128</v>
      </c>
      <c r="AK713" s="41" t="s">
        <v>128</v>
      </c>
      <c r="AL713" s="41" t="s">
        <v>128</v>
      </c>
      <c r="AM713" s="40"/>
      <c r="AN713" s="40">
        <v>19</v>
      </c>
      <c r="AO713" s="40">
        <v>0</v>
      </c>
      <c r="AP713" s="40">
        <v>0</v>
      </c>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3"/>
      <c r="BW713" s="33"/>
      <c r="BX713" s="33"/>
      <c r="BY713" s="33"/>
      <c r="BZ713" s="33"/>
    </row>
    <row r="714" spans="1:78" customFormat="1" ht="19" customHeight="1" x14ac:dyDescent="0.35">
      <c r="A714" s="33"/>
      <c r="B714" s="33"/>
      <c r="C714" s="33"/>
      <c r="D714" s="33"/>
      <c r="E714" s="33"/>
      <c r="F714" s="33"/>
      <c r="G714" s="33"/>
      <c r="H714" s="33"/>
      <c r="I714" s="33"/>
      <c r="J714" s="33"/>
      <c r="K714" s="33"/>
      <c r="L714" s="14"/>
      <c r="M714" s="14"/>
      <c r="Y714" s="60"/>
    </row>
    <row r="715" spans="1:78" customFormat="1" ht="18.5" x14ac:dyDescent="0.35">
      <c r="A715" s="48" t="s">
        <v>461</v>
      </c>
      <c r="B715" s="49"/>
      <c r="C715" s="49"/>
      <c r="D715" s="49"/>
      <c r="E715" s="49"/>
      <c r="F715" s="49"/>
      <c r="G715" s="49"/>
      <c r="H715" s="49"/>
      <c r="I715" s="49"/>
      <c r="J715" s="49"/>
      <c r="K715" s="49"/>
      <c r="L715" s="33"/>
      <c r="Y715" s="60"/>
      <c r="BB715" s="33"/>
      <c r="BC715" s="33"/>
      <c r="BD715" s="33"/>
      <c r="BE715" s="33"/>
      <c r="BF715" s="33"/>
      <c r="BG715" s="33"/>
      <c r="BH715" s="33"/>
      <c r="BI715" s="33"/>
      <c r="BJ715" s="33"/>
      <c r="BK715" s="33"/>
      <c r="BL715" s="33"/>
      <c r="BM715" s="33"/>
      <c r="BN715" s="33"/>
      <c r="BO715" s="33"/>
      <c r="BP715" s="33"/>
      <c r="BQ715" s="33"/>
      <c r="BR715" s="33"/>
      <c r="BS715" s="33"/>
      <c r="BT715" s="33"/>
      <c r="BU715" s="33"/>
      <c r="BV715" s="33"/>
      <c r="BW715" s="33"/>
      <c r="BX715" s="33"/>
      <c r="BY715" s="33"/>
      <c r="BZ715" s="33"/>
    </row>
    <row r="716" spans="1:78" customFormat="1" ht="15.5" x14ac:dyDescent="0.35">
      <c r="A716" s="43" t="s">
        <v>32</v>
      </c>
      <c r="B716" s="43" t="s">
        <v>33</v>
      </c>
      <c r="C716" s="43" t="s">
        <v>34</v>
      </c>
      <c r="D716" s="43" t="s">
        <v>4</v>
      </c>
      <c r="E716" s="43" t="s">
        <v>35</v>
      </c>
      <c r="F716" s="43" t="s">
        <v>133</v>
      </c>
      <c r="G716" s="43" t="s">
        <v>134</v>
      </c>
      <c r="H716" s="43" t="s">
        <v>135</v>
      </c>
      <c r="I716" s="43" t="s">
        <v>136</v>
      </c>
      <c r="J716" s="43" t="s">
        <v>137</v>
      </c>
      <c r="K716" s="43" t="s">
        <v>138</v>
      </c>
      <c r="L716" s="33"/>
      <c r="Y716" s="60"/>
      <c r="BB716" s="33"/>
      <c r="BC716" s="33"/>
      <c r="BD716" s="33"/>
      <c r="BE716" s="33"/>
      <c r="BF716" s="33"/>
      <c r="BG716" s="33"/>
      <c r="BH716" s="33"/>
      <c r="BI716" s="33"/>
      <c r="BJ716" s="33"/>
      <c r="BK716" s="33"/>
      <c r="BL716" s="33"/>
      <c r="BM716" s="33"/>
      <c r="BN716" s="33"/>
      <c r="BO716" s="33"/>
      <c r="BP716" s="33"/>
      <c r="BQ716" s="33"/>
      <c r="BR716" s="33"/>
      <c r="BS716" s="33"/>
      <c r="BT716" s="33"/>
      <c r="BU716" s="33"/>
      <c r="BV716" s="33"/>
      <c r="BW716" s="33"/>
      <c r="BX716" s="33"/>
      <c r="BY716" s="33"/>
      <c r="BZ716" s="33"/>
    </row>
    <row r="717" spans="1:78" customFormat="1" x14ac:dyDescent="0.35">
      <c r="A717" s="44" t="s">
        <v>139</v>
      </c>
      <c r="B717" s="44" t="s">
        <v>140</v>
      </c>
      <c r="C717" s="44" t="str">
        <f ca="1">TEXT(TODAY(),"YYYY-MM-DD")</f>
        <v>2022-12-20</v>
      </c>
      <c r="D717" s="44" t="s">
        <v>13</v>
      </c>
      <c r="E717" s="44" t="s">
        <v>144</v>
      </c>
      <c r="F717" s="45" t="str">
        <f ca="1">TEXT(TODAY(),"YYYY-MM-DD")</f>
        <v>2022-12-20</v>
      </c>
      <c r="G717" s="42" t="s">
        <v>128</v>
      </c>
      <c r="H717" s="44" t="s">
        <v>49</v>
      </c>
      <c r="I717" s="44" t="s">
        <v>141</v>
      </c>
      <c r="J717" s="44" t="s">
        <v>142</v>
      </c>
      <c r="K717" s="44"/>
      <c r="L717" s="33"/>
      <c r="Y717" s="60"/>
      <c r="BB717" s="33"/>
      <c r="BC717" s="33"/>
      <c r="BD717" s="33"/>
      <c r="BE717" s="33"/>
      <c r="BF717" s="33"/>
      <c r="BG717" s="33"/>
      <c r="BH717" s="33"/>
      <c r="BI717" s="33"/>
      <c r="BJ717" s="33"/>
      <c r="BK717" s="33"/>
      <c r="BL717" s="33"/>
      <c r="BM717" s="33"/>
      <c r="BN717" s="33"/>
      <c r="BO717" s="33"/>
      <c r="BP717" s="33"/>
      <c r="BQ717" s="33"/>
      <c r="BR717" s="33"/>
      <c r="BS717" s="33"/>
      <c r="BT717" s="33"/>
      <c r="BU717" s="33"/>
      <c r="BV717" s="33"/>
      <c r="BW717" s="33"/>
      <c r="BX717" s="33"/>
      <c r="BY717" s="33"/>
      <c r="BZ717" s="33"/>
    </row>
    <row r="718" spans="1:78" customFormat="1" x14ac:dyDescent="0.35">
      <c r="A718" s="44" t="s">
        <v>36</v>
      </c>
      <c r="B718" s="44" t="s">
        <v>143</v>
      </c>
      <c r="C718" s="44" t="str">
        <f ca="1">TEXT(TODAY(),"YYYY-MM-DD")</f>
        <v>2022-12-20</v>
      </c>
      <c r="D718" s="44" t="s">
        <v>13</v>
      </c>
      <c r="E718" s="44" t="s">
        <v>38</v>
      </c>
      <c r="F718" s="45" t="str">
        <f ca="1">TEXT(TODAY(),"YYYY-MM-DD")</f>
        <v>2022-12-20</v>
      </c>
      <c r="G718" s="42" t="s">
        <v>128</v>
      </c>
      <c r="H718" s="44" t="s">
        <v>49</v>
      </c>
      <c r="I718" s="44" t="s">
        <v>141</v>
      </c>
      <c r="J718" s="44" t="s">
        <v>152</v>
      </c>
      <c r="K718" s="44"/>
      <c r="L718" s="33"/>
      <c r="Y718" s="60"/>
      <c r="BB718" s="33"/>
      <c r="BC718" s="33"/>
      <c r="BD718" s="33"/>
      <c r="BE718" s="33"/>
      <c r="BF718" s="33"/>
      <c r="BG718" s="33"/>
      <c r="BH718" s="33"/>
      <c r="BI718" s="33"/>
      <c r="BJ718" s="33"/>
      <c r="BK718" s="33"/>
      <c r="BL718" s="33"/>
      <c r="BM718" s="33"/>
      <c r="BN718" s="33"/>
      <c r="BO718" s="33"/>
      <c r="BP718" s="33"/>
      <c r="BQ718" s="33"/>
      <c r="BR718" s="33"/>
      <c r="BS718" s="33"/>
      <c r="BT718" s="33"/>
      <c r="BU718" s="33"/>
      <c r="BV718" s="33"/>
      <c r="BW718" s="33"/>
      <c r="BX718" s="33"/>
      <c r="BY718" s="33"/>
      <c r="BZ718" s="33"/>
    </row>
    <row r="719" spans="1:78" x14ac:dyDescent="0.35">
      <c r="AR719"/>
      <c r="AS719"/>
    </row>
    <row r="720" spans="1:78" customFormat="1" x14ac:dyDescent="0.35">
      <c r="A720" s="321" t="s">
        <v>462</v>
      </c>
      <c r="B720" s="322"/>
      <c r="C720" s="322"/>
      <c r="D720" s="322"/>
      <c r="E720" s="322"/>
      <c r="F720" s="322"/>
      <c r="G720" s="322"/>
      <c r="H720" s="322"/>
      <c r="I720" s="322"/>
      <c r="J720" s="322"/>
      <c r="K720" s="322"/>
      <c r="L720" s="322"/>
      <c r="M720" s="322"/>
      <c r="N720" s="322"/>
      <c r="O720" s="322"/>
      <c r="P720" s="322"/>
      <c r="Q720" s="322"/>
      <c r="R720" s="322"/>
      <c r="S720" s="156"/>
      <c r="T720" s="156"/>
      <c r="U720" s="156"/>
      <c r="V720" s="156"/>
      <c r="W720" s="156"/>
      <c r="X720" s="156"/>
      <c r="Y720" s="156"/>
      <c r="Z720" s="156"/>
    </row>
    <row r="721" spans="1:78" customFormat="1" x14ac:dyDescent="0.35">
      <c r="A721" s="56" t="s">
        <v>153</v>
      </c>
      <c r="B721" s="56" t="s">
        <v>154</v>
      </c>
      <c r="C721" s="56" t="s">
        <v>155</v>
      </c>
      <c r="D721" s="56" t="s">
        <v>90</v>
      </c>
      <c r="E721" s="56" t="s">
        <v>102</v>
      </c>
      <c r="F721" s="56" t="s">
        <v>156</v>
      </c>
      <c r="G721" s="56" t="s">
        <v>157</v>
      </c>
      <c r="H721" s="56" t="s">
        <v>158</v>
      </c>
      <c r="I721" s="56" t="s">
        <v>159</v>
      </c>
      <c r="J721" s="56" t="s">
        <v>160</v>
      </c>
      <c r="K721" s="56" t="s">
        <v>161</v>
      </c>
      <c r="L721" s="56" t="s">
        <v>162</v>
      </c>
      <c r="M721" s="56" t="s">
        <v>163</v>
      </c>
      <c r="N721" s="56" t="s">
        <v>164</v>
      </c>
      <c r="O721" s="56" t="s">
        <v>165</v>
      </c>
      <c r="P721" s="56" t="s">
        <v>166</v>
      </c>
      <c r="Q721" s="56" t="s">
        <v>167</v>
      </c>
      <c r="R721" s="56" t="s">
        <v>168</v>
      </c>
      <c r="S721" s="56" t="s">
        <v>169</v>
      </c>
      <c r="T721" s="56" t="s">
        <v>136</v>
      </c>
      <c r="U721" s="56" t="s">
        <v>135</v>
      </c>
      <c r="V721" s="56" t="s">
        <v>171</v>
      </c>
      <c r="W721" s="56" t="s">
        <v>174</v>
      </c>
      <c r="X721" s="56" t="s">
        <v>175</v>
      </c>
      <c r="Y721" s="56" t="s">
        <v>177</v>
      </c>
      <c r="Z721" s="56" t="s">
        <v>172</v>
      </c>
    </row>
    <row r="722" spans="1:78" customFormat="1" ht="13.5" customHeight="1" x14ac:dyDescent="0.35">
      <c r="A722" s="51" t="s">
        <v>256</v>
      </c>
      <c r="B722" s="50"/>
      <c r="C722" s="145" t="s">
        <v>436</v>
      </c>
      <c r="D722" s="153" t="str">
        <f ca="1">TEXT(TODAY()+1850,"YYYY-MM-DD")</f>
        <v>2028-01-13</v>
      </c>
      <c r="E722" s="153" t="str">
        <f ca="1">TEXT(TODAY()+1860,"YYYY-MM-DD")</f>
        <v>2028-01-23</v>
      </c>
      <c r="F722" s="91">
        <v>11</v>
      </c>
      <c r="G722" s="153" t="str">
        <f>CONCATENATE("USD,FLAT ",TEXT(F722,"0.00"))</f>
        <v>USD,FLAT 11.00</v>
      </c>
      <c r="H722" s="91">
        <f>F722</f>
        <v>11</v>
      </c>
      <c r="I722" s="90" t="s">
        <v>65</v>
      </c>
      <c r="J722" s="91">
        <v>1</v>
      </c>
      <c r="K722" s="91" t="str">
        <f>TEXT(H722*J722,"0.00")</f>
        <v>11.00</v>
      </c>
      <c r="L722" s="91"/>
      <c r="M722" s="91">
        <f>10+(J722*3)</f>
        <v>13</v>
      </c>
      <c r="N722" s="90"/>
      <c r="O722" s="90"/>
      <c r="P722" s="90"/>
      <c r="Q722" s="90"/>
      <c r="R722" s="90"/>
      <c r="S722" s="90"/>
      <c r="T722" s="90" t="s">
        <v>141</v>
      </c>
      <c r="U722" s="90" t="s">
        <v>49</v>
      </c>
      <c r="V722" s="90" t="s">
        <v>195</v>
      </c>
      <c r="W722" s="90" t="s">
        <v>38</v>
      </c>
      <c r="X722" s="90" t="s">
        <v>196</v>
      </c>
      <c r="Y722" s="90" t="s">
        <v>291</v>
      </c>
      <c r="Z722" s="153" t="str">
        <f ca="1">"Price assignment Start Date should be between Deal Start Date "&amp;TEXT(TODAY(),"YYYY-MM-DD")&amp;" and "&amp;TEXT(TODAY()+365,"YYYY-MM-DD")&amp;"."</f>
        <v>Price assignment Start Date should be between Deal Start Date 2022-12-20 and 2023-12-20.</v>
      </c>
      <c r="AU722" t="s">
        <v>900</v>
      </c>
    </row>
    <row r="723" spans="1:78" x14ac:dyDescent="0.35">
      <c r="AR723"/>
      <c r="AS723"/>
    </row>
    <row r="724" spans="1:78" customFormat="1" x14ac:dyDescent="0.35">
      <c r="A724" s="34" t="s">
        <v>463</v>
      </c>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c r="AG724" s="35"/>
      <c r="AH724" s="35"/>
      <c r="AI724" s="35"/>
    </row>
    <row r="725" spans="1:78" customFormat="1" x14ac:dyDescent="0.35">
      <c r="A725" s="36" t="s">
        <v>84</v>
      </c>
      <c r="B725" s="36" t="s">
        <v>85</v>
      </c>
      <c r="C725" s="36" t="s">
        <v>86</v>
      </c>
      <c r="D725" s="36" t="s">
        <v>87</v>
      </c>
      <c r="E725" s="36" t="s">
        <v>88</v>
      </c>
      <c r="F725" s="36" t="s">
        <v>89</v>
      </c>
      <c r="G725" s="36" t="s">
        <v>90</v>
      </c>
      <c r="H725" s="36" t="s">
        <v>91</v>
      </c>
      <c r="I725" s="36" t="s">
        <v>92</v>
      </c>
      <c r="J725" s="36" t="s">
        <v>93</v>
      </c>
      <c r="K725" s="36" t="s">
        <v>94</v>
      </c>
      <c r="L725" s="36" t="s">
        <v>95</v>
      </c>
      <c r="M725" s="36" t="s">
        <v>96</v>
      </c>
      <c r="N725" s="36" t="s">
        <v>97</v>
      </c>
      <c r="O725" s="36" t="s">
        <v>98</v>
      </c>
      <c r="P725" s="36" t="s">
        <v>99</v>
      </c>
      <c r="Q725" s="36" t="s">
        <v>100</v>
      </c>
      <c r="R725" s="36" t="s">
        <v>101</v>
      </c>
      <c r="S725" s="37" t="s">
        <v>102</v>
      </c>
      <c r="T725" s="315" t="s">
        <v>103</v>
      </c>
      <c r="U725" s="316"/>
      <c r="V725" s="317"/>
      <c r="W725" s="315" t="s">
        <v>104</v>
      </c>
      <c r="X725" s="317"/>
      <c r="Y725" s="154"/>
      <c r="Z725" s="318" t="s">
        <v>105</v>
      </c>
      <c r="AA725" s="319"/>
      <c r="AB725" s="319"/>
      <c r="AC725" s="319"/>
      <c r="AD725" s="319"/>
      <c r="AE725" s="319"/>
      <c r="AF725" s="320"/>
      <c r="AG725" s="318" t="s">
        <v>106</v>
      </c>
      <c r="AH725" s="319"/>
      <c r="AI725" s="319"/>
      <c r="AJ725" s="319"/>
      <c r="AK725" s="319"/>
      <c r="AL725" s="320"/>
      <c r="AM725" s="46"/>
      <c r="AN725" s="47"/>
      <c r="AO725" s="47"/>
      <c r="AP725" s="47"/>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3"/>
      <c r="BW725" s="33"/>
      <c r="BX725" s="33"/>
      <c r="BY725" s="33"/>
      <c r="BZ725" s="33"/>
    </row>
    <row r="726" spans="1:78" customFormat="1" x14ac:dyDescent="0.35">
      <c r="A726" s="38"/>
      <c r="B726" s="38"/>
      <c r="C726" s="38"/>
      <c r="D726" s="38"/>
      <c r="E726" s="38"/>
      <c r="F726" s="38"/>
      <c r="G726" s="38"/>
      <c r="H726" s="38"/>
      <c r="I726" s="38"/>
      <c r="J726" s="38"/>
      <c r="K726" s="38"/>
      <c r="L726" s="38"/>
      <c r="M726" s="38"/>
      <c r="N726" s="38"/>
      <c r="O726" s="38"/>
      <c r="P726" s="38"/>
      <c r="Q726" s="38"/>
      <c r="R726" s="38"/>
      <c r="S726" s="38"/>
      <c r="T726" s="39" t="s">
        <v>107</v>
      </c>
      <c r="U726" s="39" t="s">
        <v>108</v>
      </c>
      <c r="V726" s="39" t="s">
        <v>109</v>
      </c>
      <c r="W726" s="39" t="s">
        <v>110</v>
      </c>
      <c r="X726" s="39" t="s">
        <v>111</v>
      </c>
      <c r="Y726" s="39" t="s">
        <v>112</v>
      </c>
      <c r="Z726" s="39" t="s">
        <v>113</v>
      </c>
      <c r="AA726" s="39" t="s">
        <v>114</v>
      </c>
      <c r="AB726" s="39" t="s">
        <v>115</v>
      </c>
      <c r="AC726" s="39" t="s">
        <v>116</v>
      </c>
      <c r="AD726" s="39" t="s">
        <v>117</v>
      </c>
      <c r="AE726" s="39" t="s">
        <v>118</v>
      </c>
      <c r="AF726" s="39" t="s">
        <v>119</v>
      </c>
      <c r="AG726" s="39" t="s">
        <v>120</v>
      </c>
      <c r="AH726" s="39" t="s">
        <v>121</v>
      </c>
      <c r="AI726" s="39" t="s">
        <v>122</v>
      </c>
      <c r="AJ726" s="39" t="s">
        <v>123</v>
      </c>
      <c r="AK726" s="39" t="s">
        <v>124</v>
      </c>
      <c r="AL726" s="39" t="s">
        <v>125</v>
      </c>
      <c r="AM726" s="38" t="s">
        <v>149</v>
      </c>
      <c r="AN726" s="39" t="s">
        <v>150</v>
      </c>
      <c r="AO726" s="39" t="s">
        <v>151</v>
      </c>
      <c r="AP726" s="58" t="s">
        <v>178</v>
      </c>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3"/>
      <c r="BW726" s="33"/>
      <c r="BX726" s="33"/>
      <c r="BY726" s="33"/>
      <c r="BZ726" s="33"/>
    </row>
    <row r="727" spans="1:78" customFormat="1" x14ac:dyDescent="0.35">
      <c r="A727" s="40" t="s">
        <v>145</v>
      </c>
      <c r="B727" s="5" t="s">
        <v>49</v>
      </c>
      <c r="C727" s="40" t="s">
        <v>458</v>
      </c>
      <c r="D727" s="5" t="s">
        <v>236</v>
      </c>
      <c r="E727" s="41" t="s">
        <v>28</v>
      </c>
      <c r="F727" s="40" t="s">
        <v>126</v>
      </c>
      <c r="G727" s="42" t="str">
        <f ca="1">TEXT(TODAY(),"YYYY-MM-DD")</f>
        <v>2022-12-20</v>
      </c>
      <c r="H727" s="42" t="str">
        <f ca="1">TEXT(TODAY(),"YYYY-MM-DD")</f>
        <v>2022-12-20</v>
      </c>
      <c r="I727" s="40">
        <v>12</v>
      </c>
      <c r="J727" s="40">
        <v>12</v>
      </c>
      <c r="K727" s="40">
        <v>12</v>
      </c>
      <c r="L727" s="40" t="s">
        <v>431</v>
      </c>
      <c r="M727" s="40" t="s">
        <v>432</v>
      </c>
      <c r="N727" s="21" t="s">
        <v>127</v>
      </c>
      <c r="O727" s="21" t="s">
        <v>127</v>
      </c>
      <c r="P727" s="21" t="s">
        <v>128</v>
      </c>
      <c r="Q727" s="21" t="s">
        <v>128</v>
      </c>
      <c r="R727" s="21" t="s">
        <v>128</v>
      </c>
      <c r="S727" s="41"/>
      <c r="T727" s="41" t="s">
        <v>129</v>
      </c>
      <c r="U727" s="41" t="s">
        <v>130</v>
      </c>
      <c r="V727" s="41"/>
      <c r="W727" s="41" t="s">
        <v>131</v>
      </c>
      <c r="X727" s="41" t="s">
        <v>132</v>
      </c>
      <c r="Y727" s="41"/>
      <c r="Z727" s="41"/>
      <c r="AA727" s="41"/>
      <c r="AB727" s="41"/>
      <c r="AC727" s="41"/>
      <c r="AD727" s="41" t="s">
        <v>128</v>
      </c>
      <c r="AE727" s="41" t="s">
        <v>128</v>
      </c>
      <c r="AF727" s="41" t="s">
        <v>128</v>
      </c>
      <c r="AG727" s="41"/>
      <c r="AH727" s="41"/>
      <c r="AI727" s="41"/>
      <c r="AJ727" s="41" t="s">
        <v>128</v>
      </c>
      <c r="AK727" s="41" t="s">
        <v>128</v>
      </c>
      <c r="AL727" s="41" t="s">
        <v>128</v>
      </c>
      <c r="AM727" s="40"/>
      <c r="AN727" s="40">
        <v>19</v>
      </c>
      <c r="AO727" s="40">
        <v>20</v>
      </c>
      <c r="AP727" s="40">
        <v>0</v>
      </c>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row>
    <row r="728" spans="1:78" customFormat="1" x14ac:dyDescent="0.35"/>
    <row r="729" spans="1:78" customFormat="1" x14ac:dyDescent="0.35">
      <c r="A729" s="306" t="s">
        <v>464</v>
      </c>
      <c r="B729" s="307"/>
      <c r="C729" s="307"/>
      <c r="D729" s="307"/>
      <c r="E729" s="307"/>
      <c r="F729" s="307"/>
      <c r="G729" s="307"/>
      <c r="H729" s="307"/>
      <c r="I729" s="307"/>
      <c r="J729" s="307"/>
    </row>
    <row r="730" spans="1:78" customFormat="1" x14ac:dyDescent="0.35">
      <c r="A730" s="155"/>
      <c r="B730" s="156"/>
      <c r="C730" s="308" t="s">
        <v>245</v>
      </c>
      <c r="D730" s="308"/>
      <c r="E730" s="308"/>
      <c r="F730" s="308"/>
      <c r="G730" s="308"/>
      <c r="H730" s="308"/>
      <c r="I730" s="308"/>
      <c r="J730" s="308"/>
      <c r="K730" s="308"/>
    </row>
    <row r="731" spans="1:78" customFormat="1" x14ac:dyDescent="0.35">
      <c r="A731" s="304" t="s">
        <v>246</v>
      </c>
      <c r="B731" s="304" t="s">
        <v>247</v>
      </c>
      <c r="C731" s="309" t="s">
        <v>248</v>
      </c>
      <c r="D731" s="310"/>
      <c r="E731" s="310"/>
      <c r="F731" s="311"/>
      <c r="G731" s="312" t="s">
        <v>249</v>
      </c>
      <c r="H731" s="313"/>
      <c r="I731" s="313"/>
      <c r="J731" s="314"/>
      <c r="K731" s="304" t="s">
        <v>250</v>
      </c>
      <c r="L731" s="304" t="s">
        <v>251</v>
      </c>
    </row>
    <row r="732" spans="1:78" customFormat="1" x14ac:dyDescent="0.35">
      <c r="A732" s="305"/>
      <c r="B732" s="305"/>
      <c r="C732" s="88" t="s">
        <v>161</v>
      </c>
      <c r="D732" s="88" t="s">
        <v>163</v>
      </c>
      <c r="E732" s="88" t="s">
        <v>252</v>
      </c>
      <c r="F732" s="88" t="s">
        <v>253</v>
      </c>
      <c r="G732" s="89" t="s">
        <v>161</v>
      </c>
      <c r="H732" s="89" t="s">
        <v>163</v>
      </c>
      <c r="I732" s="89" t="s">
        <v>252</v>
      </c>
      <c r="J732" s="89" t="s">
        <v>253</v>
      </c>
      <c r="K732" s="305"/>
      <c r="L732" s="305"/>
    </row>
    <row r="733" spans="1:78" customFormat="1" x14ac:dyDescent="0.35">
      <c r="A733" s="41" t="s">
        <v>254</v>
      </c>
      <c r="B733" s="41" t="s">
        <v>255</v>
      </c>
      <c r="C733" s="21" t="str">
        <f>TEXT(16736.14,"0.00")</f>
        <v>16736.14</v>
      </c>
      <c r="D733" s="21" t="str">
        <f>TEXT(668,"0")</f>
        <v>668</v>
      </c>
      <c r="E733" s="21" t="str">
        <f>TEXT(16068.14,"0.00")</f>
        <v>16068.14</v>
      </c>
      <c r="F733" s="21" t="str">
        <f>TEXT(96.01,"0.00")</f>
        <v>96.01</v>
      </c>
      <c r="G733" s="21" t="str">
        <f>TEXT(3750,"0")</f>
        <v>3750</v>
      </c>
      <c r="H733" s="21" t="str">
        <f>TEXT(460,"0")</f>
        <v>460</v>
      </c>
      <c r="I733" s="21" t="str">
        <f>TEXT(3290,"0")</f>
        <v>3290</v>
      </c>
      <c r="J733" s="21" t="str">
        <f>TEXT(87.73,"0.00")</f>
        <v>87.73</v>
      </c>
      <c r="K733" s="21" t="str">
        <f>TEXT(346.3,"0.0")</f>
        <v>346.3</v>
      </c>
      <c r="L733" s="41" t="s">
        <v>28</v>
      </c>
    </row>
    <row r="735" spans="1:78" customFormat="1" x14ac:dyDescent="0.35">
      <c r="A735" s="34" t="s">
        <v>465</v>
      </c>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c r="AG735" s="35"/>
      <c r="AH735" s="35"/>
      <c r="AI735" s="35"/>
    </row>
    <row r="736" spans="1:78" customFormat="1" x14ac:dyDescent="0.35">
      <c r="A736" s="36" t="s">
        <v>84</v>
      </c>
      <c r="B736" s="36" t="s">
        <v>85</v>
      </c>
      <c r="C736" s="36" t="s">
        <v>86</v>
      </c>
      <c r="D736" s="36" t="s">
        <v>87</v>
      </c>
      <c r="E736" s="36" t="s">
        <v>88</v>
      </c>
      <c r="F736" s="36" t="s">
        <v>89</v>
      </c>
      <c r="G736" s="36" t="s">
        <v>90</v>
      </c>
      <c r="H736" s="36" t="s">
        <v>91</v>
      </c>
      <c r="I736" s="36" t="s">
        <v>92</v>
      </c>
      <c r="J736" s="36" t="s">
        <v>93</v>
      </c>
      <c r="K736" s="36" t="s">
        <v>94</v>
      </c>
      <c r="L736" s="36" t="s">
        <v>95</v>
      </c>
      <c r="M736" s="36" t="s">
        <v>96</v>
      </c>
      <c r="N736" s="36" t="s">
        <v>97</v>
      </c>
      <c r="O736" s="36" t="s">
        <v>98</v>
      </c>
      <c r="P736" s="36" t="s">
        <v>99</v>
      </c>
      <c r="Q736" s="36" t="s">
        <v>100</v>
      </c>
      <c r="R736" s="36" t="s">
        <v>101</v>
      </c>
      <c r="S736" s="37" t="s">
        <v>102</v>
      </c>
      <c r="T736" s="315" t="s">
        <v>103</v>
      </c>
      <c r="U736" s="316"/>
      <c r="V736" s="317"/>
      <c r="W736" s="315" t="s">
        <v>104</v>
      </c>
      <c r="X736" s="317"/>
      <c r="Y736" s="157"/>
      <c r="Z736" s="318" t="s">
        <v>105</v>
      </c>
      <c r="AA736" s="319"/>
      <c r="AB736" s="319"/>
      <c r="AC736" s="319"/>
      <c r="AD736" s="319"/>
      <c r="AE736" s="319"/>
      <c r="AF736" s="320"/>
      <c r="AG736" s="318" t="s">
        <v>106</v>
      </c>
      <c r="AH736" s="319"/>
      <c r="AI736" s="319"/>
      <c r="AJ736" s="319"/>
      <c r="AK736" s="319"/>
      <c r="AL736" s="320"/>
      <c r="AM736" s="46"/>
      <c r="AN736" s="47"/>
      <c r="AO736" s="47"/>
      <c r="AP736" s="47"/>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3"/>
      <c r="BW736" s="33"/>
      <c r="BX736" s="33"/>
      <c r="BY736" s="33"/>
      <c r="BZ736" s="33"/>
    </row>
    <row r="737" spans="1:78" customFormat="1" x14ac:dyDescent="0.35">
      <c r="A737" s="38"/>
      <c r="B737" s="38"/>
      <c r="C737" s="38"/>
      <c r="D737" s="38"/>
      <c r="E737" s="38"/>
      <c r="F737" s="38"/>
      <c r="G737" s="38"/>
      <c r="H737" s="38"/>
      <c r="I737" s="38"/>
      <c r="J737" s="38"/>
      <c r="K737" s="38"/>
      <c r="L737" s="38"/>
      <c r="M737" s="38"/>
      <c r="N737" s="38"/>
      <c r="O737" s="38"/>
      <c r="P737" s="38"/>
      <c r="Q737" s="38"/>
      <c r="R737" s="38"/>
      <c r="S737" s="38"/>
      <c r="T737" s="39" t="s">
        <v>107</v>
      </c>
      <c r="U737" s="39" t="s">
        <v>108</v>
      </c>
      <c r="V737" s="39" t="s">
        <v>109</v>
      </c>
      <c r="W737" s="39" t="s">
        <v>110</v>
      </c>
      <c r="X737" s="39" t="s">
        <v>111</v>
      </c>
      <c r="Y737" s="39" t="s">
        <v>112</v>
      </c>
      <c r="Z737" s="39" t="s">
        <v>113</v>
      </c>
      <c r="AA737" s="39" t="s">
        <v>114</v>
      </c>
      <c r="AB737" s="39" t="s">
        <v>115</v>
      </c>
      <c r="AC737" s="39" t="s">
        <v>116</v>
      </c>
      <c r="AD737" s="39" t="s">
        <v>117</v>
      </c>
      <c r="AE737" s="39" t="s">
        <v>118</v>
      </c>
      <c r="AF737" s="39" t="s">
        <v>119</v>
      </c>
      <c r="AG737" s="39" t="s">
        <v>120</v>
      </c>
      <c r="AH737" s="39" t="s">
        <v>121</v>
      </c>
      <c r="AI737" s="39" t="s">
        <v>122</v>
      </c>
      <c r="AJ737" s="39" t="s">
        <v>123</v>
      </c>
      <c r="AK737" s="39" t="s">
        <v>124</v>
      </c>
      <c r="AL737" s="39" t="s">
        <v>125</v>
      </c>
      <c r="AM737" s="38" t="s">
        <v>149</v>
      </c>
      <c r="AN737" s="39" t="s">
        <v>150</v>
      </c>
      <c r="AO737" s="39" t="s">
        <v>151</v>
      </c>
      <c r="AP737" s="58" t="s">
        <v>178</v>
      </c>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3"/>
      <c r="BW737" s="33"/>
      <c r="BX737" s="33"/>
      <c r="BY737" s="33"/>
      <c r="BZ737" s="33"/>
    </row>
    <row r="738" spans="1:78" customFormat="1" x14ac:dyDescent="0.35">
      <c r="A738" s="40" t="s">
        <v>145</v>
      </c>
      <c r="B738" s="5" t="s">
        <v>49</v>
      </c>
      <c r="C738" s="40" t="s">
        <v>466</v>
      </c>
      <c r="D738" s="5" t="s">
        <v>236</v>
      </c>
      <c r="E738" s="41" t="s">
        <v>28</v>
      </c>
      <c r="F738" s="40" t="s">
        <v>126</v>
      </c>
      <c r="G738" s="42" t="str">
        <f ca="1">TEXT(TODAY(),"YYYY-MM-DD")</f>
        <v>2022-12-20</v>
      </c>
      <c r="H738" s="42" t="str">
        <f ca="1">TEXT(TODAY(),"YYYY-MM-DD")</f>
        <v>2022-12-20</v>
      </c>
      <c r="I738" s="40">
        <v>12</v>
      </c>
      <c r="J738" s="40">
        <v>12</v>
      </c>
      <c r="K738" s="40">
        <v>12</v>
      </c>
      <c r="L738" s="40" t="s">
        <v>467</v>
      </c>
      <c r="M738" s="40" t="s">
        <v>468</v>
      </c>
      <c r="N738" s="21" t="s">
        <v>127</v>
      </c>
      <c r="O738" s="21" t="s">
        <v>127</v>
      </c>
      <c r="P738" s="21" t="s">
        <v>128</v>
      </c>
      <c r="Q738" s="21" t="s">
        <v>128</v>
      </c>
      <c r="R738" s="21" t="s">
        <v>128</v>
      </c>
      <c r="S738" s="41"/>
      <c r="T738" s="41" t="s">
        <v>129</v>
      </c>
      <c r="U738" s="41" t="s">
        <v>130</v>
      </c>
      <c r="V738" s="41"/>
      <c r="W738" s="41" t="s">
        <v>131</v>
      </c>
      <c r="X738" s="41" t="s">
        <v>132</v>
      </c>
      <c r="Y738" s="41"/>
      <c r="Z738" s="41"/>
      <c r="AA738" s="41"/>
      <c r="AB738" s="41"/>
      <c r="AC738" s="41"/>
      <c r="AD738" s="41" t="s">
        <v>128</v>
      </c>
      <c r="AE738" s="41" t="s">
        <v>128</v>
      </c>
      <c r="AF738" s="41" t="s">
        <v>128</v>
      </c>
      <c r="AG738" s="41"/>
      <c r="AH738" s="41"/>
      <c r="AI738" s="41"/>
      <c r="AJ738" s="41" t="s">
        <v>128</v>
      </c>
      <c r="AK738" s="41" t="s">
        <v>128</v>
      </c>
      <c r="AL738" s="41" t="s">
        <v>128</v>
      </c>
      <c r="AM738" s="40"/>
      <c r="AN738" s="40">
        <v>19</v>
      </c>
      <c r="AO738" s="40">
        <v>0</v>
      </c>
      <c r="AP738" s="40">
        <v>0</v>
      </c>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3"/>
      <c r="BW738" s="33"/>
      <c r="BX738" s="33"/>
      <c r="BY738" s="33"/>
      <c r="BZ738" s="33"/>
    </row>
    <row r="739" spans="1:78" customFormat="1" ht="19" customHeight="1" x14ac:dyDescent="0.35">
      <c r="A739" s="33"/>
      <c r="B739" s="33"/>
      <c r="C739" s="33"/>
      <c r="D739" s="33"/>
      <c r="E739" s="33"/>
      <c r="F739" s="33"/>
      <c r="G739" s="33"/>
      <c r="H739" s="33"/>
      <c r="I739" s="33"/>
      <c r="J739" s="33"/>
      <c r="K739" s="33"/>
      <c r="L739" s="14"/>
      <c r="M739" s="14"/>
      <c r="Y739" s="60"/>
    </row>
    <row r="740" spans="1:78" customFormat="1" ht="18.5" x14ac:dyDescent="0.35">
      <c r="A740" s="48" t="s">
        <v>469</v>
      </c>
      <c r="B740" s="49"/>
      <c r="C740" s="49"/>
      <c r="D740" s="49"/>
      <c r="E740" s="49"/>
      <c r="F740" s="49"/>
      <c r="G740" s="49"/>
      <c r="H740" s="49"/>
      <c r="I740" s="49"/>
      <c r="J740" s="49"/>
      <c r="K740" s="49"/>
      <c r="L740" s="33"/>
      <c r="Y740" s="60"/>
      <c r="BB740" s="33"/>
      <c r="BC740" s="33"/>
      <c r="BD740" s="33"/>
      <c r="BE740" s="33"/>
      <c r="BF740" s="33"/>
      <c r="BG740" s="33"/>
      <c r="BH740" s="33"/>
      <c r="BI740" s="33"/>
      <c r="BJ740" s="33"/>
      <c r="BK740" s="33"/>
      <c r="BL740" s="33"/>
      <c r="BM740" s="33"/>
      <c r="BN740" s="33"/>
      <c r="BO740" s="33"/>
      <c r="BP740" s="33"/>
      <c r="BQ740" s="33"/>
      <c r="BR740" s="33"/>
      <c r="BS740" s="33"/>
      <c r="BT740" s="33"/>
      <c r="BU740" s="33"/>
      <c r="BV740" s="33"/>
      <c r="BW740" s="33"/>
      <c r="BX740" s="33"/>
      <c r="BY740" s="33"/>
      <c r="BZ740" s="33"/>
    </row>
    <row r="741" spans="1:78" customFormat="1" ht="15.5" x14ac:dyDescent="0.35">
      <c r="A741" s="43" t="s">
        <v>32</v>
      </c>
      <c r="B741" s="43" t="s">
        <v>33</v>
      </c>
      <c r="C741" s="43" t="s">
        <v>34</v>
      </c>
      <c r="D741" s="43" t="s">
        <v>4</v>
      </c>
      <c r="E741" s="43" t="s">
        <v>35</v>
      </c>
      <c r="F741" s="43" t="s">
        <v>133</v>
      </c>
      <c r="G741" s="43" t="s">
        <v>134</v>
      </c>
      <c r="H741" s="43" t="s">
        <v>135</v>
      </c>
      <c r="I741" s="43" t="s">
        <v>136</v>
      </c>
      <c r="J741" s="43" t="s">
        <v>137</v>
      </c>
      <c r="K741" s="43" t="s">
        <v>138</v>
      </c>
      <c r="L741" s="33"/>
      <c r="Y741" s="60"/>
      <c r="BB741" s="33"/>
      <c r="BC741" s="33"/>
      <c r="BD741" s="33"/>
      <c r="BE741" s="33"/>
      <c r="BF741" s="33"/>
      <c r="BG741" s="33"/>
      <c r="BH741" s="33"/>
      <c r="BI741" s="33"/>
      <c r="BJ741" s="33"/>
      <c r="BK741" s="33"/>
      <c r="BL741" s="33"/>
      <c r="BM741" s="33"/>
      <c r="BN741" s="33"/>
      <c r="BO741" s="33"/>
      <c r="BP741" s="33"/>
      <c r="BQ741" s="33"/>
      <c r="BR741" s="33"/>
      <c r="BS741" s="33"/>
      <c r="BT741" s="33"/>
      <c r="BU741" s="33"/>
      <c r="BV741" s="33"/>
      <c r="BW741" s="33"/>
      <c r="BX741" s="33"/>
      <c r="BY741" s="33"/>
      <c r="BZ741" s="33"/>
    </row>
    <row r="742" spans="1:78" customFormat="1" x14ac:dyDescent="0.35">
      <c r="A742" s="44" t="s">
        <v>139</v>
      </c>
      <c r="B742" s="44" t="s">
        <v>140</v>
      </c>
      <c r="C742" s="44" t="str">
        <f ca="1">TEXT(TODAY(),"YYYY-MM-DD")</f>
        <v>2022-12-20</v>
      </c>
      <c r="D742" s="44" t="s">
        <v>13</v>
      </c>
      <c r="E742" s="44" t="s">
        <v>144</v>
      </c>
      <c r="F742" s="45" t="str">
        <f ca="1">TEXT(TODAY(),"YYYY-MM-DD")</f>
        <v>2022-12-20</v>
      </c>
      <c r="G742" s="42" t="s">
        <v>128</v>
      </c>
      <c r="H742" s="44" t="s">
        <v>49</v>
      </c>
      <c r="I742" s="44" t="s">
        <v>141</v>
      </c>
      <c r="J742" s="44" t="s">
        <v>142</v>
      </c>
      <c r="K742" s="44"/>
      <c r="L742" s="33"/>
      <c r="Y742" s="60"/>
      <c r="BB742" s="33"/>
      <c r="BC742" s="33"/>
      <c r="BD742" s="33"/>
      <c r="BE742" s="33"/>
      <c r="BF742" s="33"/>
      <c r="BG742" s="33"/>
      <c r="BH742" s="33"/>
      <c r="BI742" s="33"/>
      <c r="BJ742" s="33"/>
      <c r="BK742" s="33"/>
      <c r="BL742" s="33"/>
      <c r="BM742" s="33"/>
      <c r="BN742" s="33"/>
      <c r="BO742" s="33"/>
      <c r="BP742" s="33"/>
      <c r="BQ742" s="33"/>
      <c r="BR742" s="33"/>
      <c r="BS742" s="33"/>
      <c r="BT742" s="33"/>
      <c r="BU742" s="33"/>
      <c r="BV742" s="33"/>
      <c r="BW742" s="33"/>
      <c r="BX742" s="33"/>
      <c r="BY742" s="33"/>
      <c r="BZ742" s="33"/>
    </row>
    <row r="743" spans="1:78" customFormat="1" x14ac:dyDescent="0.35">
      <c r="A743" s="44" t="s">
        <v>36</v>
      </c>
      <c r="B743" s="44" t="s">
        <v>143</v>
      </c>
      <c r="C743" s="44" t="str">
        <f ca="1">TEXT(TODAY(),"YYYY-MM-DD")</f>
        <v>2022-12-20</v>
      </c>
      <c r="D743" s="44" t="s">
        <v>13</v>
      </c>
      <c r="E743" s="44" t="s">
        <v>38</v>
      </c>
      <c r="F743" s="45" t="str">
        <f ca="1">TEXT(TODAY(),"YYYY-MM-DD")</f>
        <v>2022-12-20</v>
      </c>
      <c r="G743" s="42" t="s">
        <v>128</v>
      </c>
      <c r="H743" s="44" t="s">
        <v>49</v>
      </c>
      <c r="I743" s="44" t="s">
        <v>141</v>
      </c>
      <c r="J743" s="44" t="s">
        <v>152</v>
      </c>
      <c r="K743" s="44"/>
      <c r="L743" s="33"/>
      <c r="Y743" s="60"/>
      <c r="BB743" s="33"/>
      <c r="BC743" s="33"/>
      <c r="BD743" s="33"/>
      <c r="BE743" s="33"/>
      <c r="BF743" s="33"/>
      <c r="BG743" s="33"/>
      <c r="BH743" s="33"/>
      <c r="BI743" s="33"/>
      <c r="BJ743" s="33"/>
      <c r="BK743" s="33"/>
      <c r="BL743" s="33"/>
      <c r="BM743" s="33"/>
      <c r="BN743" s="33"/>
      <c r="BO743" s="33"/>
      <c r="BP743" s="33"/>
      <c r="BQ743" s="33"/>
      <c r="BR743" s="33"/>
      <c r="BS743" s="33"/>
      <c r="BT743" s="33"/>
      <c r="BU743" s="33"/>
      <c r="BV743" s="33"/>
      <c r="BW743" s="33"/>
      <c r="BX743" s="33"/>
      <c r="BY743" s="33"/>
      <c r="BZ743" s="33"/>
    </row>
    <row r="744" spans="1:78" x14ac:dyDescent="0.35">
      <c r="AR744"/>
      <c r="AS744"/>
    </row>
    <row r="745" spans="1:78" customFormat="1" x14ac:dyDescent="0.35">
      <c r="A745" s="321" t="s">
        <v>470</v>
      </c>
      <c r="B745" s="322"/>
      <c r="C745" s="322"/>
      <c r="D745" s="322"/>
      <c r="E745" s="322"/>
      <c r="F745" s="322"/>
      <c r="G745" s="322"/>
      <c r="H745" s="322"/>
      <c r="I745" s="322"/>
      <c r="J745" s="322"/>
      <c r="K745" s="322"/>
      <c r="L745" s="322"/>
      <c r="M745" s="322"/>
      <c r="N745" s="322"/>
      <c r="O745" s="322"/>
      <c r="P745" s="322"/>
      <c r="Q745" s="322"/>
      <c r="R745" s="322"/>
      <c r="S745" s="159"/>
      <c r="T745" s="159"/>
      <c r="U745" s="159"/>
      <c r="V745" s="159"/>
      <c r="W745" s="159"/>
      <c r="X745" s="159"/>
      <c r="Y745" s="159"/>
      <c r="Z745" s="159"/>
    </row>
    <row r="746" spans="1:78" customFormat="1" x14ac:dyDescent="0.35">
      <c r="A746" s="56" t="s">
        <v>153</v>
      </c>
      <c r="B746" s="56" t="s">
        <v>154</v>
      </c>
      <c r="C746" s="56" t="s">
        <v>155</v>
      </c>
      <c r="D746" s="56" t="s">
        <v>90</v>
      </c>
      <c r="E746" s="56" t="s">
        <v>102</v>
      </c>
      <c r="F746" s="56" t="s">
        <v>156</v>
      </c>
      <c r="G746" s="56" t="s">
        <v>157</v>
      </c>
      <c r="H746" s="56" t="s">
        <v>158</v>
      </c>
      <c r="I746" s="56" t="s">
        <v>159</v>
      </c>
      <c r="J746" s="56" t="s">
        <v>160</v>
      </c>
      <c r="K746" s="56" t="s">
        <v>161</v>
      </c>
      <c r="L746" s="56" t="s">
        <v>162</v>
      </c>
      <c r="M746" s="56" t="s">
        <v>163</v>
      </c>
      <c r="N746" s="56" t="s">
        <v>164</v>
      </c>
      <c r="O746" s="56" t="s">
        <v>165</v>
      </c>
      <c r="P746" s="56" t="s">
        <v>166</v>
      </c>
      <c r="Q746" s="56" t="s">
        <v>167</v>
      </c>
      <c r="R746" s="56" t="s">
        <v>168</v>
      </c>
      <c r="S746" s="56" t="s">
        <v>169</v>
      </c>
      <c r="T746" s="56" t="s">
        <v>136</v>
      </c>
      <c r="U746" s="56" t="s">
        <v>135</v>
      </c>
      <c r="V746" s="56" t="s">
        <v>171</v>
      </c>
      <c r="W746" s="56" t="s">
        <v>174</v>
      </c>
      <c r="X746" s="56" t="s">
        <v>175</v>
      </c>
      <c r="Y746" s="56" t="s">
        <v>177</v>
      </c>
      <c r="Z746" s="56" t="s">
        <v>172</v>
      </c>
    </row>
    <row r="747" spans="1:78" customFormat="1" ht="20.5" customHeight="1" x14ac:dyDescent="0.35">
      <c r="A747" s="51" t="s">
        <v>256</v>
      </c>
      <c r="B747" s="50"/>
      <c r="C747" s="145" t="s">
        <v>436</v>
      </c>
      <c r="D747" s="153" t="str">
        <f ca="1">TEXT(TODAY()+30,"YYYY-MM-DD")</f>
        <v>2023-01-19</v>
      </c>
      <c r="E747" s="153" t="str">
        <f ca="1">TEXT(TODAY()+1850,"YYYY-MM-DD")</f>
        <v>2028-01-13</v>
      </c>
      <c r="F747" s="91">
        <v>11</v>
      </c>
      <c r="G747" s="153" t="str">
        <f>CONCATENATE("USD,FLAT ",TEXT(F747,"0.00"))</f>
        <v>USD,FLAT 11.00</v>
      </c>
      <c r="H747" s="91">
        <f>F747</f>
        <v>11</v>
      </c>
      <c r="I747" s="90" t="s">
        <v>65</v>
      </c>
      <c r="J747" s="91">
        <v>1</v>
      </c>
      <c r="K747" s="91" t="str">
        <f>TEXT(H747*J747,"0.00")</f>
        <v>11.00</v>
      </c>
      <c r="L747" s="91"/>
      <c r="M747" s="91">
        <f>10+(J747*3)</f>
        <v>13</v>
      </c>
      <c r="N747" s="90"/>
      <c r="O747" s="90"/>
      <c r="P747" s="90"/>
      <c r="Q747" s="90"/>
      <c r="R747" s="90"/>
      <c r="S747" s="90"/>
      <c r="T747" s="90" t="s">
        <v>141</v>
      </c>
      <c r="U747" s="90" t="s">
        <v>49</v>
      </c>
      <c r="V747" s="90" t="s">
        <v>195</v>
      </c>
      <c r="W747" s="90" t="s">
        <v>38</v>
      </c>
      <c r="X747" s="90" t="s">
        <v>196</v>
      </c>
      <c r="Y747" s="90" t="s">
        <v>291</v>
      </c>
      <c r="Z747" s="90"/>
      <c r="AU747" t="s">
        <v>901</v>
      </c>
    </row>
    <row r="748" spans="1:78" x14ac:dyDescent="0.35">
      <c r="AR748"/>
      <c r="AS748"/>
    </row>
    <row r="749" spans="1:78" customFormat="1" x14ac:dyDescent="0.35">
      <c r="A749" s="34" t="s">
        <v>471</v>
      </c>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c r="AG749" s="35"/>
      <c r="AH749" s="35"/>
      <c r="AI749" s="35"/>
    </row>
    <row r="750" spans="1:78" customFormat="1" x14ac:dyDescent="0.35">
      <c r="A750" s="36" t="s">
        <v>84</v>
      </c>
      <c r="B750" s="36" t="s">
        <v>85</v>
      </c>
      <c r="C750" s="36" t="s">
        <v>86</v>
      </c>
      <c r="D750" s="36" t="s">
        <v>87</v>
      </c>
      <c r="E750" s="36" t="s">
        <v>88</v>
      </c>
      <c r="F750" s="36" t="s">
        <v>89</v>
      </c>
      <c r="G750" s="36" t="s">
        <v>90</v>
      </c>
      <c r="H750" s="36" t="s">
        <v>91</v>
      </c>
      <c r="I750" s="36" t="s">
        <v>92</v>
      </c>
      <c r="J750" s="36" t="s">
        <v>93</v>
      </c>
      <c r="K750" s="36" t="s">
        <v>94</v>
      </c>
      <c r="L750" s="36" t="s">
        <v>95</v>
      </c>
      <c r="M750" s="36" t="s">
        <v>96</v>
      </c>
      <c r="N750" s="36" t="s">
        <v>97</v>
      </c>
      <c r="O750" s="36" t="s">
        <v>98</v>
      </c>
      <c r="P750" s="36" t="s">
        <v>99</v>
      </c>
      <c r="Q750" s="36" t="s">
        <v>100</v>
      </c>
      <c r="R750" s="36" t="s">
        <v>101</v>
      </c>
      <c r="S750" s="37" t="s">
        <v>102</v>
      </c>
      <c r="T750" s="315" t="s">
        <v>103</v>
      </c>
      <c r="U750" s="316"/>
      <c r="V750" s="317"/>
      <c r="W750" s="315" t="s">
        <v>104</v>
      </c>
      <c r="X750" s="317"/>
      <c r="Y750" s="157"/>
      <c r="Z750" s="318" t="s">
        <v>105</v>
      </c>
      <c r="AA750" s="319"/>
      <c r="AB750" s="319"/>
      <c r="AC750" s="319"/>
      <c r="AD750" s="319"/>
      <c r="AE750" s="319"/>
      <c r="AF750" s="320"/>
      <c r="AG750" s="318" t="s">
        <v>106</v>
      </c>
      <c r="AH750" s="319"/>
      <c r="AI750" s="319"/>
      <c r="AJ750" s="319"/>
      <c r="AK750" s="319"/>
      <c r="AL750" s="320"/>
      <c r="AM750" s="46"/>
      <c r="AN750" s="47"/>
      <c r="AO750" s="47"/>
      <c r="AP750" s="47"/>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3"/>
      <c r="BW750" s="33"/>
      <c r="BX750" s="33"/>
      <c r="BY750" s="33"/>
      <c r="BZ750" s="33"/>
    </row>
    <row r="751" spans="1:78" customFormat="1" x14ac:dyDescent="0.35">
      <c r="A751" s="38"/>
      <c r="B751" s="38"/>
      <c r="C751" s="38"/>
      <c r="D751" s="38"/>
      <c r="E751" s="38"/>
      <c r="F751" s="38"/>
      <c r="G751" s="38"/>
      <c r="H751" s="38"/>
      <c r="I751" s="38"/>
      <c r="J751" s="38"/>
      <c r="K751" s="38"/>
      <c r="L751" s="38"/>
      <c r="M751" s="38"/>
      <c r="N751" s="38"/>
      <c r="O751" s="38"/>
      <c r="P751" s="38"/>
      <c r="Q751" s="38"/>
      <c r="R751" s="38"/>
      <c r="S751" s="38"/>
      <c r="T751" s="39" t="s">
        <v>107</v>
      </c>
      <c r="U751" s="39" t="s">
        <v>108</v>
      </c>
      <c r="V751" s="39" t="s">
        <v>109</v>
      </c>
      <c r="W751" s="39" t="s">
        <v>110</v>
      </c>
      <c r="X751" s="39" t="s">
        <v>111</v>
      </c>
      <c r="Y751" s="39" t="s">
        <v>112</v>
      </c>
      <c r="Z751" s="39" t="s">
        <v>113</v>
      </c>
      <c r="AA751" s="39" t="s">
        <v>114</v>
      </c>
      <c r="AB751" s="39" t="s">
        <v>115</v>
      </c>
      <c r="AC751" s="39" t="s">
        <v>116</v>
      </c>
      <c r="AD751" s="39" t="s">
        <v>117</v>
      </c>
      <c r="AE751" s="39" t="s">
        <v>118</v>
      </c>
      <c r="AF751" s="39" t="s">
        <v>119</v>
      </c>
      <c r="AG751" s="39" t="s">
        <v>120</v>
      </c>
      <c r="AH751" s="39" t="s">
        <v>121</v>
      </c>
      <c r="AI751" s="39" t="s">
        <v>122</v>
      </c>
      <c r="AJ751" s="39" t="s">
        <v>123</v>
      </c>
      <c r="AK751" s="39" t="s">
        <v>124</v>
      </c>
      <c r="AL751" s="39" t="s">
        <v>125</v>
      </c>
      <c r="AM751" s="38" t="s">
        <v>149</v>
      </c>
      <c r="AN751" s="39" t="s">
        <v>150</v>
      </c>
      <c r="AO751" s="39" t="s">
        <v>151</v>
      </c>
      <c r="AP751" s="58" t="s">
        <v>178</v>
      </c>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row>
    <row r="752" spans="1:78" customFormat="1" x14ac:dyDescent="0.35">
      <c r="A752" s="40" t="s">
        <v>145</v>
      </c>
      <c r="B752" s="5" t="s">
        <v>49</v>
      </c>
      <c r="C752" s="40" t="s">
        <v>466</v>
      </c>
      <c r="D752" s="5" t="s">
        <v>236</v>
      </c>
      <c r="E752" s="41" t="s">
        <v>28</v>
      </c>
      <c r="F752" s="40" t="s">
        <v>126</v>
      </c>
      <c r="G752" s="42" t="str">
        <f ca="1">TEXT(TODAY(),"YYYY-MM-DD")</f>
        <v>2022-12-20</v>
      </c>
      <c r="H752" s="42" t="str">
        <f ca="1">TEXT(TODAY(),"YYYY-MM-DD")</f>
        <v>2022-12-20</v>
      </c>
      <c r="I752" s="40">
        <v>12</v>
      </c>
      <c r="J752" s="40">
        <v>12</v>
      </c>
      <c r="K752" s="40">
        <v>12</v>
      </c>
      <c r="L752" s="40" t="s">
        <v>431</v>
      </c>
      <c r="M752" s="40" t="s">
        <v>432</v>
      </c>
      <c r="N752" s="21" t="s">
        <v>127</v>
      </c>
      <c r="O752" s="21" t="s">
        <v>127</v>
      </c>
      <c r="P752" s="21" t="s">
        <v>128</v>
      </c>
      <c r="Q752" s="21" t="s">
        <v>128</v>
      </c>
      <c r="R752" s="21" t="s">
        <v>128</v>
      </c>
      <c r="S752" s="41"/>
      <c r="T752" s="41" t="s">
        <v>129</v>
      </c>
      <c r="U752" s="41" t="s">
        <v>130</v>
      </c>
      <c r="V752" s="41"/>
      <c r="W752" s="41" t="s">
        <v>131</v>
      </c>
      <c r="X752" s="41" t="s">
        <v>132</v>
      </c>
      <c r="Y752" s="41"/>
      <c r="Z752" s="41"/>
      <c r="AA752" s="41"/>
      <c r="AB752" s="41"/>
      <c r="AC752" s="41"/>
      <c r="AD752" s="41" t="s">
        <v>128</v>
      </c>
      <c r="AE752" s="41" t="s">
        <v>128</v>
      </c>
      <c r="AF752" s="41" t="s">
        <v>128</v>
      </c>
      <c r="AG752" s="41"/>
      <c r="AH752" s="41"/>
      <c r="AI752" s="41"/>
      <c r="AJ752" s="41" t="s">
        <v>128</v>
      </c>
      <c r="AK752" s="41" t="s">
        <v>128</v>
      </c>
      <c r="AL752" s="41" t="s">
        <v>128</v>
      </c>
      <c r="AM752" s="40"/>
      <c r="AN752" s="40">
        <v>19</v>
      </c>
      <c r="AO752" s="40">
        <v>21</v>
      </c>
      <c r="AP752" s="40">
        <v>1</v>
      </c>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3"/>
      <c r="BW752" s="33"/>
      <c r="BX752" s="33"/>
      <c r="BY752" s="33"/>
      <c r="BZ752" s="33"/>
    </row>
    <row r="753" spans="1:78" customFormat="1" x14ac:dyDescent="0.35"/>
    <row r="754" spans="1:78" customFormat="1" x14ac:dyDescent="0.35">
      <c r="A754" s="306" t="s">
        <v>472</v>
      </c>
      <c r="B754" s="307"/>
      <c r="C754" s="307"/>
      <c r="D754" s="307"/>
      <c r="E754" s="307"/>
      <c r="F754" s="307"/>
      <c r="G754" s="307"/>
      <c r="H754" s="307"/>
      <c r="I754" s="307"/>
      <c r="J754" s="307"/>
    </row>
    <row r="755" spans="1:78" customFormat="1" x14ac:dyDescent="0.35">
      <c r="A755" s="158"/>
      <c r="B755" s="159"/>
      <c r="C755" s="308" t="s">
        <v>245</v>
      </c>
      <c r="D755" s="308"/>
      <c r="E755" s="308"/>
      <c r="F755" s="308"/>
      <c r="G755" s="308"/>
      <c r="H755" s="308"/>
      <c r="I755" s="308"/>
      <c r="J755" s="308"/>
      <c r="K755" s="308"/>
    </row>
    <row r="756" spans="1:78" customFormat="1" x14ac:dyDescent="0.35">
      <c r="A756" s="304" t="s">
        <v>246</v>
      </c>
      <c r="B756" s="304" t="s">
        <v>247</v>
      </c>
      <c r="C756" s="309" t="s">
        <v>248</v>
      </c>
      <c r="D756" s="310"/>
      <c r="E756" s="310"/>
      <c r="F756" s="311"/>
      <c r="G756" s="312" t="s">
        <v>249</v>
      </c>
      <c r="H756" s="313"/>
      <c r="I756" s="313"/>
      <c r="J756" s="314"/>
      <c r="K756" s="304" t="s">
        <v>250</v>
      </c>
      <c r="L756" s="304" t="s">
        <v>251</v>
      </c>
    </row>
    <row r="757" spans="1:78" customFormat="1" x14ac:dyDescent="0.35">
      <c r="A757" s="305"/>
      <c r="B757" s="305"/>
      <c r="C757" s="88" t="s">
        <v>161</v>
      </c>
      <c r="D757" s="88" t="s">
        <v>163</v>
      </c>
      <c r="E757" s="88" t="s">
        <v>252</v>
      </c>
      <c r="F757" s="88" t="s">
        <v>253</v>
      </c>
      <c r="G757" s="89" t="s">
        <v>161</v>
      </c>
      <c r="H757" s="89" t="s">
        <v>163</v>
      </c>
      <c r="I757" s="89" t="s">
        <v>252</v>
      </c>
      <c r="J757" s="89" t="s">
        <v>253</v>
      </c>
      <c r="K757" s="305"/>
      <c r="L757" s="305"/>
    </row>
    <row r="758" spans="1:78" customFormat="1" x14ac:dyDescent="0.35">
      <c r="A758" s="41" t="s">
        <v>254</v>
      </c>
      <c r="B758" s="41" t="s">
        <v>255</v>
      </c>
      <c r="C758" s="21" t="str">
        <f>TEXT(16736.14,"0.00")</f>
        <v>16736.14</v>
      </c>
      <c r="D758" s="21" t="str">
        <f>TEXT(668,"0")</f>
        <v>668</v>
      </c>
      <c r="E758" s="21" t="str">
        <f>TEXT(16068.14,"0.00")</f>
        <v>16068.14</v>
      </c>
      <c r="F758" s="21" t="str">
        <f>TEXT(96.01,"0.00")</f>
        <v>96.01</v>
      </c>
      <c r="G758" s="21" t="str">
        <f>TEXT(3750,"0")</f>
        <v>3750</v>
      </c>
      <c r="H758" s="21" t="str">
        <f>TEXT(460,"0")</f>
        <v>460</v>
      </c>
      <c r="I758" s="21" t="str">
        <f>TEXT(3290,"0")</f>
        <v>3290</v>
      </c>
      <c r="J758" s="21" t="str">
        <f>TEXT(87.73,"0.00")</f>
        <v>87.73</v>
      </c>
      <c r="K758" s="21" t="str">
        <f>TEXT(346.3,"0.0")</f>
        <v>346.3</v>
      </c>
      <c r="L758" s="41" t="s">
        <v>28</v>
      </c>
    </row>
    <row r="760" spans="1:78" customFormat="1" x14ac:dyDescent="0.35">
      <c r="A760" s="34" t="s">
        <v>473</v>
      </c>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c r="AG760" s="35"/>
      <c r="AH760" s="35"/>
      <c r="AI760" s="35"/>
    </row>
    <row r="761" spans="1:78" customFormat="1" x14ac:dyDescent="0.35">
      <c r="A761" s="36" t="s">
        <v>84</v>
      </c>
      <c r="B761" s="36" t="s">
        <v>85</v>
      </c>
      <c r="C761" s="36" t="s">
        <v>86</v>
      </c>
      <c r="D761" s="36" t="s">
        <v>87</v>
      </c>
      <c r="E761" s="36" t="s">
        <v>88</v>
      </c>
      <c r="F761" s="36" t="s">
        <v>89</v>
      </c>
      <c r="G761" s="36" t="s">
        <v>90</v>
      </c>
      <c r="H761" s="36" t="s">
        <v>91</v>
      </c>
      <c r="I761" s="36" t="s">
        <v>92</v>
      </c>
      <c r="J761" s="36" t="s">
        <v>93</v>
      </c>
      <c r="K761" s="36" t="s">
        <v>94</v>
      </c>
      <c r="L761" s="36" t="s">
        <v>95</v>
      </c>
      <c r="M761" s="36" t="s">
        <v>96</v>
      </c>
      <c r="N761" s="36" t="s">
        <v>97</v>
      </c>
      <c r="O761" s="36" t="s">
        <v>98</v>
      </c>
      <c r="P761" s="36" t="s">
        <v>99</v>
      </c>
      <c r="Q761" s="36" t="s">
        <v>100</v>
      </c>
      <c r="R761" s="36" t="s">
        <v>101</v>
      </c>
      <c r="S761" s="37" t="s">
        <v>102</v>
      </c>
      <c r="T761" s="315" t="s">
        <v>103</v>
      </c>
      <c r="U761" s="316"/>
      <c r="V761" s="317"/>
      <c r="W761" s="315" t="s">
        <v>104</v>
      </c>
      <c r="X761" s="317"/>
      <c r="Y761" s="160"/>
      <c r="Z761" s="318" t="s">
        <v>105</v>
      </c>
      <c r="AA761" s="319"/>
      <c r="AB761" s="319"/>
      <c r="AC761" s="319"/>
      <c r="AD761" s="319"/>
      <c r="AE761" s="319"/>
      <c r="AF761" s="320"/>
      <c r="AG761" s="318" t="s">
        <v>106</v>
      </c>
      <c r="AH761" s="319"/>
      <c r="AI761" s="319"/>
      <c r="AJ761" s="319"/>
      <c r="AK761" s="319"/>
      <c r="AL761" s="320"/>
      <c r="AM761" s="46"/>
      <c r="AN761" s="47"/>
      <c r="AO761" s="47"/>
      <c r="AP761" s="47"/>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3"/>
      <c r="BW761" s="33"/>
      <c r="BX761" s="33"/>
      <c r="BY761" s="33"/>
      <c r="BZ761" s="33"/>
    </row>
    <row r="762" spans="1:78" customFormat="1" x14ac:dyDescent="0.35">
      <c r="A762" s="38"/>
      <c r="B762" s="38"/>
      <c r="C762" s="38"/>
      <c r="D762" s="38"/>
      <c r="E762" s="38"/>
      <c r="F762" s="38"/>
      <c r="G762" s="38"/>
      <c r="H762" s="38"/>
      <c r="I762" s="38"/>
      <c r="J762" s="38"/>
      <c r="K762" s="38"/>
      <c r="L762" s="38"/>
      <c r="M762" s="38"/>
      <c r="N762" s="38"/>
      <c r="O762" s="38"/>
      <c r="P762" s="38"/>
      <c r="Q762" s="38"/>
      <c r="R762" s="38"/>
      <c r="S762" s="38"/>
      <c r="T762" s="39" t="s">
        <v>107</v>
      </c>
      <c r="U762" s="39" t="s">
        <v>108</v>
      </c>
      <c r="V762" s="39" t="s">
        <v>109</v>
      </c>
      <c r="W762" s="39" t="s">
        <v>110</v>
      </c>
      <c r="X762" s="39" t="s">
        <v>111</v>
      </c>
      <c r="Y762" s="39" t="s">
        <v>112</v>
      </c>
      <c r="Z762" s="39" t="s">
        <v>113</v>
      </c>
      <c r="AA762" s="39" t="s">
        <v>114</v>
      </c>
      <c r="AB762" s="39" t="s">
        <v>115</v>
      </c>
      <c r="AC762" s="39" t="s">
        <v>116</v>
      </c>
      <c r="AD762" s="39" t="s">
        <v>117</v>
      </c>
      <c r="AE762" s="39" t="s">
        <v>118</v>
      </c>
      <c r="AF762" s="39" t="s">
        <v>119</v>
      </c>
      <c r="AG762" s="39" t="s">
        <v>120</v>
      </c>
      <c r="AH762" s="39" t="s">
        <v>121</v>
      </c>
      <c r="AI762" s="39" t="s">
        <v>122</v>
      </c>
      <c r="AJ762" s="39" t="s">
        <v>123</v>
      </c>
      <c r="AK762" s="39" t="s">
        <v>124</v>
      </c>
      <c r="AL762" s="39" t="s">
        <v>125</v>
      </c>
      <c r="AM762" s="38" t="s">
        <v>149</v>
      </c>
      <c r="AN762" s="39" t="s">
        <v>150</v>
      </c>
      <c r="AO762" s="39" t="s">
        <v>151</v>
      </c>
      <c r="AP762" s="58" t="s">
        <v>178</v>
      </c>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3"/>
      <c r="BW762" s="33"/>
      <c r="BX762" s="33"/>
      <c r="BY762" s="33"/>
      <c r="BZ762" s="33"/>
    </row>
    <row r="763" spans="1:78" customFormat="1" x14ac:dyDescent="0.35">
      <c r="A763" s="40" t="s">
        <v>145</v>
      </c>
      <c r="B763" s="5" t="s">
        <v>49</v>
      </c>
      <c r="C763" s="40" t="s">
        <v>474</v>
      </c>
      <c r="D763" s="5" t="s">
        <v>236</v>
      </c>
      <c r="E763" s="41" t="s">
        <v>28</v>
      </c>
      <c r="F763" s="40" t="s">
        <v>126</v>
      </c>
      <c r="G763" s="42" t="str">
        <f ca="1">TEXT(TODAY(),"YYYY-MM-DD")</f>
        <v>2022-12-20</v>
      </c>
      <c r="H763" s="42" t="str">
        <f ca="1">TEXT(TODAY(),"YYYY-MM-DD")</f>
        <v>2022-12-20</v>
      </c>
      <c r="I763" s="40">
        <v>12</v>
      </c>
      <c r="J763" s="40">
        <v>12</v>
      </c>
      <c r="K763" s="40">
        <v>12</v>
      </c>
      <c r="L763" s="40" t="s">
        <v>475</v>
      </c>
      <c r="M763" s="40" t="s">
        <v>476</v>
      </c>
      <c r="N763" s="21" t="s">
        <v>127</v>
      </c>
      <c r="O763" s="21" t="s">
        <v>127</v>
      </c>
      <c r="P763" s="21" t="s">
        <v>128</v>
      </c>
      <c r="Q763" s="21" t="s">
        <v>128</v>
      </c>
      <c r="R763" s="21" t="s">
        <v>128</v>
      </c>
      <c r="S763" s="41"/>
      <c r="T763" s="41" t="s">
        <v>129</v>
      </c>
      <c r="U763" s="41" t="s">
        <v>130</v>
      </c>
      <c r="V763" s="41"/>
      <c r="W763" s="41" t="s">
        <v>131</v>
      </c>
      <c r="X763" s="41" t="s">
        <v>132</v>
      </c>
      <c r="Y763" s="41"/>
      <c r="Z763" s="41"/>
      <c r="AA763" s="41"/>
      <c r="AB763" s="41"/>
      <c r="AC763" s="41"/>
      <c r="AD763" s="41" t="s">
        <v>128</v>
      </c>
      <c r="AE763" s="41" t="s">
        <v>128</v>
      </c>
      <c r="AF763" s="41" t="s">
        <v>128</v>
      </c>
      <c r="AG763" s="41"/>
      <c r="AH763" s="41"/>
      <c r="AI763" s="41"/>
      <c r="AJ763" s="41" t="s">
        <v>128</v>
      </c>
      <c r="AK763" s="41" t="s">
        <v>128</v>
      </c>
      <c r="AL763" s="41" t="s">
        <v>128</v>
      </c>
      <c r="AM763" s="40"/>
      <c r="AN763" s="40">
        <v>19</v>
      </c>
      <c r="AO763" s="40">
        <v>0</v>
      </c>
      <c r="AP763" s="40">
        <v>0</v>
      </c>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row>
    <row r="764" spans="1:78" customFormat="1" ht="19" customHeight="1" x14ac:dyDescent="0.35">
      <c r="A764" s="33"/>
      <c r="B764" s="33"/>
      <c r="C764" s="33"/>
      <c r="D764" s="33"/>
      <c r="E764" s="33"/>
      <c r="F764" s="33"/>
      <c r="G764" s="33"/>
      <c r="H764" s="33"/>
      <c r="I764" s="33"/>
      <c r="J764" s="33"/>
      <c r="K764" s="33"/>
      <c r="L764" s="14"/>
      <c r="M764" s="14"/>
      <c r="Y764" s="60"/>
    </row>
    <row r="765" spans="1:78" customFormat="1" ht="18.5" x14ac:dyDescent="0.35">
      <c r="A765" s="48" t="s">
        <v>477</v>
      </c>
      <c r="B765" s="49"/>
      <c r="C765" s="49"/>
      <c r="D765" s="49"/>
      <c r="E765" s="49"/>
      <c r="F765" s="49"/>
      <c r="G765" s="49"/>
      <c r="H765" s="49"/>
      <c r="I765" s="49"/>
      <c r="J765" s="49"/>
      <c r="K765" s="49"/>
      <c r="L765" s="33"/>
      <c r="Y765" s="60"/>
      <c r="BB765" s="33"/>
      <c r="BC765" s="33"/>
      <c r="BD765" s="33"/>
      <c r="BE765" s="33"/>
      <c r="BF765" s="33"/>
      <c r="BG765" s="33"/>
      <c r="BH765" s="33"/>
      <c r="BI765" s="33"/>
      <c r="BJ765" s="33"/>
      <c r="BK765" s="33"/>
      <c r="BL765" s="33"/>
      <c r="BM765" s="33"/>
      <c r="BN765" s="33"/>
      <c r="BO765" s="33"/>
      <c r="BP765" s="33"/>
      <c r="BQ765" s="33"/>
      <c r="BR765" s="33"/>
      <c r="BS765" s="33"/>
      <c r="BT765" s="33"/>
      <c r="BU765" s="33"/>
      <c r="BV765" s="33"/>
      <c r="BW765" s="33"/>
      <c r="BX765" s="33"/>
      <c r="BY765" s="33"/>
      <c r="BZ765" s="33"/>
    </row>
    <row r="766" spans="1:78" customFormat="1" ht="15.5" x14ac:dyDescent="0.35">
      <c r="A766" s="43" t="s">
        <v>32</v>
      </c>
      <c r="B766" s="43" t="s">
        <v>33</v>
      </c>
      <c r="C766" s="43" t="s">
        <v>34</v>
      </c>
      <c r="D766" s="43" t="s">
        <v>4</v>
      </c>
      <c r="E766" s="43" t="s">
        <v>35</v>
      </c>
      <c r="F766" s="43" t="s">
        <v>133</v>
      </c>
      <c r="G766" s="43" t="s">
        <v>134</v>
      </c>
      <c r="H766" s="43" t="s">
        <v>135</v>
      </c>
      <c r="I766" s="43" t="s">
        <v>136</v>
      </c>
      <c r="J766" s="43" t="s">
        <v>137</v>
      </c>
      <c r="K766" s="43" t="s">
        <v>138</v>
      </c>
      <c r="L766" s="33"/>
      <c r="Y766" s="60"/>
      <c r="BB766" s="33"/>
      <c r="BC766" s="33"/>
      <c r="BD766" s="33"/>
      <c r="BE766" s="33"/>
      <c r="BF766" s="33"/>
      <c r="BG766" s="33"/>
      <c r="BH766" s="33"/>
      <c r="BI766" s="33"/>
      <c r="BJ766" s="33"/>
      <c r="BK766" s="33"/>
      <c r="BL766" s="33"/>
      <c r="BM766" s="33"/>
      <c r="BN766" s="33"/>
      <c r="BO766" s="33"/>
      <c r="BP766" s="33"/>
      <c r="BQ766" s="33"/>
      <c r="BR766" s="33"/>
      <c r="BS766" s="33"/>
      <c r="BT766" s="33"/>
      <c r="BU766" s="33"/>
      <c r="BV766" s="33"/>
      <c r="BW766" s="33"/>
      <c r="BX766" s="33"/>
      <c r="BY766" s="33"/>
      <c r="BZ766" s="33"/>
    </row>
    <row r="767" spans="1:78" customFormat="1" x14ac:dyDescent="0.35">
      <c r="A767" s="44" t="s">
        <v>139</v>
      </c>
      <c r="B767" s="44" t="s">
        <v>140</v>
      </c>
      <c r="C767" s="44" t="str">
        <f ca="1">TEXT(TODAY(),"YYYY-MM-DD")</f>
        <v>2022-12-20</v>
      </c>
      <c r="D767" s="44" t="s">
        <v>13</v>
      </c>
      <c r="E767" s="44" t="s">
        <v>144</v>
      </c>
      <c r="F767" s="45" t="str">
        <f ca="1">TEXT(TODAY(),"YYYY-MM-DD")</f>
        <v>2022-12-20</v>
      </c>
      <c r="G767" s="42" t="s">
        <v>128</v>
      </c>
      <c r="H767" s="44" t="s">
        <v>49</v>
      </c>
      <c r="I767" s="44" t="s">
        <v>141</v>
      </c>
      <c r="J767" s="44" t="s">
        <v>142</v>
      </c>
      <c r="K767" s="44"/>
      <c r="L767" s="33"/>
      <c r="Y767" s="60"/>
      <c r="BB767" s="33"/>
      <c r="BC767" s="33"/>
      <c r="BD767" s="33"/>
      <c r="BE767" s="33"/>
      <c r="BF767" s="33"/>
      <c r="BG767" s="33"/>
      <c r="BH767" s="33"/>
      <c r="BI767" s="33"/>
      <c r="BJ767" s="33"/>
      <c r="BK767" s="33"/>
      <c r="BL767" s="33"/>
      <c r="BM767" s="33"/>
      <c r="BN767" s="33"/>
      <c r="BO767" s="33"/>
      <c r="BP767" s="33"/>
      <c r="BQ767" s="33"/>
      <c r="BR767" s="33"/>
      <c r="BS767" s="33"/>
      <c r="BT767" s="33"/>
      <c r="BU767" s="33"/>
      <c r="BV767" s="33"/>
      <c r="BW767" s="33"/>
      <c r="BX767" s="33"/>
      <c r="BY767" s="33"/>
      <c r="BZ767" s="33"/>
    </row>
    <row r="768" spans="1:78" customFormat="1" x14ac:dyDescent="0.35">
      <c r="A768" s="44" t="s">
        <v>36</v>
      </c>
      <c r="B768" s="44" t="s">
        <v>143</v>
      </c>
      <c r="C768" s="44" t="str">
        <f ca="1">TEXT(TODAY(),"YYYY-MM-DD")</f>
        <v>2022-12-20</v>
      </c>
      <c r="D768" s="44" t="s">
        <v>13</v>
      </c>
      <c r="E768" s="44" t="s">
        <v>38</v>
      </c>
      <c r="F768" s="45" t="str">
        <f ca="1">TEXT(TODAY(),"YYYY-MM-DD")</f>
        <v>2022-12-20</v>
      </c>
      <c r="G768" s="42" t="s">
        <v>128</v>
      </c>
      <c r="H768" s="44" t="s">
        <v>49</v>
      </c>
      <c r="I768" s="44" t="s">
        <v>141</v>
      </c>
      <c r="J768" s="44" t="s">
        <v>152</v>
      </c>
      <c r="K768" s="44"/>
      <c r="L768" s="33"/>
      <c r="Y768" s="60"/>
      <c r="BB768" s="33"/>
      <c r="BC768" s="33"/>
      <c r="BD768" s="33"/>
      <c r="BE768" s="33"/>
      <c r="BF768" s="33"/>
      <c r="BG768" s="33"/>
      <c r="BH768" s="33"/>
      <c r="BI768" s="33"/>
      <c r="BJ768" s="33"/>
      <c r="BK768" s="33"/>
      <c r="BL768" s="33"/>
      <c r="BM768" s="33"/>
      <c r="BN768" s="33"/>
      <c r="BO768" s="33"/>
      <c r="BP768" s="33"/>
      <c r="BQ768" s="33"/>
      <c r="BR768" s="33"/>
      <c r="BS768" s="33"/>
      <c r="BT768" s="33"/>
      <c r="BU768" s="33"/>
      <c r="BV768" s="33"/>
      <c r="BW768" s="33"/>
      <c r="BX768" s="33"/>
      <c r="BY768" s="33"/>
      <c r="BZ768" s="33"/>
    </row>
    <row r="769" spans="1:78" x14ac:dyDescent="0.35">
      <c r="AR769"/>
      <c r="AS769"/>
    </row>
    <row r="770" spans="1:78" customFormat="1" x14ac:dyDescent="0.35">
      <c r="A770" s="321" t="s">
        <v>478</v>
      </c>
      <c r="B770" s="322"/>
      <c r="C770" s="322"/>
      <c r="D770" s="322"/>
      <c r="E770" s="322"/>
      <c r="F770" s="322"/>
      <c r="G770" s="322"/>
      <c r="H770" s="322"/>
      <c r="I770" s="322"/>
      <c r="J770" s="322"/>
      <c r="K770" s="322"/>
      <c r="L770" s="322"/>
      <c r="M770" s="322"/>
      <c r="N770" s="322"/>
      <c r="O770" s="322"/>
      <c r="P770" s="322"/>
      <c r="Q770" s="322"/>
      <c r="R770" s="322"/>
      <c r="S770" s="162"/>
      <c r="T770" s="162"/>
      <c r="U770" s="162"/>
      <c r="V770" s="162"/>
      <c r="W770" s="162"/>
      <c r="X770" s="162"/>
      <c r="Y770" s="162"/>
      <c r="Z770" s="162"/>
    </row>
    <row r="771" spans="1:78" customFormat="1" x14ac:dyDescent="0.35">
      <c r="A771" s="56" t="s">
        <v>153</v>
      </c>
      <c r="B771" s="56" t="s">
        <v>154</v>
      </c>
      <c r="C771" s="56" t="s">
        <v>155</v>
      </c>
      <c r="D771" s="56" t="s">
        <v>90</v>
      </c>
      <c r="E771" s="56" t="s">
        <v>102</v>
      </c>
      <c r="F771" s="56" t="s">
        <v>156</v>
      </c>
      <c r="G771" s="56" t="s">
        <v>157</v>
      </c>
      <c r="H771" s="56" t="s">
        <v>158</v>
      </c>
      <c r="I771" s="56" t="s">
        <v>159</v>
      </c>
      <c r="J771" s="56" t="s">
        <v>160</v>
      </c>
      <c r="K771" s="56" t="s">
        <v>161</v>
      </c>
      <c r="L771" s="56" t="s">
        <v>162</v>
      </c>
      <c r="M771" s="56" t="s">
        <v>163</v>
      </c>
      <c r="N771" s="56" t="s">
        <v>164</v>
      </c>
      <c r="O771" s="56" t="s">
        <v>165</v>
      </c>
      <c r="P771" s="56" t="s">
        <v>166</v>
      </c>
      <c r="Q771" s="56" t="s">
        <v>167</v>
      </c>
      <c r="R771" s="56" t="s">
        <v>168</v>
      </c>
      <c r="S771" s="56" t="s">
        <v>169</v>
      </c>
      <c r="T771" s="56" t="s">
        <v>136</v>
      </c>
      <c r="U771" s="56" t="s">
        <v>135</v>
      </c>
      <c r="V771" s="56" t="s">
        <v>171</v>
      </c>
      <c r="W771" s="56" t="s">
        <v>174</v>
      </c>
      <c r="X771" s="56" t="s">
        <v>175</v>
      </c>
      <c r="Y771" s="56" t="s">
        <v>177</v>
      </c>
      <c r="Z771" s="56" t="s">
        <v>172</v>
      </c>
    </row>
    <row r="772" spans="1:78" customFormat="1" ht="21.5" customHeight="1" x14ac:dyDescent="0.35">
      <c r="A772" s="51" t="s">
        <v>256</v>
      </c>
      <c r="B772" s="50"/>
      <c r="C772" s="145" t="s">
        <v>436</v>
      </c>
      <c r="D772" s="163" t="str">
        <f ca="1">TEXT(TODAY(),"YYYY-MM-DD")</f>
        <v>2022-12-20</v>
      </c>
      <c r="E772" s="163" t="str">
        <f ca="1">TEXT(TODAY()+45,"YYYY-MM-DD")</f>
        <v>2023-02-03</v>
      </c>
      <c r="F772" s="163">
        <v>11</v>
      </c>
      <c r="G772" s="91" t="s">
        <v>238</v>
      </c>
      <c r="H772" s="91">
        <f>F772</f>
        <v>11</v>
      </c>
      <c r="I772" s="90" t="s">
        <v>65</v>
      </c>
      <c r="J772" s="91">
        <v>1</v>
      </c>
      <c r="K772" s="91" t="str">
        <f>TEXT(H772*J772,"0.00")</f>
        <v>11.00</v>
      </c>
      <c r="L772" s="91"/>
      <c r="M772" s="91">
        <f>10+(J772*3)</f>
        <v>13</v>
      </c>
      <c r="N772" s="90"/>
      <c r="O772" s="90"/>
      <c r="P772" s="90"/>
      <c r="Q772" s="90"/>
      <c r="R772" s="90"/>
      <c r="S772" s="90"/>
      <c r="T772" s="90" t="s">
        <v>141</v>
      </c>
      <c r="U772" s="90" t="s">
        <v>49</v>
      </c>
      <c r="V772" s="90" t="s">
        <v>195</v>
      </c>
      <c r="W772" s="90" t="s">
        <v>38</v>
      </c>
      <c r="X772" s="90" t="s">
        <v>196</v>
      </c>
      <c r="Y772" s="90" t="s">
        <v>479</v>
      </c>
      <c r="Z772" s="90" t="s">
        <v>482</v>
      </c>
      <c r="AU772" t="s">
        <v>902</v>
      </c>
    </row>
    <row r="773" spans="1:78" x14ac:dyDescent="0.35">
      <c r="AR773"/>
      <c r="AS773"/>
    </row>
    <row r="774" spans="1:78" customFormat="1" x14ac:dyDescent="0.35">
      <c r="A774" s="34" t="s">
        <v>480</v>
      </c>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c r="AG774" s="35"/>
      <c r="AH774" s="35"/>
      <c r="AI774" s="35"/>
    </row>
    <row r="775" spans="1:78" customFormat="1" x14ac:dyDescent="0.35">
      <c r="A775" s="36" t="s">
        <v>84</v>
      </c>
      <c r="B775" s="36" t="s">
        <v>85</v>
      </c>
      <c r="C775" s="36" t="s">
        <v>86</v>
      </c>
      <c r="D775" s="36" t="s">
        <v>87</v>
      </c>
      <c r="E775" s="36" t="s">
        <v>88</v>
      </c>
      <c r="F775" s="36" t="s">
        <v>89</v>
      </c>
      <c r="G775" s="36" t="s">
        <v>90</v>
      </c>
      <c r="H775" s="36" t="s">
        <v>91</v>
      </c>
      <c r="I775" s="36" t="s">
        <v>92</v>
      </c>
      <c r="J775" s="36" t="s">
        <v>93</v>
      </c>
      <c r="K775" s="36" t="s">
        <v>94</v>
      </c>
      <c r="L775" s="36" t="s">
        <v>95</v>
      </c>
      <c r="M775" s="36" t="s">
        <v>96</v>
      </c>
      <c r="N775" s="36" t="s">
        <v>97</v>
      </c>
      <c r="O775" s="36" t="s">
        <v>98</v>
      </c>
      <c r="P775" s="36" t="s">
        <v>99</v>
      </c>
      <c r="Q775" s="36" t="s">
        <v>100</v>
      </c>
      <c r="R775" s="36" t="s">
        <v>101</v>
      </c>
      <c r="S775" s="37" t="s">
        <v>102</v>
      </c>
      <c r="T775" s="315" t="s">
        <v>103</v>
      </c>
      <c r="U775" s="316"/>
      <c r="V775" s="317"/>
      <c r="W775" s="315" t="s">
        <v>104</v>
      </c>
      <c r="X775" s="317"/>
      <c r="Y775" s="160"/>
      <c r="Z775" s="318" t="s">
        <v>105</v>
      </c>
      <c r="AA775" s="319"/>
      <c r="AB775" s="319"/>
      <c r="AC775" s="319"/>
      <c r="AD775" s="319"/>
      <c r="AE775" s="319"/>
      <c r="AF775" s="320"/>
      <c r="AG775" s="318" t="s">
        <v>106</v>
      </c>
      <c r="AH775" s="319"/>
      <c r="AI775" s="319"/>
      <c r="AJ775" s="319"/>
      <c r="AK775" s="319"/>
      <c r="AL775" s="320"/>
      <c r="AM775" s="46"/>
      <c r="AN775" s="47"/>
      <c r="AO775" s="47"/>
      <c r="AP775" s="47"/>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row>
    <row r="776" spans="1:78" customFormat="1" x14ac:dyDescent="0.35">
      <c r="A776" s="38"/>
      <c r="B776" s="38"/>
      <c r="C776" s="38"/>
      <c r="D776" s="38"/>
      <c r="E776" s="38"/>
      <c r="F776" s="38"/>
      <c r="G776" s="38"/>
      <c r="H776" s="38"/>
      <c r="I776" s="38"/>
      <c r="J776" s="38"/>
      <c r="K776" s="38"/>
      <c r="L776" s="38"/>
      <c r="M776" s="38"/>
      <c r="N776" s="38"/>
      <c r="O776" s="38"/>
      <c r="P776" s="38"/>
      <c r="Q776" s="38"/>
      <c r="R776" s="38"/>
      <c r="S776" s="38"/>
      <c r="T776" s="39" t="s">
        <v>107</v>
      </c>
      <c r="U776" s="39" t="s">
        <v>108</v>
      </c>
      <c r="V776" s="39" t="s">
        <v>109</v>
      </c>
      <c r="W776" s="39" t="s">
        <v>110</v>
      </c>
      <c r="X776" s="39" t="s">
        <v>111</v>
      </c>
      <c r="Y776" s="39" t="s">
        <v>112</v>
      </c>
      <c r="Z776" s="39" t="s">
        <v>113</v>
      </c>
      <c r="AA776" s="39" t="s">
        <v>114</v>
      </c>
      <c r="AB776" s="39" t="s">
        <v>115</v>
      </c>
      <c r="AC776" s="39" t="s">
        <v>116</v>
      </c>
      <c r="AD776" s="39" t="s">
        <v>117</v>
      </c>
      <c r="AE776" s="39" t="s">
        <v>118</v>
      </c>
      <c r="AF776" s="39" t="s">
        <v>119</v>
      </c>
      <c r="AG776" s="39" t="s">
        <v>120</v>
      </c>
      <c r="AH776" s="39" t="s">
        <v>121</v>
      </c>
      <c r="AI776" s="39" t="s">
        <v>122</v>
      </c>
      <c r="AJ776" s="39" t="s">
        <v>123</v>
      </c>
      <c r="AK776" s="39" t="s">
        <v>124</v>
      </c>
      <c r="AL776" s="39" t="s">
        <v>125</v>
      </c>
      <c r="AM776" s="38" t="s">
        <v>149</v>
      </c>
      <c r="AN776" s="39" t="s">
        <v>150</v>
      </c>
      <c r="AO776" s="39" t="s">
        <v>151</v>
      </c>
      <c r="AP776" s="58" t="s">
        <v>178</v>
      </c>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3"/>
      <c r="BW776" s="33"/>
      <c r="BX776" s="33"/>
      <c r="BY776" s="33"/>
      <c r="BZ776" s="33"/>
    </row>
    <row r="777" spans="1:78" customFormat="1" x14ac:dyDescent="0.35">
      <c r="A777" s="40" t="s">
        <v>145</v>
      </c>
      <c r="B777" s="5" t="s">
        <v>49</v>
      </c>
      <c r="C777" s="40" t="s">
        <v>474</v>
      </c>
      <c r="D777" s="5" t="s">
        <v>236</v>
      </c>
      <c r="E777" s="41" t="s">
        <v>28</v>
      </c>
      <c r="F777" s="40" t="s">
        <v>126</v>
      </c>
      <c r="G777" s="42" t="str">
        <f ca="1">TEXT(TODAY(),"YYYY-MM-DD")</f>
        <v>2022-12-20</v>
      </c>
      <c r="H777" s="42" t="str">
        <f ca="1">TEXT(TODAY(),"YYYY-MM-DD")</f>
        <v>2022-12-20</v>
      </c>
      <c r="I777" s="40">
        <v>12</v>
      </c>
      <c r="J777" s="40">
        <v>12</v>
      </c>
      <c r="K777" s="40">
        <v>12</v>
      </c>
      <c r="L777" s="40" t="s">
        <v>431</v>
      </c>
      <c r="M777" s="40" t="s">
        <v>432</v>
      </c>
      <c r="N777" s="21" t="s">
        <v>127</v>
      </c>
      <c r="O777" s="21" t="s">
        <v>127</v>
      </c>
      <c r="P777" s="21" t="s">
        <v>128</v>
      </c>
      <c r="Q777" s="21" t="s">
        <v>128</v>
      </c>
      <c r="R777" s="21" t="s">
        <v>128</v>
      </c>
      <c r="S777" s="41"/>
      <c r="T777" s="41" t="s">
        <v>129</v>
      </c>
      <c r="U777" s="41" t="s">
        <v>130</v>
      </c>
      <c r="V777" s="41"/>
      <c r="W777" s="41" t="s">
        <v>131</v>
      </c>
      <c r="X777" s="41" t="s">
        <v>132</v>
      </c>
      <c r="Y777" s="41"/>
      <c r="Z777" s="41"/>
      <c r="AA777" s="41"/>
      <c r="AB777" s="41"/>
      <c r="AC777" s="41"/>
      <c r="AD777" s="41" t="s">
        <v>128</v>
      </c>
      <c r="AE777" s="41" t="s">
        <v>128</v>
      </c>
      <c r="AF777" s="41" t="s">
        <v>128</v>
      </c>
      <c r="AG777" s="41"/>
      <c r="AH777" s="41"/>
      <c r="AI777" s="41"/>
      <c r="AJ777" s="41" t="s">
        <v>128</v>
      </c>
      <c r="AK777" s="41" t="s">
        <v>128</v>
      </c>
      <c r="AL777" s="41" t="s">
        <v>128</v>
      </c>
      <c r="AM777" s="40"/>
      <c r="AN777" s="40">
        <v>19</v>
      </c>
      <c r="AO777" s="40">
        <v>20</v>
      </c>
      <c r="AP777" s="40">
        <v>0</v>
      </c>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3"/>
      <c r="BW777" s="33"/>
      <c r="BX777" s="33"/>
      <c r="BY777" s="33"/>
      <c r="BZ777" s="33"/>
    </row>
    <row r="778" spans="1:78" customFormat="1" x14ac:dyDescent="0.35"/>
    <row r="779" spans="1:78" customFormat="1" x14ac:dyDescent="0.35">
      <c r="A779" s="306" t="s">
        <v>481</v>
      </c>
      <c r="B779" s="307"/>
      <c r="C779" s="307"/>
      <c r="D779" s="307"/>
      <c r="E779" s="307"/>
      <c r="F779" s="307"/>
      <c r="G779" s="307"/>
      <c r="H779" s="307"/>
      <c r="I779" s="307"/>
      <c r="J779" s="307"/>
    </row>
    <row r="780" spans="1:78" customFormat="1" x14ac:dyDescent="0.35">
      <c r="A780" s="161"/>
      <c r="B780" s="162"/>
      <c r="C780" s="308" t="s">
        <v>245</v>
      </c>
      <c r="D780" s="308"/>
      <c r="E780" s="308"/>
      <c r="F780" s="308"/>
      <c r="G780" s="308"/>
      <c r="H780" s="308"/>
      <c r="I780" s="308"/>
      <c r="J780" s="308"/>
      <c r="K780" s="308"/>
    </row>
    <row r="781" spans="1:78" customFormat="1" x14ac:dyDescent="0.35">
      <c r="A781" s="304" t="s">
        <v>246</v>
      </c>
      <c r="B781" s="304" t="s">
        <v>247</v>
      </c>
      <c r="C781" s="309" t="s">
        <v>248</v>
      </c>
      <c r="D781" s="310"/>
      <c r="E781" s="310"/>
      <c r="F781" s="311"/>
      <c r="G781" s="312" t="s">
        <v>249</v>
      </c>
      <c r="H781" s="313"/>
      <c r="I781" s="313"/>
      <c r="J781" s="314"/>
      <c r="K781" s="304" t="s">
        <v>250</v>
      </c>
      <c r="L781" s="304" t="s">
        <v>251</v>
      </c>
    </row>
    <row r="782" spans="1:78" customFormat="1" x14ac:dyDescent="0.35">
      <c r="A782" s="305"/>
      <c r="B782" s="305"/>
      <c r="C782" s="88" t="s">
        <v>161</v>
      </c>
      <c r="D782" s="88" t="s">
        <v>163</v>
      </c>
      <c r="E782" s="88" t="s">
        <v>252</v>
      </c>
      <c r="F782" s="88" t="s">
        <v>253</v>
      </c>
      <c r="G782" s="89" t="s">
        <v>161</v>
      </c>
      <c r="H782" s="89" t="s">
        <v>163</v>
      </c>
      <c r="I782" s="89" t="s">
        <v>252</v>
      </c>
      <c r="J782" s="89" t="s">
        <v>253</v>
      </c>
      <c r="K782" s="305"/>
      <c r="L782" s="305"/>
    </row>
    <row r="783" spans="1:78" customFormat="1" x14ac:dyDescent="0.35">
      <c r="A783" s="41" t="s">
        <v>254</v>
      </c>
      <c r="B783" s="41" t="s">
        <v>255</v>
      </c>
      <c r="C783" s="21" t="str">
        <f>TEXT(16736.14,"0.00")</f>
        <v>16736.14</v>
      </c>
      <c r="D783" s="21" t="str">
        <f>TEXT(668,"0")</f>
        <v>668</v>
      </c>
      <c r="E783" s="21" t="str">
        <f>TEXT(16068.14,"0.00")</f>
        <v>16068.14</v>
      </c>
      <c r="F783" s="21" t="str">
        <f>TEXT(96.01,"0.00")</f>
        <v>96.01</v>
      </c>
      <c r="G783" s="21" t="str">
        <f>TEXT(3750,"0")</f>
        <v>3750</v>
      </c>
      <c r="H783" s="21" t="str">
        <f>TEXT(460,"0")</f>
        <v>460</v>
      </c>
      <c r="I783" s="21" t="str">
        <f>TEXT(3290,"0")</f>
        <v>3290</v>
      </c>
      <c r="J783" s="21" t="str">
        <f>TEXT(87.73,"0.00")</f>
        <v>87.73</v>
      </c>
      <c r="K783" s="21" t="str">
        <f>TEXT(346.3,"0.0")</f>
        <v>346.3</v>
      </c>
      <c r="L783" s="41" t="s">
        <v>28</v>
      </c>
    </row>
    <row r="785" spans="1:78" customFormat="1" x14ac:dyDescent="0.35">
      <c r="A785" s="34" t="s">
        <v>483</v>
      </c>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c r="AG785" s="35"/>
      <c r="AH785" s="35"/>
      <c r="AI785" s="35"/>
    </row>
    <row r="786" spans="1:78" customFormat="1" x14ac:dyDescent="0.35">
      <c r="A786" s="36" t="s">
        <v>84</v>
      </c>
      <c r="B786" s="36" t="s">
        <v>85</v>
      </c>
      <c r="C786" s="36" t="s">
        <v>86</v>
      </c>
      <c r="D786" s="36" t="s">
        <v>87</v>
      </c>
      <c r="E786" s="36" t="s">
        <v>88</v>
      </c>
      <c r="F786" s="36" t="s">
        <v>89</v>
      </c>
      <c r="G786" s="36" t="s">
        <v>90</v>
      </c>
      <c r="H786" s="36" t="s">
        <v>91</v>
      </c>
      <c r="I786" s="36" t="s">
        <v>92</v>
      </c>
      <c r="J786" s="36" t="s">
        <v>93</v>
      </c>
      <c r="K786" s="36" t="s">
        <v>94</v>
      </c>
      <c r="L786" s="36" t="s">
        <v>95</v>
      </c>
      <c r="M786" s="36" t="s">
        <v>96</v>
      </c>
      <c r="N786" s="36" t="s">
        <v>97</v>
      </c>
      <c r="O786" s="36" t="s">
        <v>98</v>
      </c>
      <c r="P786" s="36" t="s">
        <v>99</v>
      </c>
      <c r="Q786" s="36" t="s">
        <v>100</v>
      </c>
      <c r="R786" s="36" t="s">
        <v>101</v>
      </c>
      <c r="S786" s="37" t="s">
        <v>102</v>
      </c>
      <c r="T786" s="315" t="s">
        <v>103</v>
      </c>
      <c r="U786" s="316"/>
      <c r="V786" s="317"/>
      <c r="W786" s="315" t="s">
        <v>104</v>
      </c>
      <c r="X786" s="317"/>
      <c r="Y786" s="164"/>
      <c r="Z786" s="318" t="s">
        <v>105</v>
      </c>
      <c r="AA786" s="319"/>
      <c r="AB786" s="319"/>
      <c r="AC786" s="319"/>
      <c r="AD786" s="319"/>
      <c r="AE786" s="319"/>
      <c r="AF786" s="320"/>
      <c r="AG786" s="318" t="s">
        <v>106</v>
      </c>
      <c r="AH786" s="319"/>
      <c r="AI786" s="319"/>
      <c r="AJ786" s="319"/>
      <c r="AK786" s="319"/>
      <c r="AL786" s="320"/>
      <c r="AM786" s="46"/>
      <c r="AN786" s="47"/>
      <c r="AO786" s="47"/>
      <c r="AP786" s="47"/>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3"/>
      <c r="BW786" s="33"/>
      <c r="BX786" s="33"/>
      <c r="BY786" s="33"/>
      <c r="BZ786" s="33"/>
    </row>
    <row r="787" spans="1:78" customFormat="1" x14ac:dyDescent="0.35">
      <c r="A787" s="38"/>
      <c r="B787" s="38"/>
      <c r="C787" s="38"/>
      <c r="D787" s="38"/>
      <c r="E787" s="38"/>
      <c r="F787" s="38"/>
      <c r="G787" s="38"/>
      <c r="H787" s="38"/>
      <c r="I787" s="38"/>
      <c r="J787" s="38"/>
      <c r="K787" s="38"/>
      <c r="L787" s="38"/>
      <c r="M787" s="38"/>
      <c r="N787" s="38"/>
      <c r="O787" s="38"/>
      <c r="P787" s="38"/>
      <c r="Q787" s="38"/>
      <c r="R787" s="38"/>
      <c r="S787" s="38"/>
      <c r="T787" s="39" t="s">
        <v>107</v>
      </c>
      <c r="U787" s="39" t="s">
        <v>108</v>
      </c>
      <c r="V787" s="39" t="s">
        <v>109</v>
      </c>
      <c r="W787" s="39" t="s">
        <v>110</v>
      </c>
      <c r="X787" s="39" t="s">
        <v>111</v>
      </c>
      <c r="Y787" s="39" t="s">
        <v>112</v>
      </c>
      <c r="Z787" s="39" t="s">
        <v>113</v>
      </c>
      <c r="AA787" s="39" t="s">
        <v>114</v>
      </c>
      <c r="AB787" s="39" t="s">
        <v>115</v>
      </c>
      <c r="AC787" s="39" t="s">
        <v>116</v>
      </c>
      <c r="AD787" s="39" t="s">
        <v>117</v>
      </c>
      <c r="AE787" s="39" t="s">
        <v>118</v>
      </c>
      <c r="AF787" s="39" t="s">
        <v>119</v>
      </c>
      <c r="AG787" s="39" t="s">
        <v>120</v>
      </c>
      <c r="AH787" s="39" t="s">
        <v>121</v>
      </c>
      <c r="AI787" s="39" t="s">
        <v>122</v>
      </c>
      <c r="AJ787" s="39" t="s">
        <v>123</v>
      </c>
      <c r="AK787" s="39" t="s">
        <v>124</v>
      </c>
      <c r="AL787" s="39" t="s">
        <v>125</v>
      </c>
      <c r="AM787" s="38" t="s">
        <v>149</v>
      </c>
      <c r="AN787" s="39" t="s">
        <v>150</v>
      </c>
      <c r="AO787" s="39" t="s">
        <v>151</v>
      </c>
      <c r="AP787" s="58" t="s">
        <v>178</v>
      </c>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row>
    <row r="788" spans="1:78" customFormat="1" x14ac:dyDescent="0.35">
      <c r="A788" s="40" t="s">
        <v>145</v>
      </c>
      <c r="B788" s="5" t="s">
        <v>49</v>
      </c>
      <c r="C788" s="40" t="s">
        <v>484</v>
      </c>
      <c r="D788" s="5" t="s">
        <v>236</v>
      </c>
      <c r="E788" s="41" t="s">
        <v>28</v>
      </c>
      <c r="F788" s="40" t="s">
        <v>126</v>
      </c>
      <c r="G788" s="42" t="str">
        <f ca="1">TEXT(TODAY(),"YYYY-MM-DD")</f>
        <v>2022-12-20</v>
      </c>
      <c r="H788" s="42" t="str">
        <f ca="1">TEXT(TODAY(),"YYYY-MM-DD")</f>
        <v>2022-12-20</v>
      </c>
      <c r="I788" s="40">
        <v>12</v>
      </c>
      <c r="J788" s="40">
        <v>12</v>
      </c>
      <c r="K788" s="40">
        <v>12</v>
      </c>
      <c r="L788" s="40" t="s">
        <v>485</v>
      </c>
      <c r="M788" s="40" t="s">
        <v>486</v>
      </c>
      <c r="N788" s="21" t="s">
        <v>127</v>
      </c>
      <c r="O788" s="21" t="s">
        <v>127</v>
      </c>
      <c r="P788" s="21" t="s">
        <v>128</v>
      </c>
      <c r="Q788" s="21" t="s">
        <v>128</v>
      </c>
      <c r="R788" s="21" t="s">
        <v>128</v>
      </c>
      <c r="S788" s="41"/>
      <c r="T788" s="41" t="s">
        <v>129</v>
      </c>
      <c r="U788" s="41" t="s">
        <v>130</v>
      </c>
      <c r="V788" s="41"/>
      <c r="W788" s="41" t="s">
        <v>131</v>
      </c>
      <c r="X788" s="41" t="s">
        <v>132</v>
      </c>
      <c r="Y788" s="41"/>
      <c r="Z788" s="41"/>
      <c r="AA788" s="41"/>
      <c r="AB788" s="41"/>
      <c r="AC788" s="41"/>
      <c r="AD788" s="41" t="s">
        <v>128</v>
      </c>
      <c r="AE788" s="41" t="s">
        <v>128</v>
      </c>
      <c r="AF788" s="41" t="s">
        <v>128</v>
      </c>
      <c r="AG788" s="41"/>
      <c r="AH788" s="41"/>
      <c r="AI788" s="41"/>
      <c r="AJ788" s="41" t="s">
        <v>128</v>
      </c>
      <c r="AK788" s="41" t="s">
        <v>128</v>
      </c>
      <c r="AL788" s="41" t="s">
        <v>128</v>
      </c>
      <c r="AM788" s="40"/>
      <c r="AN788" s="40">
        <v>19</v>
      </c>
      <c r="AO788" s="40">
        <v>0</v>
      </c>
      <c r="AP788" s="40">
        <v>0</v>
      </c>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3"/>
      <c r="BW788" s="33"/>
      <c r="BX788" s="33"/>
      <c r="BY788" s="33"/>
      <c r="BZ788" s="33"/>
    </row>
    <row r="789" spans="1:78" customFormat="1" ht="19" customHeight="1" x14ac:dyDescent="0.35">
      <c r="A789" s="33"/>
      <c r="B789" s="33"/>
      <c r="C789" s="33"/>
      <c r="D789" s="33"/>
      <c r="E789" s="33"/>
      <c r="F789" s="33"/>
      <c r="G789" s="33"/>
      <c r="H789" s="33"/>
      <c r="I789" s="33"/>
      <c r="J789" s="33"/>
      <c r="K789" s="33"/>
      <c r="L789" s="14"/>
      <c r="M789" s="14"/>
      <c r="Y789" s="60"/>
    </row>
    <row r="790" spans="1:78" customFormat="1" ht="18.5" x14ac:dyDescent="0.35">
      <c r="A790" s="48" t="s">
        <v>487</v>
      </c>
      <c r="B790" s="49"/>
      <c r="C790" s="49"/>
      <c r="D790" s="49"/>
      <c r="E790" s="49"/>
      <c r="F790" s="49"/>
      <c r="G790" s="49"/>
      <c r="H790" s="49"/>
      <c r="I790" s="49"/>
      <c r="J790" s="49"/>
      <c r="K790" s="49"/>
      <c r="L790" s="33"/>
      <c r="Y790" s="60"/>
      <c r="BB790" s="33"/>
      <c r="BC790" s="33"/>
      <c r="BD790" s="33"/>
      <c r="BE790" s="33"/>
      <c r="BF790" s="33"/>
      <c r="BG790" s="33"/>
      <c r="BH790" s="33"/>
      <c r="BI790" s="33"/>
      <c r="BJ790" s="33"/>
      <c r="BK790" s="33"/>
      <c r="BL790" s="33"/>
      <c r="BM790" s="33"/>
      <c r="BN790" s="33"/>
      <c r="BO790" s="33"/>
      <c r="BP790" s="33"/>
      <c r="BQ790" s="33"/>
      <c r="BR790" s="33"/>
      <c r="BS790" s="33"/>
      <c r="BT790" s="33"/>
      <c r="BU790" s="33"/>
      <c r="BV790" s="33"/>
      <c r="BW790" s="33"/>
      <c r="BX790" s="33"/>
      <c r="BY790" s="33"/>
      <c r="BZ790" s="33"/>
    </row>
    <row r="791" spans="1:78" customFormat="1" ht="15.5" x14ac:dyDescent="0.35">
      <c r="A791" s="43" t="s">
        <v>32</v>
      </c>
      <c r="B791" s="43" t="s">
        <v>33</v>
      </c>
      <c r="C791" s="43" t="s">
        <v>34</v>
      </c>
      <c r="D791" s="43" t="s">
        <v>4</v>
      </c>
      <c r="E791" s="43" t="s">
        <v>35</v>
      </c>
      <c r="F791" s="43" t="s">
        <v>133</v>
      </c>
      <c r="G791" s="43" t="s">
        <v>134</v>
      </c>
      <c r="H791" s="43" t="s">
        <v>135</v>
      </c>
      <c r="I791" s="43" t="s">
        <v>136</v>
      </c>
      <c r="J791" s="43" t="s">
        <v>137</v>
      </c>
      <c r="K791" s="43" t="s">
        <v>138</v>
      </c>
      <c r="L791" s="33"/>
      <c r="Y791" s="60"/>
      <c r="BB791" s="33"/>
      <c r="BC791" s="33"/>
      <c r="BD791" s="33"/>
      <c r="BE791" s="33"/>
      <c r="BF791" s="33"/>
      <c r="BG791" s="33"/>
      <c r="BH791" s="33"/>
      <c r="BI791" s="33"/>
      <c r="BJ791" s="33"/>
      <c r="BK791" s="33"/>
      <c r="BL791" s="33"/>
      <c r="BM791" s="33"/>
      <c r="BN791" s="33"/>
      <c r="BO791" s="33"/>
      <c r="BP791" s="33"/>
      <c r="BQ791" s="33"/>
      <c r="BR791" s="33"/>
      <c r="BS791" s="33"/>
      <c r="BT791" s="33"/>
      <c r="BU791" s="33"/>
      <c r="BV791" s="33"/>
      <c r="BW791" s="33"/>
      <c r="BX791" s="33"/>
      <c r="BY791" s="33"/>
      <c r="BZ791" s="33"/>
    </row>
    <row r="792" spans="1:78" customFormat="1" x14ac:dyDescent="0.35">
      <c r="A792" s="44" t="s">
        <v>139</v>
      </c>
      <c r="B792" s="44" t="s">
        <v>140</v>
      </c>
      <c r="C792" s="44" t="str">
        <f ca="1">TEXT(TODAY(),"YYYY-MM-DD")</f>
        <v>2022-12-20</v>
      </c>
      <c r="D792" s="44" t="s">
        <v>13</v>
      </c>
      <c r="E792" s="44" t="s">
        <v>144</v>
      </c>
      <c r="F792" s="45" t="str">
        <f ca="1">TEXT(TODAY(),"YYYY-MM-DD")</f>
        <v>2022-12-20</v>
      </c>
      <c r="G792" s="42" t="s">
        <v>128</v>
      </c>
      <c r="H792" s="5" t="s">
        <v>49</v>
      </c>
      <c r="I792" s="44" t="s">
        <v>141</v>
      </c>
      <c r="J792" s="44" t="s">
        <v>142</v>
      </c>
      <c r="K792" s="44"/>
      <c r="L792" s="33"/>
      <c r="Y792" s="60"/>
      <c r="BB792" s="33"/>
      <c r="BC792" s="33"/>
      <c r="BD792" s="33"/>
      <c r="BE792" s="33"/>
      <c r="BF792" s="33"/>
      <c r="BG792" s="33"/>
      <c r="BH792" s="33"/>
      <c r="BI792" s="33"/>
      <c r="BJ792" s="33"/>
      <c r="BK792" s="33"/>
      <c r="BL792" s="33"/>
      <c r="BM792" s="33"/>
      <c r="BN792" s="33"/>
      <c r="BO792" s="33"/>
      <c r="BP792" s="33"/>
      <c r="BQ792" s="33"/>
      <c r="BR792" s="33"/>
      <c r="BS792" s="33"/>
      <c r="BT792" s="33"/>
      <c r="BU792" s="33"/>
      <c r="BV792" s="33"/>
      <c r="BW792" s="33"/>
      <c r="BX792" s="33"/>
      <c r="BY792" s="33"/>
      <c r="BZ792" s="33"/>
    </row>
    <row r="793" spans="1:78" customFormat="1" x14ac:dyDescent="0.35">
      <c r="A793" s="44" t="s">
        <v>36</v>
      </c>
      <c r="B793" s="44" t="s">
        <v>143</v>
      </c>
      <c r="C793" s="44" t="str">
        <f ca="1">TEXT(TODAY(),"YYYY-MM-DD")</f>
        <v>2022-12-20</v>
      </c>
      <c r="D793" s="44" t="s">
        <v>13</v>
      </c>
      <c r="E793" s="44" t="s">
        <v>38</v>
      </c>
      <c r="F793" s="45" t="str">
        <f ca="1">TEXT(TODAY(),"YYYY-MM-DD")</f>
        <v>2022-12-20</v>
      </c>
      <c r="G793" s="42" t="s">
        <v>128</v>
      </c>
      <c r="H793" s="44" t="s">
        <v>49</v>
      </c>
      <c r="I793" s="44" t="s">
        <v>141</v>
      </c>
      <c r="J793" s="44" t="s">
        <v>142</v>
      </c>
      <c r="K793" s="44"/>
      <c r="L793" s="33"/>
      <c r="Y793" s="60"/>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row>
    <row r="795" spans="1:78" customFormat="1" x14ac:dyDescent="0.35">
      <c r="A795" s="321" t="s">
        <v>488</v>
      </c>
      <c r="B795" s="322"/>
      <c r="C795" s="322"/>
      <c r="D795" s="322"/>
      <c r="E795" s="322"/>
      <c r="F795" s="322"/>
      <c r="G795" s="322"/>
      <c r="H795" s="322"/>
      <c r="I795" s="322"/>
      <c r="J795" s="322"/>
      <c r="K795" s="322"/>
      <c r="L795" s="322"/>
      <c r="M795" s="322"/>
      <c r="N795" s="322"/>
      <c r="O795" s="322"/>
      <c r="P795" s="322"/>
      <c r="Q795" s="322"/>
      <c r="R795" s="322"/>
      <c r="S795" s="166"/>
      <c r="T795" s="166"/>
      <c r="U795" s="166"/>
      <c r="V795" s="166"/>
      <c r="W795" s="166"/>
      <c r="X795" s="166"/>
      <c r="Y795" s="166"/>
      <c r="Z795" s="166"/>
    </row>
    <row r="796" spans="1:78" customFormat="1" x14ac:dyDescent="0.35">
      <c r="A796" s="56" t="s">
        <v>153</v>
      </c>
      <c r="B796" s="56" t="s">
        <v>154</v>
      </c>
      <c r="C796" s="56" t="s">
        <v>155</v>
      </c>
      <c r="D796" s="56" t="s">
        <v>90</v>
      </c>
      <c r="E796" s="56" t="s">
        <v>102</v>
      </c>
      <c r="F796" s="56" t="s">
        <v>156</v>
      </c>
      <c r="G796" s="56" t="s">
        <v>157</v>
      </c>
      <c r="H796" s="56" t="s">
        <v>158</v>
      </c>
      <c r="I796" s="56" t="s">
        <v>159</v>
      </c>
      <c r="J796" s="56" t="s">
        <v>160</v>
      </c>
      <c r="K796" s="56" t="s">
        <v>161</v>
      </c>
      <c r="L796" s="56" t="s">
        <v>162</v>
      </c>
      <c r="M796" s="56" t="s">
        <v>163</v>
      </c>
      <c r="N796" s="56" t="s">
        <v>164</v>
      </c>
      <c r="O796" s="56" t="s">
        <v>165</v>
      </c>
      <c r="P796" s="56" t="s">
        <v>166</v>
      </c>
      <c r="Q796" s="56" t="s">
        <v>167</v>
      </c>
      <c r="R796" s="56" t="s">
        <v>168</v>
      </c>
      <c r="S796" s="56" t="s">
        <v>169</v>
      </c>
      <c r="T796" s="56" t="s">
        <v>136</v>
      </c>
      <c r="U796" s="56" t="s">
        <v>135</v>
      </c>
      <c r="V796" s="56" t="s">
        <v>171</v>
      </c>
      <c r="W796" s="56" t="s">
        <v>174</v>
      </c>
      <c r="X796" s="56" t="s">
        <v>175</v>
      </c>
      <c r="Y796" s="56" t="s">
        <v>177</v>
      </c>
      <c r="Z796" s="56" t="s">
        <v>172</v>
      </c>
    </row>
    <row r="797" spans="1:78" customFormat="1" ht="19" customHeight="1" x14ac:dyDescent="0.35">
      <c r="A797" s="50" t="s">
        <v>435</v>
      </c>
      <c r="B797" s="50"/>
      <c r="C797" s="90" t="s">
        <v>257</v>
      </c>
      <c r="D797" s="91" t="str">
        <f ca="1">TEXT(TODAY(),"YYYY-MM-DD")</f>
        <v>2022-12-20</v>
      </c>
      <c r="E797" s="90"/>
      <c r="F797" s="91" t="str">
        <f>TEXT(121,"0")</f>
        <v>121</v>
      </c>
      <c r="G797" s="90" t="str">
        <f>CONCATENATE("USD,FLAT ",TEXT(F797,"0.00"))</f>
        <v>USD,FLAT 121.00</v>
      </c>
      <c r="H797" s="90" t="s">
        <v>489</v>
      </c>
      <c r="I797" s="90" t="s">
        <v>65</v>
      </c>
      <c r="J797" s="90" t="s">
        <v>38</v>
      </c>
      <c r="K797" s="90" t="s">
        <v>489</v>
      </c>
      <c r="L797" s="90"/>
      <c r="M797" s="90" t="s">
        <v>242</v>
      </c>
      <c r="N797" s="90"/>
      <c r="O797" s="90" t="s">
        <v>490</v>
      </c>
      <c r="P797" s="90" t="s">
        <v>491</v>
      </c>
      <c r="Q797" s="90"/>
      <c r="R797" s="90"/>
      <c r="S797" s="167" t="s">
        <v>240</v>
      </c>
      <c r="T797" s="90" t="s">
        <v>141</v>
      </c>
      <c r="U797" s="90">
        <v>7829433453</v>
      </c>
      <c r="V797" s="90" t="s">
        <v>195</v>
      </c>
      <c r="W797" s="90">
        <v>1</v>
      </c>
      <c r="X797" s="90">
        <v>0</v>
      </c>
      <c r="Y797" s="90"/>
      <c r="Z797" s="90"/>
      <c r="AU797" t="s">
        <v>866</v>
      </c>
    </row>
    <row r="799" spans="1:78" customFormat="1" x14ac:dyDescent="0.35">
      <c r="A799" s="34" t="s">
        <v>492</v>
      </c>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c r="AG799" s="35"/>
      <c r="AH799" s="35"/>
      <c r="AI799" s="35"/>
    </row>
    <row r="800" spans="1:78" customFormat="1" x14ac:dyDescent="0.35">
      <c r="A800" s="36" t="s">
        <v>84</v>
      </c>
      <c r="B800" s="36" t="s">
        <v>85</v>
      </c>
      <c r="C800" s="36" t="s">
        <v>86</v>
      </c>
      <c r="D800" s="36" t="s">
        <v>87</v>
      </c>
      <c r="E800" s="36" t="s">
        <v>88</v>
      </c>
      <c r="F800" s="36" t="s">
        <v>89</v>
      </c>
      <c r="G800" s="36" t="s">
        <v>90</v>
      </c>
      <c r="H800" s="36" t="s">
        <v>91</v>
      </c>
      <c r="I800" s="36" t="s">
        <v>92</v>
      </c>
      <c r="J800" s="36" t="s">
        <v>93</v>
      </c>
      <c r="K800" s="36" t="s">
        <v>94</v>
      </c>
      <c r="L800" s="36" t="s">
        <v>95</v>
      </c>
      <c r="M800" s="36" t="s">
        <v>96</v>
      </c>
      <c r="N800" s="36" t="s">
        <v>97</v>
      </c>
      <c r="O800" s="36" t="s">
        <v>98</v>
      </c>
      <c r="P800" s="36" t="s">
        <v>99</v>
      </c>
      <c r="Q800" s="36" t="s">
        <v>100</v>
      </c>
      <c r="R800" s="36" t="s">
        <v>101</v>
      </c>
      <c r="S800" s="37" t="s">
        <v>102</v>
      </c>
      <c r="T800" s="315" t="s">
        <v>103</v>
      </c>
      <c r="U800" s="316"/>
      <c r="V800" s="317"/>
      <c r="W800" s="315" t="s">
        <v>104</v>
      </c>
      <c r="X800" s="317"/>
      <c r="Y800" s="164"/>
      <c r="Z800" s="318" t="s">
        <v>105</v>
      </c>
      <c r="AA800" s="319"/>
      <c r="AB800" s="319"/>
      <c r="AC800" s="319"/>
      <c r="AD800" s="319"/>
      <c r="AE800" s="319"/>
      <c r="AF800" s="320"/>
      <c r="AG800" s="318" t="s">
        <v>106</v>
      </c>
      <c r="AH800" s="319"/>
      <c r="AI800" s="319"/>
      <c r="AJ800" s="319"/>
      <c r="AK800" s="319"/>
      <c r="AL800" s="320"/>
      <c r="AM800" s="46"/>
      <c r="AN800" s="47"/>
      <c r="AO800" s="47"/>
      <c r="AP800" s="47"/>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3"/>
      <c r="BW800" s="33"/>
      <c r="BX800" s="33"/>
      <c r="BY800" s="33"/>
      <c r="BZ800" s="33"/>
    </row>
    <row r="801" spans="1:78" customFormat="1" x14ac:dyDescent="0.35">
      <c r="A801" s="38"/>
      <c r="B801" s="38"/>
      <c r="C801" s="38"/>
      <c r="D801" s="38"/>
      <c r="E801" s="38"/>
      <c r="F801" s="38"/>
      <c r="G801" s="38"/>
      <c r="H801" s="38"/>
      <c r="I801" s="38"/>
      <c r="J801" s="38"/>
      <c r="K801" s="38"/>
      <c r="L801" s="38"/>
      <c r="M801" s="38"/>
      <c r="N801" s="38"/>
      <c r="O801" s="38"/>
      <c r="P801" s="38"/>
      <c r="Q801" s="38"/>
      <c r="R801" s="38"/>
      <c r="S801" s="38"/>
      <c r="T801" s="39" t="s">
        <v>107</v>
      </c>
      <c r="U801" s="39" t="s">
        <v>108</v>
      </c>
      <c r="V801" s="39" t="s">
        <v>109</v>
      </c>
      <c r="W801" s="39" t="s">
        <v>110</v>
      </c>
      <c r="X801" s="39" t="s">
        <v>111</v>
      </c>
      <c r="Y801" s="39" t="s">
        <v>112</v>
      </c>
      <c r="Z801" s="39" t="s">
        <v>113</v>
      </c>
      <c r="AA801" s="39" t="s">
        <v>114</v>
      </c>
      <c r="AB801" s="39" t="s">
        <v>115</v>
      </c>
      <c r="AC801" s="39" t="s">
        <v>116</v>
      </c>
      <c r="AD801" s="39" t="s">
        <v>117</v>
      </c>
      <c r="AE801" s="39" t="s">
        <v>118</v>
      </c>
      <c r="AF801" s="39" t="s">
        <v>119</v>
      </c>
      <c r="AG801" s="39" t="s">
        <v>120</v>
      </c>
      <c r="AH801" s="39" t="s">
        <v>121</v>
      </c>
      <c r="AI801" s="39" t="s">
        <v>122</v>
      </c>
      <c r="AJ801" s="39" t="s">
        <v>123</v>
      </c>
      <c r="AK801" s="39" t="s">
        <v>124</v>
      </c>
      <c r="AL801" s="39" t="s">
        <v>125</v>
      </c>
      <c r="AM801" s="38" t="s">
        <v>149</v>
      </c>
      <c r="AN801" s="39" t="s">
        <v>150</v>
      </c>
      <c r="AO801" s="39" t="s">
        <v>151</v>
      </c>
      <c r="AP801" s="58" t="s">
        <v>178</v>
      </c>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3"/>
      <c r="BW801" s="33"/>
      <c r="BX801" s="33"/>
      <c r="BY801" s="33"/>
      <c r="BZ801" s="33"/>
    </row>
    <row r="802" spans="1:78" customFormat="1" x14ac:dyDescent="0.35">
      <c r="A802" s="40" t="s">
        <v>145</v>
      </c>
      <c r="B802" s="5" t="s">
        <v>49</v>
      </c>
      <c r="C802" s="40" t="s">
        <v>484</v>
      </c>
      <c r="D802" s="5" t="s">
        <v>236</v>
      </c>
      <c r="E802" s="41" t="s">
        <v>28</v>
      </c>
      <c r="F802" s="40" t="s">
        <v>126</v>
      </c>
      <c r="G802" s="42" t="str">
        <f ca="1">TEXT(TODAY(),"YYYY-MM-DD")</f>
        <v>2022-12-20</v>
      </c>
      <c r="H802" s="42" t="str">
        <f ca="1">TEXT(TODAY(),"YYYY-MM-DD")</f>
        <v>2022-12-20</v>
      </c>
      <c r="I802" s="40">
        <v>12</v>
      </c>
      <c r="J802" s="40">
        <v>12</v>
      </c>
      <c r="K802" s="40">
        <v>12</v>
      </c>
      <c r="L802" s="40" t="s">
        <v>485</v>
      </c>
      <c r="M802" s="40" t="s">
        <v>486</v>
      </c>
      <c r="N802" s="21" t="s">
        <v>127</v>
      </c>
      <c r="O802" s="21" t="s">
        <v>127</v>
      </c>
      <c r="P802" s="21" t="s">
        <v>128</v>
      </c>
      <c r="Q802" s="21" t="s">
        <v>128</v>
      </c>
      <c r="R802" s="21" t="s">
        <v>128</v>
      </c>
      <c r="S802" s="41"/>
      <c r="T802" s="41" t="s">
        <v>129</v>
      </c>
      <c r="U802" s="41" t="s">
        <v>130</v>
      </c>
      <c r="V802" s="41"/>
      <c r="W802" s="41" t="s">
        <v>131</v>
      </c>
      <c r="X802" s="41" t="s">
        <v>132</v>
      </c>
      <c r="Y802" s="41"/>
      <c r="Z802" s="41"/>
      <c r="AA802" s="41"/>
      <c r="AB802" s="41"/>
      <c r="AC802" s="41"/>
      <c r="AD802" s="41" t="s">
        <v>128</v>
      </c>
      <c r="AE802" s="41" t="s">
        <v>128</v>
      </c>
      <c r="AF802" s="41" t="s">
        <v>128</v>
      </c>
      <c r="AG802" s="41"/>
      <c r="AH802" s="41"/>
      <c r="AI802" s="41"/>
      <c r="AJ802" s="41" t="s">
        <v>128</v>
      </c>
      <c r="AK802" s="41" t="s">
        <v>128</v>
      </c>
      <c r="AL802" s="41" t="s">
        <v>128</v>
      </c>
      <c r="AM802" s="40"/>
      <c r="AN802" s="40">
        <v>19</v>
      </c>
      <c r="AO802" s="40">
        <v>20</v>
      </c>
      <c r="AP802" s="40">
        <v>1</v>
      </c>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3"/>
      <c r="BW802" s="33"/>
      <c r="BX802" s="33"/>
      <c r="BY802" s="33"/>
      <c r="BZ802" s="33"/>
    </row>
    <row r="803" spans="1:78" customFormat="1" x14ac:dyDescent="0.35"/>
    <row r="804" spans="1:78" customFormat="1" x14ac:dyDescent="0.35">
      <c r="A804" s="306" t="s">
        <v>493</v>
      </c>
      <c r="B804" s="307"/>
      <c r="C804" s="307"/>
      <c r="D804" s="307"/>
      <c r="E804" s="307"/>
      <c r="F804" s="307"/>
      <c r="G804" s="307"/>
      <c r="H804" s="307"/>
      <c r="I804" s="307"/>
      <c r="J804" s="307"/>
    </row>
    <row r="805" spans="1:78" customFormat="1" x14ac:dyDescent="0.35">
      <c r="A805" s="165"/>
      <c r="B805" s="166"/>
      <c r="C805" s="308" t="s">
        <v>245</v>
      </c>
      <c r="D805" s="308"/>
      <c r="E805" s="308"/>
      <c r="F805" s="308"/>
      <c r="G805" s="308"/>
      <c r="H805" s="308"/>
      <c r="I805" s="308"/>
      <c r="J805" s="308"/>
      <c r="K805" s="308"/>
    </row>
    <row r="806" spans="1:78" customFormat="1" x14ac:dyDescent="0.35">
      <c r="A806" s="304" t="s">
        <v>246</v>
      </c>
      <c r="B806" s="304" t="s">
        <v>247</v>
      </c>
      <c r="C806" s="309" t="s">
        <v>248</v>
      </c>
      <c r="D806" s="310"/>
      <c r="E806" s="310"/>
      <c r="F806" s="311"/>
      <c r="G806" s="312" t="s">
        <v>249</v>
      </c>
      <c r="H806" s="313"/>
      <c r="I806" s="313"/>
      <c r="J806" s="314"/>
      <c r="K806" s="304" t="s">
        <v>250</v>
      </c>
      <c r="L806" s="304" t="s">
        <v>251</v>
      </c>
    </row>
    <row r="807" spans="1:78" customFormat="1" x14ac:dyDescent="0.35">
      <c r="A807" s="305"/>
      <c r="B807" s="305"/>
      <c r="C807" s="88" t="s">
        <v>161</v>
      </c>
      <c r="D807" s="88" t="s">
        <v>163</v>
      </c>
      <c r="E807" s="88" t="s">
        <v>252</v>
      </c>
      <c r="F807" s="88" t="s">
        <v>253</v>
      </c>
      <c r="G807" s="89" t="s">
        <v>161</v>
      </c>
      <c r="H807" s="89" t="s">
        <v>163</v>
      </c>
      <c r="I807" s="89" t="s">
        <v>252</v>
      </c>
      <c r="J807" s="89" t="s">
        <v>253</v>
      </c>
      <c r="K807" s="305"/>
      <c r="L807" s="305"/>
    </row>
    <row r="808" spans="1:78" customFormat="1" x14ac:dyDescent="0.35">
      <c r="A808" s="41" t="s">
        <v>254</v>
      </c>
      <c r="B808" s="41" t="s">
        <v>255</v>
      </c>
      <c r="C808" s="21" t="str">
        <f>TEXT(16856.89,"0.00")</f>
        <v>16856.89</v>
      </c>
      <c r="D808" s="21" t="str">
        <f>TEXT(668,"0")</f>
        <v>668</v>
      </c>
      <c r="E808" s="21" t="str">
        <f>TEXT(16188.89,"0.00")</f>
        <v>16188.89</v>
      </c>
      <c r="F808" s="21" t="str">
        <f>TEXT(96.04,"0.00")</f>
        <v>96.04</v>
      </c>
      <c r="G808" s="21" t="str">
        <f>TEXT(3750,"0")</f>
        <v>3750</v>
      </c>
      <c r="H808" s="21" t="str">
        <f>TEXT(460,"0")</f>
        <v>460</v>
      </c>
      <c r="I808" s="21" t="str">
        <f>TEXT(3290,"0")</f>
        <v>3290</v>
      </c>
      <c r="J808" s="21" t="str">
        <f>TEXT(87.73,"0.00")</f>
        <v>87.73</v>
      </c>
      <c r="K808" s="21" t="str">
        <f>TEXT(349.52,"0.00")</f>
        <v>349.52</v>
      </c>
      <c r="L808" s="41" t="s">
        <v>28</v>
      </c>
    </row>
    <row r="810" spans="1:78" customFormat="1" x14ac:dyDescent="0.35">
      <c r="A810" s="321" t="s">
        <v>488</v>
      </c>
      <c r="B810" s="322"/>
      <c r="C810" s="322"/>
      <c r="D810" s="322"/>
      <c r="E810" s="322"/>
      <c r="F810" s="322"/>
      <c r="G810" s="322"/>
      <c r="H810" s="322"/>
      <c r="I810" s="322"/>
      <c r="J810" s="322"/>
      <c r="K810" s="322"/>
      <c r="L810" s="322"/>
      <c r="M810" s="322"/>
      <c r="N810" s="322"/>
      <c r="O810" s="322"/>
      <c r="P810" s="322"/>
      <c r="Q810" s="322"/>
      <c r="R810" s="322"/>
      <c r="S810" s="166"/>
      <c r="T810" s="166"/>
      <c r="U810" s="166"/>
      <c r="V810" s="166"/>
      <c r="W810" s="166"/>
      <c r="X810" s="166"/>
      <c r="Y810" s="166"/>
      <c r="Z810" s="166"/>
    </row>
    <row r="811" spans="1:78" customFormat="1" x14ac:dyDescent="0.35">
      <c r="A811" s="56" t="s">
        <v>153</v>
      </c>
      <c r="B811" s="56" t="s">
        <v>154</v>
      </c>
      <c r="C811" s="56" t="s">
        <v>155</v>
      </c>
      <c r="D811" s="56" t="s">
        <v>90</v>
      </c>
      <c r="E811" s="56" t="s">
        <v>102</v>
      </c>
      <c r="F811" s="56" t="s">
        <v>156</v>
      </c>
      <c r="G811" s="56" t="s">
        <v>157</v>
      </c>
      <c r="H811" s="56" t="s">
        <v>158</v>
      </c>
      <c r="I811" s="56" t="s">
        <v>159</v>
      </c>
      <c r="J811" s="56" t="s">
        <v>160</v>
      </c>
      <c r="K811" s="56" t="s">
        <v>161</v>
      </c>
      <c r="L811" s="56" t="s">
        <v>162</v>
      </c>
      <c r="M811" s="56" t="s">
        <v>163</v>
      </c>
      <c r="N811" s="56" t="s">
        <v>164</v>
      </c>
      <c r="O811" s="56" t="s">
        <v>165</v>
      </c>
      <c r="P811" s="56" t="s">
        <v>166</v>
      </c>
      <c r="Q811" s="56" t="s">
        <v>167</v>
      </c>
      <c r="R811" s="56" t="s">
        <v>168</v>
      </c>
      <c r="S811" s="56" t="s">
        <v>169</v>
      </c>
      <c r="T811" s="56" t="s">
        <v>136</v>
      </c>
      <c r="U811" s="56" t="s">
        <v>135</v>
      </c>
      <c r="V811" s="56" t="s">
        <v>171</v>
      </c>
      <c r="W811" s="56" t="s">
        <v>174</v>
      </c>
      <c r="X811" s="56" t="s">
        <v>175</v>
      </c>
      <c r="Y811" s="56" t="s">
        <v>177</v>
      </c>
      <c r="Z811" s="56" t="s">
        <v>172</v>
      </c>
    </row>
    <row r="812" spans="1:78" customFormat="1" x14ac:dyDescent="0.35">
      <c r="A812" s="50" t="s">
        <v>435</v>
      </c>
      <c r="B812" s="50"/>
      <c r="C812" s="168" t="s">
        <v>494</v>
      </c>
      <c r="D812" s="168" t="str">
        <f ca="1">TEXT(TODAY()+30,"YYYY-MM-DD")</f>
        <v>2023-01-19</v>
      </c>
      <c r="E812" s="168" t="str">
        <f ca="1">TEXT(TODAY()+45,"YYYY-MM-DD")</f>
        <v>2023-02-03</v>
      </c>
      <c r="F812" s="168" t="str">
        <f>TEXT(121,"0")</f>
        <v>121</v>
      </c>
      <c r="G812" s="168" t="str">
        <f>CONCATENATE("USD,FLAT ",TEXT(F812,"0.00"))</f>
        <v>USD,FLAT 121.00</v>
      </c>
      <c r="H812" s="168" t="s">
        <v>489</v>
      </c>
      <c r="I812" s="168" t="s">
        <v>65</v>
      </c>
      <c r="J812" s="168" t="s">
        <v>38</v>
      </c>
      <c r="K812" s="168" t="s">
        <v>489</v>
      </c>
      <c r="L812" s="168"/>
      <c r="M812" s="168" t="s">
        <v>242</v>
      </c>
      <c r="N812" s="168"/>
      <c r="O812" s="168" t="s">
        <v>490</v>
      </c>
      <c r="P812" s="168" t="s">
        <v>491</v>
      </c>
      <c r="Q812" s="168"/>
      <c r="R812" s="168"/>
      <c r="S812" s="168" t="s">
        <v>240</v>
      </c>
      <c r="T812" s="168" t="s">
        <v>141</v>
      </c>
      <c r="U812" s="168">
        <v>7829433453</v>
      </c>
      <c r="V812" s="168" t="s">
        <v>195</v>
      </c>
      <c r="W812" s="168">
        <v>1</v>
      </c>
      <c r="X812" s="168">
        <v>0</v>
      </c>
      <c r="Y812" s="168"/>
      <c r="Z812" s="168" t="s">
        <v>244</v>
      </c>
      <c r="AU812" t="s">
        <v>867</v>
      </c>
    </row>
    <row r="814" spans="1:78" customFormat="1" x14ac:dyDescent="0.35">
      <c r="A814" s="321" t="s">
        <v>488</v>
      </c>
      <c r="B814" s="322"/>
      <c r="C814" s="322"/>
      <c r="D814" s="322"/>
      <c r="E814" s="322"/>
      <c r="F814" s="322"/>
      <c r="G814" s="322"/>
      <c r="H814" s="322"/>
      <c r="I814" s="322"/>
      <c r="J814" s="322"/>
      <c r="K814" s="322"/>
      <c r="L814" s="322"/>
      <c r="M814" s="322"/>
      <c r="N814" s="322"/>
      <c r="O814" s="322"/>
      <c r="P814" s="322"/>
      <c r="Q814" s="322"/>
      <c r="R814" s="322"/>
      <c r="S814" s="166"/>
      <c r="T814" s="166"/>
      <c r="U814" s="166"/>
      <c r="V814" s="166"/>
      <c r="W814" s="166"/>
      <c r="X814" s="166"/>
      <c r="Y814" s="166"/>
      <c r="Z814" s="166"/>
    </row>
    <row r="815" spans="1:78" customFormat="1" x14ac:dyDescent="0.35">
      <c r="A815" s="56" t="s">
        <v>153</v>
      </c>
      <c r="B815" s="56" t="s">
        <v>154</v>
      </c>
      <c r="C815" s="56" t="s">
        <v>155</v>
      </c>
      <c r="D815" s="56" t="s">
        <v>90</v>
      </c>
      <c r="E815" s="56" t="s">
        <v>102</v>
      </c>
      <c r="F815" s="56" t="s">
        <v>156</v>
      </c>
      <c r="G815" s="56" t="s">
        <v>157</v>
      </c>
      <c r="H815" s="56" t="s">
        <v>158</v>
      </c>
      <c r="I815" s="56" t="s">
        <v>159</v>
      </c>
      <c r="J815" s="56" t="s">
        <v>160</v>
      </c>
      <c r="K815" s="56" t="s">
        <v>161</v>
      </c>
      <c r="L815" s="56" t="s">
        <v>162</v>
      </c>
      <c r="M815" s="56" t="s">
        <v>163</v>
      </c>
      <c r="N815" s="56" t="s">
        <v>164</v>
      </c>
      <c r="O815" s="56" t="s">
        <v>165</v>
      </c>
      <c r="P815" s="56" t="s">
        <v>166</v>
      </c>
      <c r="Q815" s="56" t="s">
        <v>167</v>
      </c>
      <c r="R815" s="56" t="s">
        <v>168</v>
      </c>
      <c r="S815" s="56" t="s">
        <v>169</v>
      </c>
      <c r="T815" s="56" t="s">
        <v>136</v>
      </c>
      <c r="U815" s="56" t="s">
        <v>135</v>
      </c>
      <c r="V815" s="56" t="s">
        <v>171</v>
      </c>
      <c r="W815" s="56" t="s">
        <v>174</v>
      </c>
      <c r="X815" s="56" t="s">
        <v>175</v>
      </c>
      <c r="Y815" s="56" t="s">
        <v>177</v>
      </c>
      <c r="Z815" s="56" t="s">
        <v>172</v>
      </c>
    </row>
    <row r="816" spans="1:78" customFormat="1" x14ac:dyDescent="0.35">
      <c r="A816" s="50" t="s">
        <v>435</v>
      </c>
      <c r="B816" s="50"/>
      <c r="C816" s="84" t="s">
        <v>241</v>
      </c>
      <c r="D816" s="84" t="str">
        <f ca="1">TEXT(TODAY()+30,"YYYY-MM-DD")</f>
        <v>2023-01-19</v>
      </c>
      <c r="E816" s="84" t="str">
        <f ca="1">TEXT(TODAY()+45,"YYYY-MM-DD")</f>
        <v>2023-02-03</v>
      </c>
      <c r="F816" s="84">
        <v>0.25</v>
      </c>
      <c r="G816" s="84" t="str">
        <f>CONCATENATE("USD,FLAT ",TEXT(F816,"0.00"))</f>
        <v>USD,FLAT 0.25</v>
      </c>
      <c r="H816" s="85"/>
      <c r="I816" s="84" t="s">
        <v>65</v>
      </c>
      <c r="J816" s="86">
        <v>1</v>
      </c>
      <c r="K816" s="87" t="str">
        <f>TEXT(0.25,"0.00")</f>
        <v>0.25</v>
      </c>
      <c r="L816" s="84"/>
      <c r="M816" s="87" t="str">
        <f>TEXT(13,"0")</f>
        <v>13</v>
      </c>
      <c r="N816" s="84" t="s">
        <v>140</v>
      </c>
      <c r="O816" s="84" t="s">
        <v>239</v>
      </c>
      <c r="P816" s="84" t="s">
        <v>491</v>
      </c>
      <c r="Q816" s="84"/>
      <c r="R816" s="84"/>
      <c r="S816" s="84" t="s">
        <v>240</v>
      </c>
      <c r="T816" s="84" t="s">
        <v>141</v>
      </c>
      <c r="U816" s="84">
        <v>7829433453</v>
      </c>
      <c r="V816" s="85" t="s">
        <v>195</v>
      </c>
      <c r="W816" s="84">
        <v>0</v>
      </c>
      <c r="X816" s="86">
        <v>0</v>
      </c>
      <c r="Y816" s="87"/>
      <c r="Z816" s="84" t="s">
        <v>244</v>
      </c>
    </row>
    <row r="818" spans="1:78" customFormat="1" x14ac:dyDescent="0.35">
      <c r="A818" s="34" t="s">
        <v>492</v>
      </c>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c r="AI818" s="35"/>
    </row>
    <row r="819" spans="1:78" customFormat="1" x14ac:dyDescent="0.35">
      <c r="A819" s="36" t="s">
        <v>84</v>
      </c>
      <c r="B819" s="36" t="s">
        <v>85</v>
      </c>
      <c r="C819" s="36" t="s">
        <v>86</v>
      </c>
      <c r="D819" s="36" t="s">
        <v>87</v>
      </c>
      <c r="E819" s="36" t="s">
        <v>88</v>
      </c>
      <c r="F819" s="36" t="s">
        <v>89</v>
      </c>
      <c r="G819" s="36" t="s">
        <v>90</v>
      </c>
      <c r="H819" s="36" t="s">
        <v>91</v>
      </c>
      <c r="I819" s="36" t="s">
        <v>92</v>
      </c>
      <c r="J819" s="36" t="s">
        <v>93</v>
      </c>
      <c r="K819" s="36" t="s">
        <v>94</v>
      </c>
      <c r="L819" s="36" t="s">
        <v>95</v>
      </c>
      <c r="M819" s="36" t="s">
        <v>96</v>
      </c>
      <c r="N819" s="36" t="s">
        <v>97</v>
      </c>
      <c r="O819" s="36" t="s">
        <v>98</v>
      </c>
      <c r="P819" s="36" t="s">
        <v>99</v>
      </c>
      <c r="Q819" s="36" t="s">
        <v>100</v>
      </c>
      <c r="R819" s="36" t="s">
        <v>101</v>
      </c>
      <c r="S819" s="37" t="s">
        <v>102</v>
      </c>
      <c r="T819" s="315" t="s">
        <v>103</v>
      </c>
      <c r="U819" s="316"/>
      <c r="V819" s="317"/>
      <c r="W819" s="315" t="s">
        <v>104</v>
      </c>
      <c r="X819" s="317"/>
      <c r="Y819" s="164"/>
      <c r="Z819" s="318" t="s">
        <v>105</v>
      </c>
      <c r="AA819" s="319"/>
      <c r="AB819" s="319"/>
      <c r="AC819" s="319"/>
      <c r="AD819" s="319"/>
      <c r="AE819" s="319"/>
      <c r="AF819" s="320"/>
      <c r="AG819" s="318" t="s">
        <v>106</v>
      </c>
      <c r="AH819" s="319"/>
      <c r="AI819" s="319"/>
      <c r="AJ819" s="319"/>
      <c r="AK819" s="319"/>
      <c r="AL819" s="320"/>
      <c r="AM819" s="46"/>
      <c r="AN819" s="47"/>
      <c r="AO819" s="47"/>
      <c r="AP819" s="47"/>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3"/>
      <c r="BW819" s="33"/>
      <c r="BX819" s="33"/>
      <c r="BY819" s="33"/>
      <c r="BZ819" s="33"/>
    </row>
    <row r="820" spans="1:78" customFormat="1" x14ac:dyDescent="0.35">
      <c r="A820" s="38"/>
      <c r="B820" s="38"/>
      <c r="C820" s="38"/>
      <c r="D820" s="38"/>
      <c r="E820" s="38"/>
      <c r="F820" s="38"/>
      <c r="G820" s="38"/>
      <c r="H820" s="38"/>
      <c r="I820" s="38"/>
      <c r="J820" s="38"/>
      <c r="K820" s="38"/>
      <c r="L820" s="38"/>
      <c r="M820" s="38"/>
      <c r="N820" s="38"/>
      <c r="O820" s="38"/>
      <c r="P820" s="38"/>
      <c r="Q820" s="38"/>
      <c r="R820" s="38"/>
      <c r="S820" s="38"/>
      <c r="T820" s="39" t="s">
        <v>107</v>
      </c>
      <c r="U820" s="39" t="s">
        <v>108</v>
      </c>
      <c r="V820" s="39" t="s">
        <v>109</v>
      </c>
      <c r="W820" s="39" t="s">
        <v>110</v>
      </c>
      <c r="X820" s="39" t="s">
        <v>111</v>
      </c>
      <c r="Y820" s="39" t="s">
        <v>112</v>
      </c>
      <c r="Z820" s="39" t="s">
        <v>113</v>
      </c>
      <c r="AA820" s="39" t="s">
        <v>114</v>
      </c>
      <c r="AB820" s="39" t="s">
        <v>115</v>
      </c>
      <c r="AC820" s="39" t="s">
        <v>116</v>
      </c>
      <c r="AD820" s="39" t="s">
        <v>117</v>
      </c>
      <c r="AE820" s="39" t="s">
        <v>118</v>
      </c>
      <c r="AF820" s="39" t="s">
        <v>119</v>
      </c>
      <c r="AG820" s="39" t="s">
        <v>120</v>
      </c>
      <c r="AH820" s="39" t="s">
        <v>121</v>
      </c>
      <c r="AI820" s="39" t="s">
        <v>122</v>
      </c>
      <c r="AJ820" s="39" t="s">
        <v>123</v>
      </c>
      <c r="AK820" s="39" t="s">
        <v>124</v>
      </c>
      <c r="AL820" s="39" t="s">
        <v>125</v>
      </c>
      <c r="AM820" s="38" t="s">
        <v>149</v>
      </c>
      <c r="AN820" s="39" t="s">
        <v>150</v>
      </c>
      <c r="AO820" s="39" t="s">
        <v>151</v>
      </c>
      <c r="AP820" s="58" t="s">
        <v>178</v>
      </c>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3"/>
      <c r="BW820" s="33"/>
      <c r="BX820" s="33"/>
      <c r="BY820" s="33"/>
      <c r="BZ820" s="33"/>
    </row>
    <row r="821" spans="1:78" customFormat="1" x14ac:dyDescent="0.35">
      <c r="A821" s="40" t="s">
        <v>145</v>
      </c>
      <c r="B821" s="5" t="s">
        <v>49</v>
      </c>
      <c r="C821" s="40" t="s">
        <v>484</v>
      </c>
      <c r="D821" s="5" t="s">
        <v>236</v>
      </c>
      <c r="E821" s="41" t="s">
        <v>28</v>
      </c>
      <c r="F821" s="40" t="s">
        <v>126</v>
      </c>
      <c r="G821" s="42" t="str">
        <f ca="1">TEXT(TODAY(),"YYYY-MM-DD")</f>
        <v>2022-12-20</v>
      </c>
      <c r="H821" s="42" t="str">
        <f ca="1">TEXT(TODAY(),"YYYY-MM-DD")</f>
        <v>2022-12-20</v>
      </c>
      <c r="I821" s="40">
        <v>12</v>
      </c>
      <c r="J821" s="40">
        <v>12</v>
      </c>
      <c r="K821" s="40">
        <v>12</v>
      </c>
      <c r="L821" s="40" t="s">
        <v>485</v>
      </c>
      <c r="M821" s="40" t="s">
        <v>486</v>
      </c>
      <c r="N821" s="21" t="s">
        <v>127</v>
      </c>
      <c r="O821" s="21" t="s">
        <v>127</v>
      </c>
      <c r="P821" s="21" t="s">
        <v>128</v>
      </c>
      <c r="Q821" s="21" t="s">
        <v>128</v>
      </c>
      <c r="R821" s="21" t="s">
        <v>128</v>
      </c>
      <c r="S821" s="41"/>
      <c r="T821" s="41" t="s">
        <v>129</v>
      </c>
      <c r="U821" s="41" t="s">
        <v>130</v>
      </c>
      <c r="V821" s="41"/>
      <c r="W821" s="41" t="s">
        <v>131</v>
      </c>
      <c r="X821" s="41" t="s">
        <v>132</v>
      </c>
      <c r="Y821" s="41"/>
      <c r="Z821" s="41"/>
      <c r="AA821" s="41"/>
      <c r="AB821" s="41"/>
      <c r="AC821" s="41"/>
      <c r="AD821" s="41" t="s">
        <v>128</v>
      </c>
      <c r="AE821" s="41" t="s">
        <v>128</v>
      </c>
      <c r="AF821" s="41" t="s">
        <v>128</v>
      </c>
      <c r="AG821" s="41"/>
      <c r="AH821" s="41"/>
      <c r="AI821" s="41"/>
      <c r="AJ821" s="41" t="s">
        <v>128</v>
      </c>
      <c r="AK821" s="41" t="s">
        <v>128</v>
      </c>
      <c r="AL821" s="41" t="s">
        <v>128</v>
      </c>
      <c r="AM821" s="40"/>
      <c r="AN821" s="40">
        <v>19</v>
      </c>
      <c r="AO821" s="40">
        <v>20</v>
      </c>
      <c r="AP821" s="40">
        <v>0</v>
      </c>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3"/>
      <c r="BW821" s="33"/>
      <c r="BX821" s="33"/>
      <c r="BY821" s="33"/>
      <c r="BZ821" s="33"/>
    </row>
    <row r="822" spans="1:78" customFormat="1" x14ac:dyDescent="0.35"/>
    <row r="823" spans="1:78" customFormat="1" x14ac:dyDescent="0.35">
      <c r="A823" s="306" t="s">
        <v>493</v>
      </c>
      <c r="B823" s="307"/>
      <c r="C823" s="307"/>
      <c r="D823" s="307"/>
      <c r="E823" s="307"/>
      <c r="F823" s="307"/>
      <c r="G823" s="307"/>
      <c r="H823" s="307"/>
      <c r="I823" s="307"/>
      <c r="J823" s="307"/>
    </row>
    <row r="824" spans="1:78" customFormat="1" x14ac:dyDescent="0.35">
      <c r="A824" s="165"/>
      <c r="B824" s="166"/>
      <c r="C824" s="308" t="s">
        <v>245</v>
      </c>
      <c r="D824" s="308"/>
      <c r="E824" s="308"/>
      <c r="F824" s="308"/>
      <c r="G824" s="308"/>
      <c r="H824" s="308"/>
      <c r="I824" s="308"/>
      <c r="J824" s="308"/>
      <c r="K824" s="308"/>
    </row>
    <row r="825" spans="1:78" customFormat="1" x14ac:dyDescent="0.35">
      <c r="A825" s="304" t="s">
        <v>246</v>
      </c>
      <c r="B825" s="304" t="s">
        <v>247</v>
      </c>
      <c r="C825" s="309" t="s">
        <v>248</v>
      </c>
      <c r="D825" s="310"/>
      <c r="E825" s="310"/>
      <c r="F825" s="311"/>
      <c r="G825" s="312" t="s">
        <v>249</v>
      </c>
      <c r="H825" s="313"/>
      <c r="I825" s="313"/>
      <c r="J825" s="314"/>
      <c r="K825" s="304" t="s">
        <v>250</v>
      </c>
      <c r="L825" s="304" t="s">
        <v>251</v>
      </c>
    </row>
    <row r="826" spans="1:78" customFormat="1" x14ac:dyDescent="0.35">
      <c r="A826" s="305"/>
      <c r="B826" s="305"/>
      <c r="C826" s="88" t="s">
        <v>161</v>
      </c>
      <c r="D826" s="88" t="s">
        <v>163</v>
      </c>
      <c r="E826" s="88" t="s">
        <v>252</v>
      </c>
      <c r="F826" s="88" t="s">
        <v>253</v>
      </c>
      <c r="G826" s="89" t="s">
        <v>161</v>
      </c>
      <c r="H826" s="89" t="s">
        <v>163</v>
      </c>
      <c r="I826" s="89" t="s">
        <v>252</v>
      </c>
      <c r="J826" s="89" t="s">
        <v>253</v>
      </c>
      <c r="K826" s="305"/>
      <c r="L826" s="305"/>
    </row>
    <row r="827" spans="1:78" customFormat="1" x14ac:dyDescent="0.35">
      <c r="A827" s="41" t="s">
        <v>254</v>
      </c>
      <c r="B827" s="41" t="s">
        <v>255</v>
      </c>
      <c r="C827" s="21" t="str">
        <f>TEXT(16736.14,"0.00")</f>
        <v>16736.14</v>
      </c>
      <c r="D827" s="21" t="str">
        <f>TEXT(668,"0")</f>
        <v>668</v>
      </c>
      <c r="E827" s="21" t="str">
        <f>TEXT(16068.14,"0.00")</f>
        <v>16068.14</v>
      </c>
      <c r="F827" s="21" t="str">
        <f>TEXT(96.01,"0.00")</f>
        <v>96.01</v>
      </c>
      <c r="G827" s="21" t="str">
        <f>TEXT(3750,"0")</f>
        <v>3750</v>
      </c>
      <c r="H827" s="21" t="str">
        <f>TEXT(460,"0")</f>
        <v>460</v>
      </c>
      <c r="I827" s="21" t="str">
        <f>TEXT(3290,"0")</f>
        <v>3290</v>
      </c>
      <c r="J827" s="21" t="str">
        <f>TEXT(87.73,"0.00")</f>
        <v>87.73</v>
      </c>
      <c r="K827" s="21" t="str">
        <f>TEXT(346.3,"0.0")</f>
        <v>346.3</v>
      </c>
      <c r="L827" s="41" t="s">
        <v>28</v>
      </c>
    </row>
    <row r="829" spans="1:78" customFormat="1" x14ac:dyDescent="0.35">
      <c r="A829" s="34" t="s">
        <v>495</v>
      </c>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c r="AG829" s="35"/>
      <c r="AH829" s="35"/>
      <c r="AI829" s="35"/>
    </row>
    <row r="830" spans="1:78" customFormat="1" x14ac:dyDescent="0.35">
      <c r="A830" s="36" t="s">
        <v>84</v>
      </c>
      <c r="B830" s="36" t="s">
        <v>85</v>
      </c>
      <c r="C830" s="36" t="s">
        <v>86</v>
      </c>
      <c r="D830" s="36" t="s">
        <v>87</v>
      </c>
      <c r="E830" s="36" t="s">
        <v>88</v>
      </c>
      <c r="F830" s="36" t="s">
        <v>89</v>
      </c>
      <c r="G830" s="36" t="s">
        <v>90</v>
      </c>
      <c r="H830" s="36" t="s">
        <v>91</v>
      </c>
      <c r="I830" s="36" t="s">
        <v>92</v>
      </c>
      <c r="J830" s="36" t="s">
        <v>93</v>
      </c>
      <c r="K830" s="36" t="s">
        <v>94</v>
      </c>
      <c r="L830" s="36" t="s">
        <v>95</v>
      </c>
      <c r="M830" s="36" t="s">
        <v>96</v>
      </c>
      <c r="N830" s="36" t="s">
        <v>97</v>
      </c>
      <c r="O830" s="36" t="s">
        <v>98</v>
      </c>
      <c r="P830" s="36" t="s">
        <v>99</v>
      </c>
      <c r="Q830" s="36" t="s">
        <v>100</v>
      </c>
      <c r="R830" s="36" t="s">
        <v>101</v>
      </c>
      <c r="S830" s="37" t="s">
        <v>102</v>
      </c>
      <c r="T830" s="315" t="s">
        <v>103</v>
      </c>
      <c r="U830" s="316"/>
      <c r="V830" s="317"/>
      <c r="W830" s="315" t="s">
        <v>104</v>
      </c>
      <c r="X830" s="317"/>
      <c r="Y830" s="171"/>
      <c r="Z830" s="318" t="s">
        <v>105</v>
      </c>
      <c r="AA830" s="319"/>
      <c r="AB830" s="319"/>
      <c r="AC830" s="319"/>
      <c r="AD830" s="319"/>
      <c r="AE830" s="319"/>
      <c r="AF830" s="320"/>
      <c r="AG830" s="318" t="s">
        <v>106</v>
      </c>
      <c r="AH830" s="319"/>
      <c r="AI830" s="319"/>
      <c r="AJ830" s="319"/>
      <c r="AK830" s="319"/>
      <c r="AL830" s="320"/>
      <c r="AM830" s="46"/>
      <c r="AN830" s="47"/>
      <c r="AO830" s="47"/>
      <c r="AP830" s="47"/>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row>
    <row r="831" spans="1:78" customFormat="1" x14ac:dyDescent="0.35">
      <c r="A831" s="38"/>
      <c r="B831" s="38"/>
      <c r="C831" s="38"/>
      <c r="D831" s="38"/>
      <c r="E831" s="38"/>
      <c r="F831" s="38"/>
      <c r="G831" s="38"/>
      <c r="H831" s="38"/>
      <c r="I831" s="38"/>
      <c r="J831" s="38"/>
      <c r="K831" s="38"/>
      <c r="L831" s="38"/>
      <c r="M831" s="38"/>
      <c r="N831" s="38"/>
      <c r="O831" s="38"/>
      <c r="P831" s="38"/>
      <c r="Q831" s="38"/>
      <c r="R831" s="38"/>
      <c r="S831" s="38"/>
      <c r="T831" s="39" t="s">
        <v>107</v>
      </c>
      <c r="U831" s="39" t="s">
        <v>108</v>
      </c>
      <c r="V831" s="39" t="s">
        <v>109</v>
      </c>
      <c r="W831" s="39" t="s">
        <v>110</v>
      </c>
      <c r="X831" s="39" t="s">
        <v>111</v>
      </c>
      <c r="Y831" s="39" t="s">
        <v>112</v>
      </c>
      <c r="Z831" s="39" t="s">
        <v>113</v>
      </c>
      <c r="AA831" s="39" t="s">
        <v>114</v>
      </c>
      <c r="AB831" s="39" t="s">
        <v>115</v>
      </c>
      <c r="AC831" s="39" t="s">
        <v>116</v>
      </c>
      <c r="AD831" s="39" t="s">
        <v>117</v>
      </c>
      <c r="AE831" s="39" t="s">
        <v>118</v>
      </c>
      <c r="AF831" s="39" t="s">
        <v>119</v>
      </c>
      <c r="AG831" s="39" t="s">
        <v>120</v>
      </c>
      <c r="AH831" s="39" t="s">
        <v>121</v>
      </c>
      <c r="AI831" s="39" t="s">
        <v>122</v>
      </c>
      <c r="AJ831" s="39" t="s">
        <v>123</v>
      </c>
      <c r="AK831" s="39" t="s">
        <v>124</v>
      </c>
      <c r="AL831" s="39" t="s">
        <v>125</v>
      </c>
      <c r="AM831" s="38" t="s">
        <v>149</v>
      </c>
      <c r="AN831" s="39" t="s">
        <v>150</v>
      </c>
      <c r="AO831" s="39" t="s">
        <v>151</v>
      </c>
      <c r="AP831" s="58" t="s">
        <v>178</v>
      </c>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row>
    <row r="832" spans="1:78" customFormat="1" x14ac:dyDescent="0.35">
      <c r="A832" s="40" t="s">
        <v>145</v>
      </c>
      <c r="B832" s="5" t="s">
        <v>49</v>
      </c>
      <c r="C832" s="40" t="s">
        <v>496</v>
      </c>
      <c r="D832" s="5" t="s">
        <v>236</v>
      </c>
      <c r="E832" s="41" t="s">
        <v>28</v>
      </c>
      <c r="F832" s="40" t="s">
        <v>126</v>
      </c>
      <c r="G832" s="42" t="str">
        <f ca="1">TEXT(TODAY(),"YYYY-MM-DD")</f>
        <v>2022-12-20</v>
      </c>
      <c r="H832" s="42" t="str">
        <f ca="1">TEXT(TODAY(),"YYYY-MM-DD")</f>
        <v>2022-12-20</v>
      </c>
      <c r="I832" s="40">
        <v>12</v>
      </c>
      <c r="J832" s="40">
        <v>12</v>
      </c>
      <c r="K832" s="40">
        <v>12</v>
      </c>
      <c r="L832" s="40" t="s">
        <v>497</v>
      </c>
      <c r="M832" s="40" t="s">
        <v>498</v>
      </c>
      <c r="N832" s="21" t="s">
        <v>127</v>
      </c>
      <c r="O832" s="21" t="s">
        <v>127</v>
      </c>
      <c r="P832" s="21" t="s">
        <v>128</v>
      </c>
      <c r="Q832" s="21" t="s">
        <v>128</v>
      </c>
      <c r="R832" s="21" t="s">
        <v>128</v>
      </c>
      <c r="S832" s="41"/>
      <c r="T832" s="41" t="s">
        <v>129</v>
      </c>
      <c r="U832" s="41" t="s">
        <v>130</v>
      </c>
      <c r="V832" s="41"/>
      <c r="W832" s="41" t="s">
        <v>131</v>
      </c>
      <c r="X832" s="41" t="s">
        <v>132</v>
      </c>
      <c r="Y832" s="41"/>
      <c r="Z832" s="41"/>
      <c r="AA832" s="41"/>
      <c r="AB832" s="41"/>
      <c r="AC832" s="41"/>
      <c r="AD832" s="41" t="s">
        <v>128</v>
      </c>
      <c r="AE832" s="41" t="s">
        <v>128</v>
      </c>
      <c r="AF832" s="41" t="s">
        <v>128</v>
      </c>
      <c r="AG832" s="41"/>
      <c r="AH832" s="41"/>
      <c r="AI832" s="41"/>
      <c r="AJ832" s="41" t="s">
        <v>128</v>
      </c>
      <c r="AK832" s="41" t="s">
        <v>128</v>
      </c>
      <c r="AL832" s="41" t="s">
        <v>128</v>
      </c>
      <c r="AM832" s="40"/>
      <c r="AN832" s="40">
        <v>19</v>
      </c>
      <c r="AO832" s="40">
        <v>0</v>
      </c>
      <c r="AP832" s="40">
        <v>0</v>
      </c>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row>
    <row r="833" spans="1:78" customFormat="1" ht="19" customHeight="1" x14ac:dyDescent="0.35">
      <c r="A833" s="33"/>
      <c r="B833" s="33"/>
      <c r="C833" s="33"/>
      <c r="D833" s="33"/>
      <c r="E833" s="33"/>
      <c r="F833" s="33"/>
      <c r="G833" s="33"/>
      <c r="H833" s="33"/>
      <c r="I833" s="33"/>
      <c r="J833" s="33"/>
      <c r="K833" s="33"/>
      <c r="L833" s="14"/>
      <c r="M833" s="14"/>
      <c r="Y833" s="60"/>
    </row>
    <row r="834" spans="1:78" customFormat="1" ht="18.5" x14ac:dyDescent="0.35">
      <c r="A834" s="48" t="s">
        <v>499</v>
      </c>
      <c r="B834" s="49"/>
      <c r="C834" s="49"/>
      <c r="D834" s="49"/>
      <c r="E834" s="49"/>
      <c r="F834" s="49"/>
      <c r="G834" s="49"/>
      <c r="H834" s="49"/>
      <c r="I834" s="49"/>
      <c r="J834" s="49"/>
      <c r="K834" s="49"/>
      <c r="L834" s="33"/>
      <c r="Y834" s="60"/>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row>
    <row r="835" spans="1:78" customFormat="1" ht="15.5" x14ac:dyDescent="0.35">
      <c r="A835" s="43" t="s">
        <v>32</v>
      </c>
      <c r="B835" s="43" t="s">
        <v>33</v>
      </c>
      <c r="C835" s="43" t="s">
        <v>34</v>
      </c>
      <c r="D835" s="43" t="s">
        <v>4</v>
      </c>
      <c r="E835" s="43" t="s">
        <v>35</v>
      </c>
      <c r="F835" s="43" t="s">
        <v>133</v>
      </c>
      <c r="G835" s="43" t="s">
        <v>134</v>
      </c>
      <c r="H835" s="43" t="s">
        <v>135</v>
      </c>
      <c r="I835" s="43" t="s">
        <v>136</v>
      </c>
      <c r="J835" s="43" t="s">
        <v>137</v>
      </c>
      <c r="K835" s="43" t="s">
        <v>138</v>
      </c>
      <c r="L835" s="33"/>
      <c r="Y835" s="60"/>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row>
    <row r="836" spans="1:78" customFormat="1" x14ac:dyDescent="0.35">
      <c r="A836" s="44" t="s">
        <v>139</v>
      </c>
      <c r="B836" s="44" t="s">
        <v>140</v>
      </c>
      <c r="C836" s="44" t="str">
        <f ca="1">TEXT(TODAY(),"YYYY-MM-DD")</f>
        <v>2022-12-20</v>
      </c>
      <c r="D836" s="44" t="s">
        <v>13</v>
      </c>
      <c r="E836" s="44" t="s">
        <v>144</v>
      </c>
      <c r="F836" s="45" t="str">
        <f ca="1">TEXT(TODAY(),"YYYY-MM-DD")</f>
        <v>2022-12-20</v>
      </c>
      <c r="G836" s="42" t="s">
        <v>128</v>
      </c>
      <c r="H836" s="5" t="s">
        <v>49</v>
      </c>
      <c r="I836" s="44" t="s">
        <v>141</v>
      </c>
      <c r="J836" s="44" t="s">
        <v>142</v>
      </c>
      <c r="K836" s="44"/>
      <c r="L836" s="33"/>
      <c r="Y836" s="60"/>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row>
    <row r="837" spans="1:78" customFormat="1" x14ac:dyDescent="0.35">
      <c r="A837" s="44" t="s">
        <v>36</v>
      </c>
      <c r="B837" s="44" t="s">
        <v>143</v>
      </c>
      <c r="C837" s="44" t="str">
        <f ca="1">TEXT(TODAY(),"YYYY-MM-DD")</f>
        <v>2022-12-20</v>
      </c>
      <c r="D837" s="44" t="s">
        <v>13</v>
      </c>
      <c r="E837" s="44" t="s">
        <v>38</v>
      </c>
      <c r="F837" s="45" t="str">
        <f ca="1">TEXT(TODAY(),"YYYY-MM-DD")</f>
        <v>2022-12-20</v>
      </c>
      <c r="G837" s="42" t="s">
        <v>128</v>
      </c>
      <c r="H837" s="44" t="s">
        <v>49</v>
      </c>
      <c r="I837" s="44" t="s">
        <v>141</v>
      </c>
      <c r="J837" s="44" t="s">
        <v>142</v>
      </c>
      <c r="K837" s="44"/>
      <c r="L837" s="33"/>
      <c r="Y837" s="60"/>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row>
    <row r="839" spans="1:78" customFormat="1" x14ac:dyDescent="0.35">
      <c r="A839" s="321" t="s">
        <v>500</v>
      </c>
      <c r="B839" s="322"/>
      <c r="C839" s="322"/>
      <c r="D839" s="322"/>
      <c r="E839" s="322"/>
      <c r="F839" s="322"/>
      <c r="G839" s="322"/>
      <c r="H839" s="322"/>
      <c r="I839" s="322"/>
      <c r="J839" s="322"/>
      <c r="K839" s="322"/>
      <c r="L839" s="322"/>
      <c r="M839" s="322"/>
      <c r="N839" s="322"/>
      <c r="O839" s="322"/>
      <c r="P839" s="322"/>
      <c r="Q839" s="322"/>
      <c r="R839" s="322"/>
      <c r="S839" s="170"/>
      <c r="T839" s="170"/>
      <c r="U839" s="170"/>
      <c r="V839" s="170"/>
      <c r="W839" s="170"/>
      <c r="X839" s="170"/>
      <c r="Y839" s="170"/>
      <c r="Z839" s="170"/>
    </row>
    <row r="840" spans="1:78" customFormat="1" x14ac:dyDescent="0.35">
      <c r="A840" s="56" t="s">
        <v>153</v>
      </c>
      <c r="B840" s="56" t="s">
        <v>154</v>
      </c>
      <c r="C840" s="56" t="s">
        <v>155</v>
      </c>
      <c r="D840" s="56" t="s">
        <v>90</v>
      </c>
      <c r="E840" s="56" t="s">
        <v>102</v>
      </c>
      <c r="F840" s="56" t="s">
        <v>156</v>
      </c>
      <c r="G840" s="56" t="s">
        <v>157</v>
      </c>
      <c r="H840" s="56" t="s">
        <v>158</v>
      </c>
      <c r="I840" s="56" t="s">
        <v>159</v>
      </c>
      <c r="J840" s="56" t="s">
        <v>160</v>
      </c>
      <c r="K840" s="56" t="s">
        <v>161</v>
      </c>
      <c r="L840" s="56" t="s">
        <v>162</v>
      </c>
      <c r="M840" s="56" t="s">
        <v>163</v>
      </c>
      <c r="N840" s="56" t="s">
        <v>164</v>
      </c>
      <c r="O840" s="56" t="s">
        <v>165</v>
      </c>
      <c r="P840" s="56" t="s">
        <v>166</v>
      </c>
      <c r="Q840" s="56" t="s">
        <v>167</v>
      </c>
      <c r="R840" s="56" t="s">
        <v>168</v>
      </c>
      <c r="S840" s="56" t="s">
        <v>169</v>
      </c>
      <c r="T840" s="56" t="s">
        <v>136</v>
      </c>
      <c r="U840" s="56" t="s">
        <v>135</v>
      </c>
      <c r="V840" s="56" t="s">
        <v>171</v>
      </c>
      <c r="W840" s="56" t="s">
        <v>174</v>
      </c>
      <c r="X840" s="56" t="s">
        <v>175</v>
      </c>
      <c r="Y840" s="56" t="s">
        <v>177</v>
      </c>
      <c r="Z840" s="56" t="s">
        <v>172</v>
      </c>
    </row>
    <row r="841" spans="1:78" customFormat="1" ht="19" customHeight="1" x14ac:dyDescent="0.35">
      <c r="A841" s="50" t="s">
        <v>501</v>
      </c>
      <c r="B841" s="50"/>
      <c r="C841" s="90" t="s">
        <v>257</v>
      </c>
      <c r="D841" s="91" t="str">
        <f ca="1">TEXT(TODAY(),"YYYY-MM-DD")</f>
        <v>2022-12-20</v>
      </c>
      <c r="E841" s="90"/>
      <c r="F841" s="90" t="s">
        <v>502</v>
      </c>
      <c r="G841" s="90" t="s">
        <v>503</v>
      </c>
      <c r="H841" s="90" t="s">
        <v>504</v>
      </c>
      <c r="I841" s="90" t="s">
        <v>65</v>
      </c>
      <c r="J841" s="90" t="s">
        <v>38</v>
      </c>
      <c r="K841" s="90" t="s">
        <v>504</v>
      </c>
      <c r="L841" s="90"/>
      <c r="M841" s="90" t="s">
        <v>242</v>
      </c>
      <c r="N841" s="90"/>
      <c r="O841" s="90" t="s">
        <v>490</v>
      </c>
      <c r="P841" s="90" t="s">
        <v>505</v>
      </c>
      <c r="Q841" s="90"/>
      <c r="R841" s="90"/>
      <c r="S841" s="167" t="s">
        <v>240</v>
      </c>
      <c r="T841" s="90" t="s">
        <v>141</v>
      </c>
      <c r="U841" s="90">
        <v>7829433453</v>
      </c>
      <c r="V841" s="90" t="s">
        <v>195</v>
      </c>
      <c r="W841" s="90">
        <v>1</v>
      </c>
      <c r="X841" s="90">
        <v>0</v>
      </c>
      <c r="Y841" s="90"/>
      <c r="Z841" s="90"/>
      <c r="AU841" t="s">
        <v>868</v>
      </c>
    </row>
    <row r="843" spans="1:78" customFormat="1" x14ac:dyDescent="0.35">
      <c r="A843" s="34" t="s">
        <v>506</v>
      </c>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c r="AG843" s="35"/>
      <c r="AH843" s="35"/>
      <c r="AI843" s="35"/>
    </row>
    <row r="844" spans="1:78" customFormat="1" x14ac:dyDescent="0.35">
      <c r="A844" s="36" t="s">
        <v>84</v>
      </c>
      <c r="B844" s="36" t="s">
        <v>85</v>
      </c>
      <c r="C844" s="36" t="s">
        <v>86</v>
      </c>
      <c r="D844" s="36" t="s">
        <v>87</v>
      </c>
      <c r="E844" s="36" t="s">
        <v>88</v>
      </c>
      <c r="F844" s="36" t="s">
        <v>89</v>
      </c>
      <c r="G844" s="36" t="s">
        <v>90</v>
      </c>
      <c r="H844" s="36" t="s">
        <v>91</v>
      </c>
      <c r="I844" s="36" t="s">
        <v>92</v>
      </c>
      <c r="J844" s="36" t="s">
        <v>93</v>
      </c>
      <c r="K844" s="36" t="s">
        <v>94</v>
      </c>
      <c r="L844" s="36" t="s">
        <v>95</v>
      </c>
      <c r="M844" s="36" t="s">
        <v>96</v>
      </c>
      <c r="N844" s="36" t="s">
        <v>97</v>
      </c>
      <c r="O844" s="36" t="s">
        <v>98</v>
      </c>
      <c r="P844" s="36" t="s">
        <v>99</v>
      </c>
      <c r="Q844" s="36" t="s">
        <v>100</v>
      </c>
      <c r="R844" s="36" t="s">
        <v>101</v>
      </c>
      <c r="S844" s="37" t="s">
        <v>102</v>
      </c>
      <c r="T844" s="315" t="s">
        <v>103</v>
      </c>
      <c r="U844" s="316"/>
      <c r="V844" s="317"/>
      <c r="W844" s="315" t="s">
        <v>104</v>
      </c>
      <c r="X844" s="317"/>
      <c r="Y844" s="171"/>
      <c r="Z844" s="318" t="s">
        <v>105</v>
      </c>
      <c r="AA844" s="319"/>
      <c r="AB844" s="319"/>
      <c r="AC844" s="319"/>
      <c r="AD844" s="319"/>
      <c r="AE844" s="319"/>
      <c r="AF844" s="320"/>
      <c r="AG844" s="318" t="s">
        <v>106</v>
      </c>
      <c r="AH844" s="319"/>
      <c r="AI844" s="319"/>
      <c r="AJ844" s="319"/>
      <c r="AK844" s="319"/>
      <c r="AL844" s="320"/>
      <c r="AM844" s="46"/>
      <c r="AN844" s="47"/>
      <c r="AO844" s="47"/>
      <c r="AP844" s="47"/>
      <c r="AS844" s="33"/>
      <c r="AT844" s="33"/>
      <c r="AU844" s="33"/>
      <c r="AV844" s="33"/>
      <c r="AW844" s="33"/>
      <c r="AX844" s="33"/>
      <c r="AY844" s="33"/>
      <c r="AZ844" s="33"/>
      <c r="BA844" s="33"/>
      <c r="BB844" s="33"/>
      <c r="BC844" s="33"/>
      <c r="BD844" s="33"/>
      <c r="BE844" s="33"/>
      <c r="BF844" s="33"/>
      <c r="BG844" s="33"/>
      <c r="BH844" s="33"/>
      <c r="BI844" s="33"/>
      <c r="BJ844" s="33"/>
      <c r="BK844" s="33"/>
      <c r="BL844" s="33"/>
      <c r="BM844" s="33"/>
      <c r="BN844" s="33"/>
      <c r="BO844" s="33"/>
      <c r="BP844" s="33"/>
      <c r="BQ844" s="33"/>
      <c r="BR844" s="33"/>
      <c r="BS844" s="33"/>
      <c r="BT844" s="33"/>
      <c r="BU844" s="33"/>
      <c r="BV844" s="33"/>
      <c r="BW844" s="33"/>
      <c r="BX844" s="33"/>
      <c r="BY844" s="33"/>
      <c r="BZ844" s="33"/>
    </row>
    <row r="845" spans="1:78" customFormat="1" x14ac:dyDescent="0.35">
      <c r="A845" s="38"/>
      <c r="B845" s="38"/>
      <c r="C845" s="38"/>
      <c r="D845" s="38"/>
      <c r="E845" s="38"/>
      <c r="F845" s="38"/>
      <c r="G845" s="38"/>
      <c r="H845" s="38"/>
      <c r="I845" s="38"/>
      <c r="J845" s="38"/>
      <c r="K845" s="38"/>
      <c r="L845" s="38"/>
      <c r="M845" s="38"/>
      <c r="N845" s="38"/>
      <c r="O845" s="38"/>
      <c r="P845" s="38"/>
      <c r="Q845" s="38"/>
      <c r="R845" s="38"/>
      <c r="S845" s="38"/>
      <c r="T845" s="39" t="s">
        <v>107</v>
      </c>
      <c r="U845" s="39" t="s">
        <v>108</v>
      </c>
      <c r="V845" s="39" t="s">
        <v>109</v>
      </c>
      <c r="W845" s="39" t="s">
        <v>110</v>
      </c>
      <c r="X845" s="39" t="s">
        <v>111</v>
      </c>
      <c r="Y845" s="39" t="s">
        <v>112</v>
      </c>
      <c r="Z845" s="39" t="s">
        <v>113</v>
      </c>
      <c r="AA845" s="39" t="s">
        <v>114</v>
      </c>
      <c r="AB845" s="39" t="s">
        <v>115</v>
      </c>
      <c r="AC845" s="39" t="s">
        <v>116</v>
      </c>
      <c r="AD845" s="39" t="s">
        <v>117</v>
      </c>
      <c r="AE845" s="39" t="s">
        <v>118</v>
      </c>
      <c r="AF845" s="39" t="s">
        <v>119</v>
      </c>
      <c r="AG845" s="39" t="s">
        <v>120</v>
      </c>
      <c r="AH845" s="39" t="s">
        <v>121</v>
      </c>
      <c r="AI845" s="39" t="s">
        <v>122</v>
      </c>
      <c r="AJ845" s="39" t="s">
        <v>123</v>
      </c>
      <c r="AK845" s="39" t="s">
        <v>124</v>
      </c>
      <c r="AL845" s="39" t="s">
        <v>125</v>
      </c>
      <c r="AM845" s="38" t="s">
        <v>149</v>
      </c>
      <c r="AN845" s="39" t="s">
        <v>150</v>
      </c>
      <c r="AO845" s="39" t="s">
        <v>151</v>
      </c>
      <c r="AP845" s="58" t="s">
        <v>178</v>
      </c>
      <c r="AS845" s="33"/>
      <c r="AT845" s="33"/>
      <c r="AU845" s="33"/>
      <c r="AV845" s="33"/>
      <c r="AW845" s="33"/>
      <c r="AX845" s="33"/>
      <c r="AY845" s="33"/>
      <c r="AZ845" s="33"/>
      <c r="BA845" s="33"/>
      <c r="BB845" s="33"/>
      <c r="BC845" s="33"/>
      <c r="BD845" s="33"/>
      <c r="BE845" s="33"/>
      <c r="BF845" s="33"/>
      <c r="BG845" s="33"/>
      <c r="BH845" s="33"/>
      <c r="BI845" s="33"/>
      <c r="BJ845" s="33"/>
      <c r="BK845" s="33"/>
      <c r="BL845" s="33"/>
      <c r="BM845" s="33"/>
      <c r="BN845" s="33"/>
      <c r="BO845" s="33"/>
      <c r="BP845" s="33"/>
      <c r="BQ845" s="33"/>
      <c r="BR845" s="33"/>
      <c r="BS845" s="33"/>
      <c r="BT845" s="33"/>
      <c r="BU845" s="33"/>
      <c r="BV845" s="33"/>
      <c r="BW845" s="33"/>
      <c r="BX845" s="33"/>
      <c r="BY845" s="33"/>
      <c r="BZ845" s="33"/>
    </row>
    <row r="846" spans="1:78" customFormat="1" x14ac:dyDescent="0.35">
      <c r="A846" s="40" t="s">
        <v>145</v>
      </c>
      <c r="B846" s="5" t="s">
        <v>49</v>
      </c>
      <c r="C846" s="40" t="s">
        <v>496</v>
      </c>
      <c r="D846" s="5" t="s">
        <v>236</v>
      </c>
      <c r="E846" s="41" t="s">
        <v>28</v>
      </c>
      <c r="F846" s="40" t="s">
        <v>126</v>
      </c>
      <c r="G846" s="42" t="str">
        <f ca="1">TEXT(TODAY(),"YYYY-MM-DD")</f>
        <v>2022-12-20</v>
      </c>
      <c r="H846" s="42" t="str">
        <f ca="1">TEXT(TODAY(),"YYYY-MM-DD")</f>
        <v>2022-12-20</v>
      </c>
      <c r="I846" s="40">
        <v>12</v>
      </c>
      <c r="J846" s="40">
        <v>12</v>
      </c>
      <c r="K846" s="40">
        <v>12</v>
      </c>
      <c r="L846" s="40" t="s">
        <v>497</v>
      </c>
      <c r="M846" s="40" t="s">
        <v>498</v>
      </c>
      <c r="N846" s="21" t="s">
        <v>127</v>
      </c>
      <c r="O846" s="21" t="s">
        <v>127</v>
      </c>
      <c r="P846" s="21" t="s">
        <v>128</v>
      </c>
      <c r="Q846" s="21" t="s">
        <v>128</v>
      </c>
      <c r="R846" s="21" t="s">
        <v>128</v>
      </c>
      <c r="S846" s="41"/>
      <c r="T846" s="41" t="s">
        <v>129</v>
      </c>
      <c r="U846" s="41" t="s">
        <v>130</v>
      </c>
      <c r="V846" s="41"/>
      <c r="W846" s="41" t="s">
        <v>131</v>
      </c>
      <c r="X846" s="41" t="s">
        <v>132</v>
      </c>
      <c r="Y846" s="41"/>
      <c r="Z846" s="41"/>
      <c r="AA846" s="41"/>
      <c r="AB846" s="41"/>
      <c r="AC846" s="41"/>
      <c r="AD846" s="41" t="s">
        <v>128</v>
      </c>
      <c r="AE846" s="41" t="s">
        <v>128</v>
      </c>
      <c r="AF846" s="41" t="s">
        <v>128</v>
      </c>
      <c r="AG846" s="41"/>
      <c r="AH846" s="41"/>
      <c r="AI846" s="41"/>
      <c r="AJ846" s="41" t="s">
        <v>128</v>
      </c>
      <c r="AK846" s="41" t="s">
        <v>128</v>
      </c>
      <c r="AL846" s="41" t="s">
        <v>128</v>
      </c>
      <c r="AM846" s="40"/>
      <c r="AN846" s="40">
        <v>19</v>
      </c>
      <c r="AO846" s="40">
        <v>20</v>
      </c>
      <c r="AP846" s="40">
        <v>1</v>
      </c>
      <c r="AS846" s="33"/>
      <c r="AT846" s="33"/>
      <c r="AU846" s="33"/>
      <c r="AV846" s="33"/>
      <c r="AW846" s="33"/>
      <c r="AX846" s="33"/>
      <c r="AY846" s="33"/>
      <c r="AZ846" s="33"/>
      <c r="BA846" s="33"/>
      <c r="BB846" s="33"/>
      <c r="BC846" s="33"/>
      <c r="BD846" s="33"/>
      <c r="BE846" s="33"/>
      <c r="BF846" s="33"/>
      <c r="BG846" s="33"/>
      <c r="BH846" s="33"/>
      <c r="BI846" s="33"/>
      <c r="BJ846" s="33"/>
      <c r="BK846" s="33"/>
      <c r="BL846" s="33"/>
      <c r="BM846" s="33"/>
      <c r="BN846" s="33"/>
      <c r="BO846" s="33"/>
      <c r="BP846" s="33"/>
      <c r="BQ846" s="33"/>
      <c r="BR846" s="33"/>
      <c r="BS846" s="33"/>
      <c r="BT846" s="33"/>
      <c r="BU846" s="33"/>
      <c r="BV846" s="33"/>
      <c r="BW846" s="33"/>
      <c r="BX846" s="33"/>
      <c r="BY846" s="33"/>
      <c r="BZ846" s="33"/>
    </row>
    <row r="847" spans="1:78" customFormat="1" x14ac:dyDescent="0.35"/>
    <row r="848" spans="1:78" customFormat="1" x14ac:dyDescent="0.35">
      <c r="A848" s="306" t="s">
        <v>507</v>
      </c>
      <c r="B848" s="307"/>
      <c r="C848" s="307"/>
      <c r="D848" s="307"/>
      <c r="E848" s="307"/>
      <c r="F848" s="307"/>
      <c r="G848" s="307"/>
      <c r="H848" s="307"/>
      <c r="I848" s="307"/>
      <c r="J848" s="307"/>
    </row>
    <row r="849" spans="1:78" customFormat="1" x14ac:dyDescent="0.35">
      <c r="A849" s="169"/>
      <c r="B849" s="170"/>
      <c r="C849" s="308" t="s">
        <v>245</v>
      </c>
      <c r="D849" s="308"/>
      <c r="E849" s="308"/>
      <c r="F849" s="308"/>
      <c r="G849" s="308"/>
      <c r="H849" s="308"/>
      <c r="I849" s="308"/>
      <c r="J849" s="308"/>
      <c r="K849" s="308"/>
    </row>
    <row r="850" spans="1:78" customFormat="1" x14ac:dyDescent="0.35">
      <c r="A850" s="304" t="s">
        <v>246</v>
      </c>
      <c r="B850" s="304" t="s">
        <v>247</v>
      </c>
      <c r="C850" s="309" t="s">
        <v>248</v>
      </c>
      <c r="D850" s="310"/>
      <c r="E850" s="310"/>
      <c r="F850" s="311"/>
      <c r="G850" s="312" t="s">
        <v>249</v>
      </c>
      <c r="H850" s="313"/>
      <c r="I850" s="313"/>
      <c r="J850" s="314"/>
      <c r="K850" s="304" t="s">
        <v>250</v>
      </c>
      <c r="L850" s="304" t="s">
        <v>251</v>
      </c>
    </row>
    <row r="851" spans="1:78" customFormat="1" x14ac:dyDescent="0.35">
      <c r="A851" s="305"/>
      <c r="B851" s="305"/>
      <c r="C851" s="88" t="s">
        <v>161</v>
      </c>
      <c r="D851" s="88" t="s">
        <v>163</v>
      </c>
      <c r="E851" s="88" t="s">
        <v>252</v>
      </c>
      <c r="F851" s="88" t="s">
        <v>253</v>
      </c>
      <c r="G851" s="89" t="s">
        <v>161</v>
      </c>
      <c r="H851" s="89" t="s">
        <v>163</v>
      </c>
      <c r="I851" s="89" t="s">
        <v>252</v>
      </c>
      <c r="J851" s="89" t="s">
        <v>253</v>
      </c>
      <c r="K851" s="305"/>
      <c r="L851" s="305"/>
    </row>
    <row r="852" spans="1:78" customFormat="1" x14ac:dyDescent="0.35">
      <c r="A852" s="41" t="s">
        <v>254</v>
      </c>
      <c r="B852" s="41" t="s">
        <v>255</v>
      </c>
      <c r="C852" s="21" t="str">
        <f>TEXT(16734.19,"0.00")</f>
        <v>16734.19</v>
      </c>
      <c r="D852" s="21" t="str">
        <f>TEXT(668,"0")</f>
        <v>668</v>
      </c>
      <c r="E852" s="21" t="str">
        <f>TEXT(16066.19,"0.00")</f>
        <v>16066.19</v>
      </c>
      <c r="F852" s="21" t="str">
        <f>TEXT(96.01,"0.00")</f>
        <v>96.01</v>
      </c>
      <c r="G852" s="21" t="str">
        <f>TEXT(3750,"0")</f>
        <v>3750</v>
      </c>
      <c r="H852" s="21" t="str">
        <f>TEXT(460,"0")</f>
        <v>460</v>
      </c>
      <c r="I852" s="21" t="str">
        <f>TEXT(3290,"0")</f>
        <v>3290</v>
      </c>
      <c r="J852" s="21" t="str">
        <f>TEXT(87.73,"0.00")</f>
        <v>87.73</v>
      </c>
      <c r="K852" s="21" t="str">
        <f>TEXT(346.25,"0.00")</f>
        <v>346.25</v>
      </c>
      <c r="L852" s="41" t="s">
        <v>28</v>
      </c>
    </row>
    <row r="854" spans="1:78" customFormat="1" x14ac:dyDescent="0.35">
      <c r="A854" s="321" t="s">
        <v>500</v>
      </c>
      <c r="B854" s="322"/>
      <c r="C854" s="322"/>
      <c r="D854" s="322"/>
      <c r="E854" s="322"/>
      <c r="F854" s="322"/>
      <c r="G854" s="322"/>
      <c r="H854" s="322"/>
      <c r="I854" s="322"/>
      <c r="J854" s="322"/>
      <c r="K854" s="322"/>
      <c r="L854" s="322"/>
      <c r="M854" s="322"/>
      <c r="N854" s="322"/>
      <c r="O854" s="322"/>
      <c r="P854" s="322"/>
      <c r="Q854" s="322"/>
      <c r="R854" s="322"/>
      <c r="S854" s="170"/>
      <c r="T854" s="170"/>
      <c r="U854" s="170"/>
      <c r="V854" s="170"/>
      <c r="W854" s="170"/>
      <c r="X854" s="170"/>
      <c r="Y854" s="170"/>
      <c r="Z854" s="170"/>
    </row>
    <row r="855" spans="1:78" customFormat="1" x14ac:dyDescent="0.35">
      <c r="A855" s="56" t="s">
        <v>153</v>
      </c>
      <c r="B855" s="56" t="s">
        <v>154</v>
      </c>
      <c r="C855" s="56" t="s">
        <v>155</v>
      </c>
      <c r="D855" s="56" t="s">
        <v>90</v>
      </c>
      <c r="E855" s="56" t="s">
        <v>102</v>
      </c>
      <c r="F855" s="56" t="s">
        <v>156</v>
      </c>
      <c r="G855" s="56" t="s">
        <v>157</v>
      </c>
      <c r="H855" s="56" t="s">
        <v>158</v>
      </c>
      <c r="I855" s="56" t="s">
        <v>159</v>
      </c>
      <c r="J855" s="56" t="s">
        <v>160</v>
      </c>
      <c r="K855" s="56" t="s">
        <v>161</v>
      </c>
      <c r="L855" s="56" t="s">
        <v>162</v>
      </c>
      <c r="M855" s="56" t="s">
        <v>163</v>
      </c>
      <c r="N855" s="56" t="s">
        <v>164</v>
      </c>
      <c r="O855" s="56" t="s">
        <v>165</v>
      </c>
      <c r="P855" s="56" t="s">
        <v>166</v>
      </c>
      <c r="Q855" s="56" t="s">
        <v>167</v>
      </c>
      <c r="R855" s="56" t="s">
        <v>168</v>
      </c>
      <c r="S855" s="56" t="s">
        <v>169</v>
      </c>
      <c r="T855" s="56" t="s">
        <v>136</v>
      </c>
      <c r="U855" s="56" t="s">
        <v>135</v>
      </c>
      <c r="V855" s="56" t="s">
        <v>171</v>
      </c>
      <c r="W855" s="56" t="s">
        <v>174</v>
      </c>
      <c r="X855" s="56" t="s">
        <v>175</v>
      </c>
      <c r="Y855" s="56" t="s">
        <v>177</v>
      </c>
      <c r="Z855" s="56" t="s">
        <v>172</v>
      </c>
    </row>
    <row r="856" spans="1:78" customFormat="1" x14ac:dyDescent="0.35">
      <c r="A856" s="50" t="s">
        <v>501</v>
      </c>
      <c r="B856" s="50"/>
      <c r="C856" s="168" t="s">
        <v>494</v>
      </c>
      <c r="D856" s="168" t="str">
        <f ca="1">TEXT(TODAY()+30,"YYYY-MM-DD")</f>
        <v>2023-01-19</v>
      </c>
      <c r="E856" s="168" t="str">
        <f ca="1">TEXT(TODAY()+45,"YYYY-MM-DD")</f>
        <v>2023-02-03</v>
      </c>
      <c r="F856" s="168" t="s">
        <v>502</v>
      </c>
      <c r="G856" s="175" t="str">
        <f>CONCATENATE("Tier,USD,STEP",TEXT(F856,"0.00"))</f>
        <v>Tier,USD,STEP[{"upperLimit":"1000.00","lowerLimit":"0.00","valueAmt":"11"},{"upperLimit":"5000.00","lowerLimit":"1000.00","valueAmt":"12"},{"upperLimit":"999999999999.99","lowerLimit":"5000.00","valueAmt":"13"}]</v>
      </c>
      <c r="H856" s="168" t="s">
        <v>504</v>
      </c>
      <c r="I856" s="168" t="s">
        <v>65</v>
      </c>
      <c r="J856" s="168" t="s">
        <v>38</v>
      </c>
      <c r="K856" s="168" t="s">
        <v>504</v>
      </c>
      <c r="L856" s="168"/>
      <c r="M856" s="168" t="s">
        <v>242</v>
      </c>
      <c r="N856" s="168"/>
      <c r="O856" s="168" t="s">
        <v>490</v>
      </c>
      <c r="P856" s="168" t="s">
        <v>505</v>
      </c>
      <c r="Q856" s="168"/>
      <c r="R856" s="168"/>
      <c r="S856" s="168" t="s">
        <v>240</v>
      </c>
      <c r="T856" s="168" t="s">
        <v>141</v>
      </c>
      <c r="U856" s="168">
        <v>7829433453</v>
      </c>
      <c r="V856" s="168" t="s">
        <v>195</v>
      </c>
      <c r="W856" s="168">
        <v>1</v>
      </c>
      <c r="X856" s="168">
        <v>0</v>
      </c>
      <c r="Y856" s="168"/>
      <c r="Z856" s="168" t="s">
        <v>244</v>
      </c>
      <c r="AU856" t="s">
        <v>869</v>
      </c>
    </row>
    <row r="858" spans="1:78" customFormat="1" x14ac:dyDescent="0.35">
      <c r="A858" s="321" t="s">
        <v>500</v>
      </c>
      <c r="B858" s="322"/>
      <c r="C858" s="322"/>
      <c r="D858" s="322"/>
      <c r="E858" s="322"/>
      <c r="F858" s="322"/>
      <c r="G858" s="322"/>
      <c r="H858" s="322"/>
      <c r="I858" s="322"/>
      <c r="J858" s="322"/>
      <c r="K858" s="322"/>
      <c r="L858" s="322"/>
      <c r="M858" s="322"/>
      <c r="N858" s="322"/>
      <c r="O858" s="322"/>
      <c r="P858" s="322"/>
      <c r="Q858" s="322"/>
      <c r="R858" s="322"/>
      <c r="S858" s="170"/>
      <c r="T858" s="170"/>
      <c r="U858" s="170"/>
      <c r="V858" s="170"/>
      <c r="W858" s="170"/>
      <c r="X858" s="170"/>
      <c r="Y858" s="170"/>
      <c r="Z858" s="170"/>
    </row>
    <row r="859" spans="1:78" customFormat="1" x14ac:dyDescent="0.35">
      <c r="A859" s="56" t="s">
        <v>153</v>
      </c>
      <c r="B859" s="56" t="s">
        <v>154</v>
      </c>
      <c r="C859" s="56" t="s">
        <v>155</v>
      </c>
      <c r="D859" s="56" t="s">
        <v>90</v>
      </c>
      <c r="E859" s="56" t="s">
        <v>102</v>
      </c>
      <c r="F859" s="56" t="s">
        <v>156</v>
      </c>
      <c r="G859" s="56" t="s">
        <v>157</v>
      </c>
      <c r="H859" s="56" t="s">
        <v>158</v>
      </c>
      <c r="I859" s="56" t="s">
        <v>159</v>
      </c>
      <c r="J859" s="56" t="s">
        <v>160</v>
      </c>
      <c r="K859" s="56" t="s">
        <v>161</v>
      </c>
      <c r="L859" s="56" t="s">
        <v>162</v>
      </c>
      <c r="M859" s="56" t="s">
        <v>163</v>
      </c>
      <c r="N859" s="56" t="s">
        <v>164</v>
      </c>
      <c r="O859" s="56" t="s">
        <v>165</v>
      </c>
      <c r="P859" s="56" t="s">
        <v>166</v>
      </c>
      <c r="Q859" s="56" t="s">
        <v>167</v>
      </c>
      <c r="R859" s="56" t="s">
        <v>168</v>
      </c>
      <c r="S859" s="56" t="s">
        <v>169</v>
      </c>
      <c r="T859" s="56" t="s">
        <v>136</v>
      </c>
      <c r="U859" s="56" t="s">
        <v>135</v>
      </c>
      <c r="V859" s="56" t="s">
        <v>171</v>
      </c>
      <c r="W859" s="56" t="s">
        <v>174</v>
      </c>
      <c r="X859" s="56" t="s">
        <v>175</v>
      </c>
      <c r="Y859" s="56" t="s">
        <v>177</v>
      </c>
      <c r="Z859" s="56" t="s">
        <v>172</v>
      </c>
    </row>
    <row r="860" spans="1:78" customFormat="1" x14ac:dyDescent="0.35">
      <c r="A860" s="50" t="s">
        <v>501</v>
      </c>
      <c r="B860" s="50"/>
      <c r="C860" s="84" t="s">
        <v>241</v>
      </c>
      <c r="D860" s="84" t="str">
        <f ca="1">TEXT(TODAY()+30,"YYYY-MM-DD")</f>
        <v>2023-01-19</v>
      </c>
      <c r="E860" s="84" t="str">
        <f ca="1">TEXT(TODAY()+45,"YYYY-MM-DD")</f>
        <v>2023-02-03</v>
      </c>
      <c r="F860" s="84" t="str">
        <f>TEXT(12.95,"0.00")</f>
        <v>12.95</v>
      </c>
      <c r="G860" s="84" t="str">
        <f>CONCATENATE("USD,FLAT ",TEXT(F860,"0.00"))</f>
        <v>USD,FLAT 12.95</v>
      </c>
      <c r="H860" s="85" t="str">
        <f>TEXT(12.95,"0.00")</f>
        <v>12.95</v>
      </c>
      <c r="I860" s="84" t="s">
        <v>65</v>
      </c>
      <c r="J860" s="86">
        <v>1</v>
      </c>
      <c r="K860" s="87" t="str">
        <f>TEXT(12.95,"0.00")</f>
        <v>12.95</v>
      </c>
      <c r="L860" s="84"/>
      <c r="M860" s="87" t="str">
        <f>TEXT(13,"0")</f>
        <v>13</v>
      </c>
      <c r="N860" s="84" t="s">
        <v>140</v>
      </c>
      <c r="O860" s="84" t="s">
        <v>239</v>
      </c>
      <c r="P860" s="84" t="s">
        <v>505</v>
      </c>
      <c r="Q860" s="84"/>
      <c r="R860" s="84"/>
      <c r="S860" s="84" t="s">
        <v>240</v>
      </c>
      <c r="T860" s="84" t="s">
        <v>141</v>
      </c>
      <c r="U860" s="84">
        <v>7829433453</v>
      </c>
      <c r="V860" s="85" t="s">
        <v>195</v>
      </c>
      <c r="W860" s="84">
        <v>0</v>
      </c>
      <c r="X860" s="86">
        <v>0</v>
      </c>
      <c r="Y860" s="87"/>
      <c r="Z860" s="84" t="s">
        <v>244</v>
      </c>
    </row>
    <row r="862" spans="1:78" customFormat="1" x14ac:dyDescent="0.35">
      <c r="A862" s="34" t="s">
        <v>506</v>
      </c>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c r="AG862" s="35"/>
      <c r="AH862" s="35"/>
      <c r="AI862" s="35"/>
    </row>
    <row r="863" spans="1:78" customFormat="1" x14ac:dyDescent="0.35">
      <c r="A863" s="36" t="s">
        <v>84</v>
      </c>
      <c r="B863" s="36" t="s">
        <v>85</v>
      </c>
      <c r="C863" s="36" t="s">
        <v>86</v>
      </c>
      <c r="D863" s="36" t="s">
        <v>87</v>
      </c>
      <c r="E863" s="36" t="s">
        <v>88</v>
      </c>
      <c r="F863" s="36" t="s">
        <v>89</v>
      </c>
      <c r="G863" s="36" t="s">
        <v>90</v>
      </c>
      <c r="H863" s="36" t="s">
        <v>91</v>
      </c>
      <c r="I863" s="36" t="s">
        <v>92</v>
      </c>
      <c r="J863" s="36" t="s">
        <v>93</v>
      </c>
      <c r="K863" s="36" t="s">
        <v>94</v>
      </c>
      <c r="L863" s="36" t="s">
        <v>95</v>
      </c>
      <c r="M863" s="36" t="s">
        <v>96</v>
      </c>
      <c r="N863" s="36" t="s">
        <v>97</v>
      </c>
      <c r="O863" s="36" t="s">
        <v>98</v>
      </c>
      <c r="P863" s="36" t="s">
        <v>99</v>
      </c>
      <c r="Q863" s="36" t="s">
        <v>100</v>
      </c>
      <c r="R863" s="36" t="s">
        <v>101</v>
      </c>
      <c r="S863" s="37" t="s">
        <v>102</v>
      </c>
      <c r="T863" s="315" t="s">
        <v>103</v>
      </c>
      <c r="U863" s="316"/>
      <c r="V863" s="317"/>
      <c r="W863" s="315" t="s">
        <v>104</v>
      </c>
      <c r="X863" s="317"/>
      <c r="Y863" s="171"/>
      <c r="Z863" s="318" t="s">
        <v>105</v>
      </c>
      <c r="AA863" s="319"/>
      <c r="AB863" s="319"/>
      <c r="AC863" s="319"/>
      <c r="AD863" s="319"/>
      <c r="AE863" s="319"/>
      <c r="AF863" s="320"/>
      <c r="AG863" s="318" t="s">
        <v>106</v>
      </c>
      <c r="AH863" s="319"/>
      <c r="AI863" s="319"/>
      <c r="AJ863" s="319"/>
      <c r="AK863" s="319"/>
      <c r="AL863" s="320"/>
      <c r="AM863" s="46"/>
      <c r="AN863" s="47"/>
      <c r="AO863" s="47"/>
      <c r="AP863" s="47"/>
      <c r="AS863" s="33"/>
      <c r="AT863" s="33"/>
      <c r="AU863" s="33"/>
      <c r="AV863" s="33"/>
      <c r="AW863" s="33"/>
      <c r="AX863" s="33"/>
      <c r="AY863" s="33"/>
      <c r="AZ863" s="33"/>
      <c r="BA863" s="33"/>
      <c r="BB863" s="33"/>
      <c r="BC863" s="33"/>
      <c r="BD863" s="33"/>
      <c r="BE863" s="33"/>
      <c r="BF863" s="33"/>
      <c r="BG863" s="33"/>
      <c r="BH863" s="33"/>
      <c r="BI863" s="33"/>
      <c r="BJ863" s="33"/>
      <c r="BK863" s="33"/>
      <c r="BL863" s="33"/>
      <c r="BM863" s="33"/>
      <c r="BN863" s="33"/>
      <c r="BO863" s="33"/>
      <c r="BP863" s="33"/>
      <c r="BQ863" s="33"/>
      <c r="BR863" s="33"/>
      <c r="BS863" s="33"/>
      <c r="BT863" s="33"/>
      <c r="BU863" s="33"/>
      <c r="BV863" s="33"/>
      <c r="BW863" s="33"/>
      <c r="BX863" s="33"/>
      <c r="BY863" s="33"/>
      <c r="BZ863" s="33"/>
    </row>
    <row r="864" spans="1:78" customFormat="1" x14ac:dyDescent="0.35">
      <c r="A864" s="38"/>
      <c r="B864" s="38"/>
      <c r="C864" s="38"/>
      <c r="D864" s="38"/>
      <c r="E864" s="38"/>
      <c r="F864" s="38"/>
      <c r="G864" s="38"/>
      <c r="H864" s="38"/>
      <c r="I864" s="38"/>
      <c r="J864" s="38"/>
      <c r="K864" s="38"/>
      <c r="L864" s="38"/>
      <c r="M864" s="38"/>
      <c r="N864" s="38"/>
      <c r="O864" s="38"/>
      <c r="P864" s="38"/>
      <c r="Q864" s="38"/>
      <c r="R864" s="38"/>
      <c r="S864" s="38"/>
      <c r="T864" s="39" t="s">
        <v>107</v>
      </c>
      <c r="U864" s="39" t="s">
        <v>108</v>
      </c>
      <c r="V864" s="39" t="s">
        <v>109</v>
      </c>
      <c r="W864" s="39" t="s">
        <v>110</v>
      </c>
      <c r="X864" s="39" t="s">
        <v>111</v>
      </c>
      <c r="Y864" s="39" t="s">
        <v>112</v>
      </c>
      <c r="Z864" s="39" t="s">
        <v>113</v>
      </c>
      <c r="AA864" s="39" t="s">
        <v>114</v>
      </c>
      <c r="AB864" s="39" t="s">
        <v>115</v>
      </c>
      <c r="AC864" s="39" t="s">
        <v>116</v>
      </c>
      <c r="AD864" s="39" t="s">
        <v>117</v>
      </c>
      <c r="AE864" s="39" t="s">
        <v>118</v>
      </c>
      <c r="AF864" s="39" t="s">
        <v>119</v>
      </c>
      <c r="AG864" s="39" t="s">
        <v>120</v>
      </c>
      <c r="AH864" s="39" t="s">
        <v>121</v>
      </c>
      <c r="AI864" s="39" t="s">
        <v>122</v>
      </c>
      <c r="AJ864" s="39" t="s">
        <v>123</v>
      </c>
      <c r="AK864" s="39" t="s">
        <v>124</v>
      </c>
      <c r="AL864" s="39" t="s">
        <v>125</v>
      </c>
      <c r="AM864" s="38" t="s">
        <v>149</v>
      </c>
      <c r="AN864" s="39" t="s">
        <v>150</v>
      </c>
      <c r="AO864" s="39" t="s">
        <v>151</v>
      </c>
      <c r="AP864" s="58" t="s">
        <v>178</v>
      </c>
      <c r="AS864" s="33"/>
      <c r="AT864" s="33"/>
      <c r="AU864" s="33"/>
      <c r="AV864" s="33"/>
      <c r="AW864" s="33"/>
      <c r="AX864" s="33"/>
      <c r="AY864" s="33"/>
      <c r="AZ864" s="33"/>
      <c r="BA864" s="33"/>
      <c r="BB864" s="33"/>
      <c r="BC864" s="33"/>
      <c r="BD864" s="33"/>
      <c r="BE864" s="33"/>
      <c r="BF864" s="33"/>
      <c r="BG864" s="33"/>
      <c r="BH864" s="33"/>
      <c r="BI864" s="33"/>
      <c r="BJ864" s="33"/>
      <c r="BK864" s="33"/>
      <c r="BL864" s="33"/>
      <c r="BM864" s="33"/>
      <c r="BN864" s="33"/>
      <c r="BO864" s="33"/>
      <c r="BP864" s="33"/>
      <c r="BQ864" s="33"/>
      <c r="BR864" s="33"/>
      <c r="BS864" s="33"/>
      <c r="BT864" s="33"/>
      <c r="BU864" s="33"/>
      <c r="BV864" s="33"/>
      <c r="BW864" s="33"/>
      <c r="BX864" s="33"/>
      <c r="BY864" s="33"/>
      <c r="BZ864" s="33"/>
    </row>
    <row r="865" spans="1:78" customFormat="1" x14ac:dyDescent="0.35">
      <c r="A865" s="40" t="s">
        <v>145</v>
      </c>
      <c r="B865" s="5" t="s">
        <v>49</v>
      </c>
      <c r="C865" s="40" t="s">
        <v>496</v>
      </c>
      <c r="D865" s="5" t="s">
        <v>236</v>
      </c>
      <c r="E865" s="41" t="s">
        <v>28</v>
      </c>
      <c r="F865" s="40" t="s">
        <v>126</v>
      </c>
      <c r="G865" s="42" t="str">
        <f ca="1">TEXT(TODAY(),"YYYY-MM-DD")</f>
        <v>2022-12-20</v>
      </c>
      <c r="H865" s="42" t="str">
        <f ca="1">TEXT(TODAY(),"YYYY-MM-DD")</f>
        <v>2022-12-20</v>
      </c>
      <c r="I865" s="40">
        <v>12</v>
      </c>
      <c r="J865" s="40">
        <v>12</v>
      </c>
      <c r="K865" s="40">
        <v>12</v>
      </c>
      <c r="L865" s="40" t="s">
        <v>497</v>
      </c>
      <c r="M865" s="40" t="s">
        <v>498</v>
      </c>
      <c r="N865" s="21" t="s">
        <v>127</v>
      </c>
      <c r="O865" s="21" t="s">
        <v>127</v>
      </c>
      <c r="P865" s="21" t="s">
        <v>128</v>
      </c>
      <c r="Q865" s="21" t="s">
        <v>128</v>
      </c>
      <c r="R865" s="21" t="s">
        <v>128</v>
      </c>
      <c r="S865" s="41"/>
      <c r="T865" s="41" t="s">
        <v>129</v>
      </c>
      <c r="U865" s="41" t="s">
        <v>130</v>
      </c>
      <c r="V865" s="41"/>
      <c r="W865" s="41" t="s">
        <v>131</v>
      </c>
      <c r="X865" s="41" t="s">
        <v>132</v>
      </c>
      <c r="Y865" s="41"/>
      <c r="Z865" s="41"/>
      <c r="AA865" s="41"/>
      <c r="AB865" s="41"/>
      <c r="AC865" s="41"/>
      <c r="AD865" s="41" t="s">
        <v>128</v>
      </c>
      <c r="AE865" s="41" t="s">
        <v>128</v>
      </c>
      <c r="AF865" s="41" t="s">
        <v>128</v>
      </c>
      <c r="AG865" s="41"/>
      <c r="AH865" s="41"/>
      <c r="AI865" s="41"/>
      <c r="AJ865" s="41" t="s">
        <v>128</v>
      </c>
      <c r="AK865" s="41" t="s">
        <v>128</v>
      </c>
      <c r="AL865" s="41" t="s">
        <v>128</v>
      </c>
      <c r="AM865" s="40"/>
      <c r="AN865" s="40">
        <v>19</v>
      </c>
      <c r="AO865" s="40">
        <v>20</v>
      </c>
      <c r="AP865" s="40">
        <v>0</v>
      </c>
      <c r="AS865" s="33"/>
      <c r="AT865" s="33"/>
      <c r="AU865" s="33"/>
      <c r="AV865" s="33"/>
      <c r="AW865" s="33"/>
      <c r="AX865" s="33"/>
      <c r="AY865" s="33"/>
      <c r="AZ865" s="33"/>
      <c r="BA865" s="33"/>
      <c r="BB865" s="33"/>
      <c r="BC865" s="33"/>
      <c r="BD865" s="33"/>
      <c r="BE865" s="33"/>
      <c r="BF865" s="33"/>
      <c r="BG865" s="33"/>
      <c r="BH865" s="33"/>
      <c r="BI865" s="33"/>
      <c r="BJ865" s="33"/>
      <c r="BK865" s="33"/>
      <c r="BL865" s="33"/>
      <c r="BM865" s="33"/>
      <c r="BN865" s="33"/>
      <c r="BO865" s="33"/>
      <c r="BP865" s="33"/>
      <c r="BQ865" s="33"/>
      <c r="BR865" s="33"/>
      <c r="BS865" s="33"/>
      <c r="BT865" s="33"/>
      <c r="BU865" s="33"/>
      <c r="BV865" s="33"/>
      <c r="BW865" s="33"/>
      <c r="BX865" s="33"/>
      <c r="BY865" s="33"/>
      <c r="BZ865" s="33"/>
    </row>
    <row r="866" spans="1:78" customFormat="1" x14ac:dyDescent="0.35"/>
    <row r="867" spans="1:78" customFormat="1" x14ac:dyDescent="0.35">
      <c r="A867" s="306" t="s">
        <v>507</v>
      </c>
      <c r="B867" s="307"/>
      <c r="C867" s="307"/>
      <c r="D867" s="307"/>
      <c r="E867" s="307"/>
      <c r="F867" s="307"/>
      <c r="G867" s="307"/>
      <c r="H867" s="307"/>
      <c r="I867" s="307"/>
      <c r="J867" s="307"/>
    </row>
    <row r="868" spans="1:78" customFormat="1" x14ac:dyDescent="0.35">
      <c r="A868" s="169"/>
      <c r="B868" s="170"/>
      <c r="C868" s="308" t="s">
        <v>245</v>
      </c>
      <c r="D868" s="308"/>
      <c r="E868" s="308"/>
      <c r="F868" s="308"/>
      <c r="G868" s="308"/>
      <c r="H868" s="308"/>
      <c r="I868" s="308"/>
      <c r="J868" s="308"/>
      <c r="K868" s="308"/>
    </row>
    <row r="869" spans="1:78" customFormat="1" x14ac:dyDescent="0.35">
      <c r="A869" s="304" t="s">
        <v>246</v>
      </c>
      <c r="B869" s="304" t="s">
        <v>247</v>
      </c>
      <c r="C869" s="309" t="s">
        <v>248</v>
      </c>
      <c r="D869" s="310"/>
      <c r="E869" s="310"/>
      <c r="F869" s="311"/>
      <c r="G869" s="312" t="s">
        <v>249</v>
      </c>
      <c r="H869" s="313"/>
      <c r="I869" s="313"/>
      <c r="J869" s="314"/>
      <c r="K869" s="304" t="s">
        <v>250</v>
      </c>
      <c r="L869" s="304" t="s">
        <v>251</v>
      </c>
    </row>
    <row r="870" spans="1:78" customFormat="1" x14ac:dyDescent="0.35">
      <c r="A870" s="305"/>
      <c r="B870" s="305"/>
      <c r="C870" s="88" t="s">
        <v>161</v>
      </c>
      <c r="D870" s="88" t="s">
        <v>163</v>
      </c>
      <c r="E870" s="88" t="s">
        <v>252</v>
      </c>
      <c r="F870" s="88" t="s">
        <v>253</v>
      </c>
      <c r="G870" s="89" t="s">
        <v>161</v>
      </c>
      <c r="H870" s="89" t="s">
        <v>163</v>
      </c>
      <c r="I870" s="89" t="s">
        <v>252</v>
      </c>
      <c r="J870" s="89" t="s">
        <v>253</v>
      </c>
      <c r="K870" s="305"/>
      <c r="L870" s="305"/>
    </row>
    <row r="871" spans="1:78" customFormat="1" x14ac:dyDescent="0.35">
      <c r="A871" s="41" t="s">
        <v>254</v>
      </c>
      <c r="B871" s="41" t="s">
        <v>255</v>
      </c>
      <c r="C871" s="21" t="str">
        <f>TEXT(16736.14,"0.00")</f>
        <v>16736.14</v>
      </c>
      <c r="D871" s="21" t="str">
        <f>TEXT(668,"0")</f>
        <v>668</v>
      </c>
      <c r="E871" s="21" t="str">
        <f>TEXT(16068.14,"0.00")</f>
        <v>16068.14</v>
      </c>
      <c r="F871" s="21" t="str">
        <f>TEXT(96.01,"0.00")</f>
        <v>96.01</v>
      </c>
      <c r="G871" s="21" t="str">
        <f>TEXT(3750,"0")</f>
        <v>3750</v>
      </c>
      <c r="H871" s="21" t="str">
        <f>TEXT(460,"0")</f>
        <v>460</v>
      </c>
      <c r="I871" s="21" t="str">
        <f>TEXT(3290,"0")</f>
        <v>3290</v>
      </c>
      <c r="J871" s="21" t="str">
        <f>TEXT(87.73,"0.00")</f>
        <v>87.73</v>
      </c>
      <c r="K871" s="21" t="str">
        <f>TEXT(346.3,"0.0")</f>
        <v>346.3</v>
      </c>
      <c r="L871" s="41" t="s">
        <v>28</v>
      </c>
    </row>
    <row r="873" spans="1:78" customFormat="1" x14ac:dyDescent="0.35">
      <c r="A873" s="34" t="s">
        <v>508</v>
      </c>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c r="AG873" s="35"/>
      <c r="AH873" s="35"/>
      <c r="AI873" s="35"/>
    </row>
    <row r="874" spans="1:78" customFormat="1" x14ac:dyDescent="0.35">
      <c r="A874" s="36" t="s">
        <v>84</v>
      </c>
      <c r="B874" s="36" t="s">
        <v>85</v>
      </c>
      <c r="C874" s="36" t="s">
        <v>86</v>
      </c>
      <c r="D874" s="36" t="s">
        <v>87</v>
      </c>
      <c r="E874" s="36" t="s">
        <v>88</v>
      </c>
      <c r="F874" s="36" t="s">
        <v>89</v>
      </c>
      <c r="G874" s="36" t="s">
        <v>90</v>
      </c>
      <c r="H874" s="36" t="s">
        <v>91</v>
      </c>
      <c r="I874" s="36" t="s">
        <v>92</v>
      </c>
      <c r="J874" s="36" t="s">
        <v>93</v>
      </c>
      <c r="K874" s="36" t="s">
        <v>94</v>
      </c>
      <c r="L874" s="36" t="s">
        <v>95</v>
      </c>
      <c r="M874" s="36" t="s">
        <v>96</v>
      </c>
      <c r="N874" s="36" t="s">
        <v>97</v>
      </c>
      <c r="O874" s="36" t="s">
        <v>98</v>
      </c>
      <c r="P874" s="36" t="s">
        <v>99</v>
      </c>
      <c r="Q874" s="36" t="s">
        <v>100</v>
      </c>
      <c r="R874" s="36" t="s">
        <v>101</v>
      </c>
      <c r="S874" s="37" t="s">
        <v>102</v>
      </c>
      <c r="T874" s="315" t="s">
        <v>103</v>
      </c>
      <c r="U874" s="316"/>
      <c r="V874" s="317"/>
      <c r="W874" s="315" t="s">
        <v>104</v>
      </c>
      <c r="X874" s="317"/>
      <c r="Y874" s="172"/>
      <c r="Z874" s="318" t="s">
        <v>105</v>
      </c>
      <c r="AA874" s="319"/>
      <c r="AB874" s="319"/>
      <c r="AC874" s="319"/>
      <c r="AD874" s="319"/>
      <c r="AE874" s="319"/>
      <c r="AF874" s="320"/>
      <c r="AG874" s="318" t="s">
        <v>106</v>
      </c>
      <c r="AH874" s="319"/>
      <c r="AI874" s="319"/>
      <c r="AJ874" s="319"/>
      <c r="AK874" s="319"/>
      <c r="AL874" s="320"/>
      <c r="AM874" s="46"/>
      <c r="AN874" s="47"/>
      <c r="AO874" s="47"/>
      <c r="AP874" s="47"/>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row>
    <row r="875" spans="1:78" customFormat="1" x14ac:dyDescent="0.35">
      <c r="A875" s="38"/>
      <c r="B875" s="38"/>
      <c r="C875" s="38"/>
      <c r="D875" s="38"/>
      <c r="E875" s="38"/>
      <c r="F875" s="38"/>
      <c r="G875" s="38"/>
      <c r="H875" s="38"/>
      <c r="I875" s="38"/>
      <c r="J875" s="38"/>
      <c r="K875" s="38"/>
      <c r="L875" s="38"/>
      <c r="M875" s="38"/>
      <c r="N875" s="38"/>
      <c r="O875" s="38"/>
      <c r="P875" s="38"/>
      <c r="Q875" s="38"/>
      <c r="R875" s="38"/>
      <c r="S875" s="38"/>
      <c r="T875" s="39" t="s">
        <v>107</v>
      </c>
      <c r="U875" s="39" t="s">
        <v>108</v>
      </c>
      <c r="V875" s="39" t="s">
        <v>109</v>
      </c>
      <c r="W875" s="39" t="s">
        <v>110</v>
      </c>
      <c r="X875" s="39" t="s">
        <v>111</v>
      </c>
      <c r="Y875" s="39" t="s">
        <v>112</v>
      </c>
      <c r="Z875" s="39" t="s">
        <v>113</v>
      </c>
      <c r="AA875" s="39" t="s">
        <v>114</v>
      </c>
      <c r="AB875" s="39" t="s">
        <v>115</v>
      </c>
      <c r="AC875" s="39" t="s">
        <v>116</v>
      </c>
      <c r="AD875" s="39" t="s">
        <v>117</v>
      </c>
      <c r="AE875" s="39" t="s">
        <v>118</v>
      </c>
      <c r="AF875" s="39" t="s">
        <v>119</v>
      </c>
      <c r="AG875" s="39" t="s">
        <v>120</v>
      </c>
      <c r="AH875" s="39" t="s">
        <v>121</v>
      </c>
      <c r="AI875" s="39" t="s">
        <v>122</v>
      </c>
      <c r="AJ875" s="39" t="s">
        <v>123</v>
      </c>
      <c r="AK875" s="39" t="s">
        <v>124</v>
      </c>
      <c r="AL875" s="39" t="s">
        <v>125</v>
      </c>
      <c r="AM875" s="38" t="s">
        <v>149</v>
      </c>
      <c r="AN875" s="39" t="s">
        <v>150</v>
      </c>
      <c r="AO875" s="39" t="s">
        <v>151</v>
      </c>
      <c r="AP875" s="58" t="s">
        <v>178</v>
      </c>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row>
    <row r="876" spans="1:78" customFormat="1" x14ac:dyDescent="0.35">
      <c r="A876" s="40" t="s">
        <v>145</v>
      </c>
      <c r="B876" s="5" t="s">
        <v>49</v>
      </c>
      <c r="C876" s="40" t="s">
        <v>509</v>
      </c>
      <c r="D876" s="5" t="s">
        <v>236</v>
      </c>
      <c r="E876" s="41" t="s">
        <v>28</v>
      </c>
      <c r="F876" s="40" t="s">
        <v>126</v>
      </c>
      <c r="G876" s="42" t="str">
        <f ca="1">TEXT(TODAY(),"YYYY-MM-DD")</f>
        <v>2022-12-20</v>
      </c>
      <c r="H876" s="42" t="str">
        <f ca="1">TEXT(TODAY(),"YYYY-MM-DD")</f>
        <v>2022-12-20</v>
      </c>
      <c r="I876" s="40">
        <v>12</v>
      </c>
      <c r="J876" s="40">
        <v>12</v>
      </c>
      <c r="K876" s="40">
        <v>12</v>
      </c>
      <c r="L876" s="40" t="s">
        <v>510</v>
      </c>
      <c r="M876" s="40" t="s">
        <v>511</v>
      </c>
      <c r="N876" s="21" t="s">
        <v>127</v>
      </c>
      <c r="O876" s="21" t="s">
        <v>127</v>
      </c>
      <c r="P876" s="21" t="s">
        <v>128</v>
      </c>
      <c r="Q876" s="21" t="s">
        <v>128</v>
      </c>
      <c r="R876" s="21" t="s">
        <v>128</v>
      </c>
      <c r="S876" s="41"/>
      <c r="T876" s="41" t="s">
        <v>129</v>
      </c>
      <c r="U876" s="41" t="s">
        <v>130</v>
      </c>
      <c r="V876" s="41"/>
      <c r="W876" s="41" t="s">
        <v>131</v>
      </c>
      <c r="X876" s="41" t="s">
        <v>132</v>
      </c>
      <c r="Y876" s="41"/>
      <c r="Z876" s="41"/>
      <c r="AA876" s="41"/>
      <c r="AB876" s="41"/>
      <c r="AC876" s="41"/>
      <c r="AD876" s="41" t="s">
        <v>128</v>
      </c>
      <c r="AE876" s="41" t="s">
        <v>128</v>
      </c>
      <c r="AF876" s="41" t="s">
        <v>128</v>
      </c>
      <c r="AG876" s="41"/>
      <c r="AH876" s="41"/>
      <c r="AI876" s="41"/>
      <c r="AJ876" s="41" t="s">
        <v>128</v>
      </c>
      <c r="AK876" s="41" t="s">
        <v>128</v>
      </c>
      <c r="AL876" s="41" t="s">
        <v>128</v>
      </c>
      <c r="AM876" s="40"/>
      <c r="AN876" s="40">
        <v>19</v>
      </c>
      <c r="AO876" s="40">
        <v>0</v>
      </c>
      <c r="AP876" s="40">
        <v>0</v>
      </c>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row>
    <row r="877" spans="1:78" customFormat="1" ht="19" customHeight="1" x14ac:dyDescent="0.35">
      <c r="A877" s="33"/>
      <c r="B877" s="33"/>
      <c r="C877" s="33"/>
      <c r="D877" s="33"/>
      <c r="E877" s="33"/>
      <c r="F877" s="33"/>
      <c r="G877" s="33"/>
      <c r="H877" s="33"/>
      <c r="I877" s="33"/>
      <c r="J877" s="33"/>
      <c r="K877" s="33"/>
      <c r="L877" s="14"/>
      <c r="M877" s="14"/>
      <c r="Y877" s="60"/>
    </row>
    <row r="878" spans="1:78" customFormat="1" ht="18.5" x14ac:dyDescent="0.35">
      <c r="A878" s="48" t="s">
        <v>512</v>
      </c>
      <c r="B878" s="49"/>
      <c r="C878" s="49"/>
      <c r="D878" s="49"/>
      <c r="E878" s="49"/>
      <c r="F878" s="49"/>
      <c r="G878" s="49"/>
      <c r="H878" s="49"/>
      <c r="I878" s="49"/>
      <c r="J878" s="49"/>
      <c r="K878" s="49"/>
      <c r="L878" s="33"/>
      <c r="Y878" s="60"/>
      <c r="BB878" s="33"/>
      <c r="BC878" s="33"/>
      <c r="BD878" s="33"/>
      <c r="BE878" s="33"/>
      <c r="BF878" s="33"/>
      <c r="BG878" s="33"/>
      <c r="BH878" s="33"/>
      <c r="BI878" s="33"/>
      <c r="BJ878" s="33"/>
      <c r="BK878" s="33"/>
      <c r="BL878" s="33"/>
      <c r="BM878" s="33"/>
      <c r="BN878" s="33"/>
      <c r="BO878" s="33"/>
      <c r="BP878" s="33"/>
      <c r="BQ878" s="33"/>
      <c r="BR878" s="33"/>
      <c r="BS878" s="33"/>
      <c r="BT878" s="33"/>
      <c r="BU878" s="33"/>
      <c r="BV878" s="33"/>
      <c r="BW878" s="33"/>
      <c r="BX878" s="33"/>
      <c r="BY878" s="33"/>
      <c r="BZ878" s="33"/>
    </row>
    <row r="879" spans="1:78" customFormat="1" ht="15.5" x14ac:dyDescent="0.35">
      <c r="A879" s="43" t="s">
        <v>32</v>
      </c>
      <c r="B879" s="43" t="s">
        <v>33</v>
      </c>
      <c r="C879" s="43" t="s">
        <v>34</v>
      </c>
      <c r="D879" s="43" t="s">
        <v>4</v>
      </c>
      <c r="E879" s="43" t="s">
        <v>35</v>
      </c>
      <c r="F879" s="43" t="s">
        <v>133</v>
      </c>
      <c r="G879" s="43" t="s">
        <v>134</v>
      </c>
      <c r="H879" s="43" t="s">
        <v>135</v>
      </c>
      <c r="I879" s="43" t="s">
        <v>136</v>
      </c>
      <c r="J879" s="43" t="s">
        <v>137</v>
      </c>
      <c r="K879" s="43" t="s">
        <v>138</v>
      </c>
      <c r="L879" s="33"/>
      <c r="Y879" s="60"/>
      <c r="BB879" s="33"/>
      <c r="BC879" s="33"/>
      <c r="BD879" s="33"/>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row>
    <row r="880" spans="1:78" customFormat="1" x14ac:dyDescent="0.35">
      <c r="A880" s="44" t="s">
        <v>139</v>
      </c>
      <c r="B880" s="44" t="s">
        <v>140</v>
      </c>
      <c r="C880" s="44" t="str">
        <f ca="1">TEXT(TODAY(),"YYYY-MM-DD")</f>
        <v>2022-12-20</v>
      </c>
      <c r="D880" s="44" t="s">
        <v>13</v>
      </c>
      <c r="E880" s="44" t="s">
        <v>144</v>
      </c>
      <c r="F880" s="45" t="str">
        <f ca="1">TEXT(TODAY(),"YYYY-MM-DD")</f>
        <v>2022-12-20</v>
      </c>
      <c r="G880" s="42" t="s">
        <v>128</v>
      </c>
      <c r="H880" s="5" t="s">
        <v>49</v>
      </c>
      <c r="I880" s="44" t="s">
        <v>141</v>
      </c>
      <c r="J880" s="44" t="s">
        <v>142</v>
      </c>
      <c r="K880" s="44"/>
      <c r="L880" s="33"/>
      <c r="Y880" s="60"/>
      <c r="BB880" s="33"/>
      <c r="BC880" s="33"/>
      <c r="BD880" s="33"/>
      <c r="BE880" s="33"/>
      <c r="BF880" s="33"/>
      <c r="BG880" s="33"/>
      <c r="BH880" s="33"/>
      <c r="BI880" s="33"/>
      <c r="BJ880" s="33"/>
      <c r="BK880" s="33"/>
      <c r="BL880" s="33"/>
      <c r="BM880" s="33"/>
      <c r="BN880" s="33"/>
      <c r="BO880" s="33"/>
      <c r="BP880" s="33"/>
      <c r="BQ880" s="33"/>
      <c r="BR880" s="33"/>
      <c r="BS880" s="33"/>
      <c r="BT880" s="33"/>
      <c r="BU880" s="33"/>
      <c r="BV880" s="33"/>
      <c r="BW880" s="33"/>
      <c r="BX880" s="33"/>
      <c r="BY880" s="33"/>
      <c r="BZ880" s="33"/>
    </row>
    <row r="881" spans="1:78" customFormat="1" x14ac:dyDescent="0.35">
      <c r="A881" s="44" t="s">
        <v>36</v>
      </c>
      <c r="B881" s="44" t="s">
        <v>143</v>
      </c>
      <c r="C881" s="44" t="str">
        <f ca="1">TEXT(TODAY(),"YYYY-MM-DD")</f>
        <v>2022-12-20</v>
      </c>
      <c r="D881" s="44" t="s">
        <v>13</v>
      </c>
      <c r="E881" s="44" t="s">
        <v>38</v>
      </c>
      <c r="F881" s="45" t="str">
        <f ca="1">TEXT(TODAY(),"YYYY-MM-DD")</f>
        <v>2022-12-20</v>
      </c>
      <c r="G881" s="42" t="s">
        <v>128</v>
      </c>
      <c r="H881" s="44" t="s">
        <v>49</v>
      </c>
      <c r="I881" s="44" t="s">
        <v>141</v>
      </c>
      <c r="J881" s="44" t="s">
        <v>142</v>
      </c>
      <c r="K881" s="44"/>
      <c r="L881" s="33"/>
      <c r="Y881" s="60"/>
      <c r="BB881" s="33"/>
      <c r="BC881" s="33"/>
      <c r="BD881" s="33"/>
      <c r="BE881" s="33"/>
      <c r="BF881" s="33"/>
      <c r="BG881" s="33"/>
      <c r="BH881" s="33"/>
      <c r="BI881" s="33"/>
      <c r="BJ881" s="33"/>
      <c r="BK881" s="33"/>
      <c r="BL881" s="33"/>
      <c r="BM881" s="33"/>
      <c r="BN881" s="33"/>
      <c r="BO881" s="33"/>
      <c r="BP881" s="33"/>
      <c r="BQ881" s="33"/>
      <c r="BR881" s="33"/>
      <c r="BS881" s="33"/>
      <c r="BT881" s="33"/>
      <c r="BU881" s="33"/>
      <c r="BV881" s="33"/>
      <c r="BW881" s="33"/>
      <c r="BX881" s="33"/>
      <c r="BY881" s="33"/>
      <c r="BZ881" s="33"/>
    </row>
    <row r="883" spans="1:78" customFormat="1" x14ac:dyDescent="0.35">
      <c r="A883" s="321" t="s">
        <v>513</v>
      </c>
      <c r="B883" s="322"/>
      <c r="C883" s="322"/>
      <c r="D883" s="322"/>
      <c r="E883" s="322"/>
      <c r="F883" s="322"/>
      <c r="G883" s="322"/>
      <c r="H883" s="322"/>
      <c r="I883" s="322"/>
      <c r="J883" s="322"/>
      <c r="K883" s="322"/>
      <c r="L883" s="322"/>
      <c r="M883" s="322"/>
      <c r="N883" s="322"/>
      <c r="O883" s="322"/>
      <c r="P883" s="322"/>
      <c r="Q883" s="322"/>
      <c r="R883" s="322"/>
      <c r="S883" s="174"/>
      <c r="T883" s="174"/>
      <c r="U883" s="174"/>
      <c r="V883" s="174"/>
      <c r="W883" s="174"/>
      <c r="X883" s="174"/>
      <c r="Y883" s="174"/>
      <c r="Z883" s="174"/>
    </row>
    <row r="884" spans="1:78" customFormat="1" x14ac:dyDescent="0.35">
      <c r="A884" s="56" t="s">
        <v>153</v>
      </c>
      <c r="B884" s="56" t="s">
        <v>154</v>
      </c>
      <c r="C884" s="56" t="s">
        <v>155</v>
      </c>
      <c r="D884" s="56" t="s">
        <v>90</v>
      </c>
      <c r="E884" s="56" t="s">
        <v>102</v>
      </c>
      <c r="F884" s="56" t="s">
        <v>156</v>
      </c>
      <c r="G884" s="56" t="s">
        <v>157</v>
      </c>
      <c r="H884" s="56" t="s">
        <v>158</v>
      </c>
      <c r="I884" s="56" t="s">
        <v>159</v>
      </c>
      <c r="J884" s="56" t="s">
        <v>160</v>
      </c>
      <c r="K884" s="56" t="s">
        <v>161</v>
      </c>
      <c r="L884" s="56" t="s">
        <v>162</v>
      </c>
      <c r="M884" s="56" t="s">
        <v>163</v>
      </c>
      <c r="N884" s="56" t="s">
        <v>164</v>
      </c>
      <c r="O884" s="56" t="s">
        <v>165</v>
      </c>
      <c r="P884" s="56" t="s">
        <v>166</v>
      </c>
      <c r="Q884" s="56" t="s">
        <v>167</v>
      </c>
      <c r="R884" s="56" t="s">
        <v>168</v>
      </c>
      <c r="S884" s="56" t="s">
        <v>169</v>
      </c>
      <c r="T884" s="56" t="s">
        <v>136</v>
      </c>
      <c r="U884" s="56" t="s">
        <v>135</v>
      </c>
      <c r="V884" s="56" t="s">
        <v>171</v>
      </c>
      <c r="W884" s="56" t="s">
        <v>174</v>
      </c>
      <c r="X884" s="56" t="s">
        <v>175</v>
      </c>
      <c r="Y884" s="56" t="s">
        <v>177</v>
      </c>
      <c r="Z884" s="56" t="s">
        <v>172</v>
      </c>
    </row>
    <row r="885" spans="1:78" customFormat="1" ht="19" customHeight="1" x14ac:dyDescent="0.35">
      <c r="A885" s="50" t="s">
        <v>237</v>
      </c>
      <c r="B885" s="50"/>
      <c r="C885" s="90" t="s">
        <v>257</v>
      </c>
      <c r="D885" s="91" t="str">
        <f ca="1">TEXT(TODAY(),"YYYY-MM-DD")</f>
        <v>2022-12-20</v>
      </c>
      <c r="E885" s="90"/>
      <c r="F885" s="90" t="s">
        <v>502</v>
      </c>
      <c r="G885" s="90" t="s">
        <v>503</v>
      </c>
      <c r="H885" s="90" t="s">
        <v>504</v>
      </c>
      <c r="I885" s="90" t="s">
        <v>65</v>
      </c>
      <c r="J885" s="90" t="s">
        <v>38</v>
      </c>
      <c r="K885" s="90" t="s">
        <v>504</v>
      </c>
      <c r="L885" s="90"/>
      <c r="M885" s="90" t="s">
        <v>242</v>
      </c>
      <c r="N885" s="90"/>
      <c r="O885" s="90" t="s">
        <v>490</v>
      </c>
      <c r="P885" s="90" t="s">
        <v>505</v>
      </c>
      <c r="Q885" s="90"/>
      <c r="R885" s="90"/>
      <c r="S885" s="167" t="s">
        <v>240</v>
      </c>
      <c r="T885" s="90" t="s">
        <v>141</v>
      </c>
      <c r="U885" s="90">
        <v>7829433453</v>
      </c>
      <c r="V885" s="90" t="s">
        <v>195</v>
      </c>
      <c r="W885" s="90">
        <v>1</v>
      </c>
      <c r="X885" s="90">
        <v>0</v>
      </c>
      <c r="Y885" s="90"/>
      <c r="Z885" s="90"/>
      <c r="AU885" t="s">
        <v>870</v>
      </c>
    </row>
    <row r="887" spans="1:78" customFormat="1" x14ac:dyDescent="0.35">
      <c r="A887" s="34" t="s">
        <v>514</v>
      </c>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c r="AG887" s="35"/>
      <c r="AH887" s="35"/>
      <c r="AI887" s="35"/>
    </row>
    <row r="888" spans="1:78" customFormat="1" x14ac:dyDescent="0.35">
      <c r="A888" s="36" t="s">
        <v>84</v>
      </c>
      <c r="B888" s="36" t="s">
        <v>85</v>
      </c>
      <c r="C888" s="36" t="s">
        <v>86</v>
      </c>
      <c r="D888" s="36" t="s">
        <v>87</v>
      </c>
      <c r="E888" s="36" t="s">
        <v>88</v>
      </c>
      <c r="F888" s="36" t="s">
        <v>89</v>
      </c>
      <c r="G888" s="36" t="s">
        <v>90</v>
      </c>
      <c r="H888" s="36" t="s">
        <v>91</v>
      </c>
      <c r="I888" s="36" t="s">
        <v>92</v>
      </c>
      <c r="J888" s="36" t="s">
        <v>93</v>
      </c>
      <c r="K888" s="36" t="s">
        <v>94</v>
      </c>
      <c r="L888" s="36" t="s">
        <v>95</v>
      </c>
      <c r="M888" s="36" t="s">
        <v>96</v>
      </c>
      <c r="N888" s="36" t="s">
        <v>97</v>
      </c>
      <c r="O888" s="36" t="s">
        <v>98</v>
      </c>
      <c r="P888" s="36" t="s">
        <v>99</v>
      </c>
      <c r="Q888" s="36" t="s">
        <v>100</v>
      </c>
      <c r="R888" s="36" t="s">
        <v>101</v>
      </c>
      <c r="S888" s="37" t="s">
        <v>102</v>
      </c>
      <c r="T888" s="315" t="s">
        <v>103</v>
      </c>
      <c r="U888" s="316"/>
      <c r="V888" s="317"/>
      <c r="W888" s="315" t="s">
        <v>104</v>
      </c>
      <c r="X888" s="317"/>
      <c r="Y888" s="172"/>
      <c r="Z888" s="318" t="s">
        <v>105</v>
      </c>
      <c r="AA888" s="319"/>
      <c r="AB888" s="319"/>
      <c r="AC888" s="319"/>
      <c r="AD888" s="319"/>
      <c r="AE888" s="319"/>
      <c r="AF888" s="320"/>
      <c r="AG888" s="318" t="s">
        <v>106</v>
      </c>
      <c r="AH888" s="319"/>
      <c r="AI888" s="319"/>
      <c r="AJ888" s="319"/>
      <c r="AK888" s="319"/>
      <c r="AL888" s="320"/>
      <c r="AM888" s="46"/>
      <c r="AN888" s="47"/>
      <c r="AO888" s="47"/>
      <c r="AP888" s="47"/>
      <c r="AS888" s="33"/>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3"/>
      <c r="BP888" s="33"/>
      <c r="BQ888" s="33"/>
      <c r="BR888" s="33"/>
      <c r="BS888" s="33"/>
      <c r="BT888" s="33"/>
      <c r="BU888" s="33"/>
      <c r="BV888" s="33"/>
      <c r="BW888" s="33"/>
      <c r="BX888" s="33"/>
      <c r="BY888" s="33"/>
      <c r="BZ888" s="33"/>
    </row>
    <row r="889" spans="1:78" customFormat="1" x14ac:dyDescent="0.35">
      <c r="A889" s="38"/>
      <c r="B889" s="38"/>
      <c r="C889" s="38"/>
      <c r="D889" s="38"/>
      <c r="E889" s="38"/>
      <c r="F889" s="38"/>
      <c r="G889" s="38"/>
      <c r="H889" s="38"/>
      <c r="I889" s="38"/>
      <c r="J889" s="38"/>
      <c r="K889" s="38"/>
      <c r="L889" s="38"/>
      <c r="M889" s="38"/>
      <c r="N889" s="38"/>
      <c r="O889" s="38"/>
      <c r="P889" s="38"/>
      <c r="Q889" s="38"/>
      <c r="R889" s="38"/>
      <c r="S889" s="38"/>
      <c r="T889" s="39" t="s">
        <v>107</v>
      </c>
      <c r="U889" s="39" t="s">
        <v>108</v>
      </c>
      <c r="V889" s="39" t="s">
        <v>109</v>
      </c>
      <c r="W889" s="39" t="s">
        <v>110</v>
      </c>
      <c r="X889" s="39" t="s">
        <v>111</v>
      </c>
      <c r="Y889" s="39" t="s">
        <v>112</v>
      </c>
      <c r="Z889" s="39" t="s">
        <v>113</v>
      </c>
      <c r="AA889" s="39" t="s">
        <v>114</v>
      </c>
      <c r="AB889" s="39" t="s">
        <v>115</v>
      </c>
      <c r="AC889" s="39" t="s">
        <v>116</v>
      </c>
      <c r="AD889" s="39" t="s">
        <v>117</v>
      </c>
      <c r="AE889" s="39" t="s">
        <v>118</v>
      </c>
      <c r="AF889" s="39" t="s">
        <v>119</v>
      </c>
      <c r="AG889" s="39" t="s">
        <v>120</v>
      </c>
      <c r="AH889" s="39" t="s">
        <v>121</v>
      </c>
      <c r="AI889" s="39" t="s">
        <v>122</v>
      </c>
      <c r="AJ889" s="39" t="s">
        <v>123</v>
      </c>
      <c r="AK889" s="39" t="s">
        <v>124</v>
      </c>
      <c r="AL889" s="39" t="s">
        <v>125</v>
      </c>
      <c r="AM889" s="38" t="s">
        <v>149</v>
      </c>
      <c r="AN889" s="39" t="s">
        <v>150</v>
      </c>
      <c r="AO889" s="39" t="s">
        <v>151</v>
      </c>
      <c r="AP889" s="58" t="s">
        <v>178</v>
      </c>
      <c r="AS889" s="33"/>
      <c r="AT889" s="33"/>
      <c r="AU889" s="33"/>
      <c r="AV889" s="33"/>
      <c r="AW889" s="33"/>
      <c r="AX889" s="33"/>
      <c r="AY889" s="33"/>
      <c r="AZ889" s="33"/>
      <c r="BA889" s="33"/>
      <c r="BB889" s="33"/>
      <c r="BC889" s="33"/>
      <c r="BD889" s="33"/>
      <c r="BE889" s="33"/>
      <c r="BF889" s="33"/>
      <c r="BG889" s="33"/>
      <c r="BH889" s="33"/>
      <c r="BI889" s="33"/>
      <c r="BJ889" s="33"/>
      <c r="BK889" s="33"/>
      <c r="BL889" s="33"/>
      <c r="BM889" s="33"/>
      <c r="BN889" s="33"/>
      <c r="BO889" s="33"/>
      <c r="BP889" s="33"/>
      <c r="BQ889" s="33"/>
      <c r="BR889" s="33"/>
      <c r="BS889" s="33"/>
      <c r="BT889" s="33"/>
      <c r="BU889" s="33"/>
      <c r="BV889" s="33"/>
      <c r="BW889" s="33"/>
      <c r="BX889" s="33"/>
      <c r="BY889" s="33"/>
      <c r="BZ889" s="33"/>
    </row>
    <row r="890" spans="1:78" customFormat="1" x14ac:dyDescent="0.35">
      <c r="A890" s="40" t="s">
        <v>145</v>
      </c>
      <c r="B890" s="5" t="s">
        <v>49</v>
      </c>
      <c r="C890" s="40" t="s">
        <v>509</v>
      </c>
      <c r="D890" s="5" t="s">
        <v>236</v>
      </c>
      <c r="E890" s="41" t="s">
        <v>28</v>
      </c>
      <c r="F890" s="40" t="s">
        <v>126</v>
      </c>
      <c r="G890" s="42" t="str">
        <f ca="1">TEXT(TODAY(),"YYYY-MM-DD")</f>
        <v>2022-12-20</v>
      </c>
      <c r="H890" s="42" t="str">
        <f ca="1">TEXT(TODAY(),"YYYY-MM-DD")</f>
        <v>2022-12-20</v>
      </c>
      <c r="I890" s="40">
        <v>12</v>
      </c>
      <c r="J890" s="40">
        <v>12</v>
      </c>
      <c r="K890" s="40">
        <v>12</v>
      </c>
      <c r="L890" s="40" t="s">
        <v>510</v>
      </c>
      <c r="M890" s="40" t="s">
        <v>511</v>
      </c>
      <c r="N890" s="21" t="s">
        <v>127</v>
      </c>
      <c r="O890" s="21" t="s">
        <v>127</v>
      </c>
      <c r="P890" s="21" t="s">
        <v>128</v>
      </c>
      <c r="Q890" s="21" t="s">
        <v>128</v>
      </c>
      <c r="R890" s="21" t="s">
        <v>128</v>
      </c>
      <c r="S890" s="41"/>
      <c r="T890" s="41" t="s">
        <v>129</v>
      </c>
      <c r="U890" s="41" t="s">
        <v>130</v>
      </c>
      <c r="V890" s="41"/>
      <c r="W890" s="41" t="s">
        <v>131</v>
      </c>
      <c r="X890" s="41" t="s">
        <v>132</v>
      </c>
      <c r="Y890" s="41"/>
      <c r="Z890" s="41"/>
      <c r="AA890" s="41"/>
      <c r="AB890" s="41"/>
      <c r="AC890" s="41"/>
      <c r="AD890" s="41" t="s">
        <v>128</v>
      </c>
      <c r="AE890" s="41" t="s">
        <v>128</v>
      </c>
      <c r="AF890" s="41" t="s">
        <v>128</v>
      </c>
      <c r="AG890" s="41"/>
      <c r="AH890" s="41"/>
      <c r="AI890" s="41"/>
      <c r="AJ890" s="41" t="s">
        <v>128</v>
      </c>
      <c r="AK890" s="41" t="s">
        <v>128</v>
      </c>
      <c r="AL890" s="41" t="s">
        <v>128</v>
      </c>
      <c r="AM890" s="40"/>
      <c r="AN890" s="40">
        <v>19</v>
      </c>
      <c r="AO890" s="40">
        <v>20</v>
      </c>
      <c r="AP890" s="40">
        <v>1</v>
      </c>
      <c r="AS890" s="33"/>
      <c r="AT890" s="33"/>
      <c r="AU890" s="33"/>
      <c r="AV890" s="33"/>
      <c r="AW890" s="33"/>
      <c r="AX890" s="33"/>
      <c r="AY890" s="33"/>
      <c r="AZ890" s="33"/>
      <c r="BA890" s="33"/>
      <c r="BB890" s="33"/>
      <c r="BC890" s="33"/>
      <c r="BD890" s="33"/>
      <c r="BE890" s="33"/>
      <c r="BF890" s="33"/>
      <c r="BG890" s="33"/>
      <c r="BH890" s="33"/>
      <c r="BI890" s="33"/>
      <c r="BJ890" s="33"/>
      <c r="BK890" s="33"/>
      <c r="BL890" s="33"/>
      <c r="BM890" s="33"/>
      <c r="BN890" s="33"/>
      <c r="BO890" s="33"/>
      <c r="BP890" s="33"/>
      <c r="BQ890" s="33"/>
      <c r="BR890" s="33"/>
      <c r="BS890" s="33"/>
      <c r="BT890" s="33"/>
      <c r="BU890" s="33"/>
      <c r="BV890" s="33"/>
      <c r="BW890" s="33"/>
      <c r="BX890" s="33"/>
      <c r="BY890" s="33"/>
      <c r="BZ890" s="33"/>
    </row>
    <row r="891" spans="1:78" customFormat="1" x14ac:dyDescent="0.35"/>
    <row r="892" spans="1:78" customFormat="1" x14ac:dyDescent="0.35">
      <c r="A892" s="306" t="s">
        <v>515</v>
      </c>
      <c r="B892" s="307"/>
      <c r="C892" s="307"/>
      <c r="D892" s="307"/>
      <c r="E892" s="307"/>
      <c r="F892" s="307"/>
      <c r="G892" s="307"/>
      <c r="H892" s="307"/>
      <c r="I892" s="307"/>
      <c r="J892" s="307"/>
    </row>
    <row r="893" spans="1:78" customFormat="1" x14ac:dyDescent="0.35">
      <c r="A893" s="173"/>
      <c r="B893" s="174"/>
      <c r="C893" s="308" t="s">
        <v>245</v>
      </c>
      <c r="D893" s="308"/>
      <c r="E893" s="308"/>
      <c r="F893" s="308"/>
      <c r="G893" s="308"/>
      <c r="H893" s="308"/>
      <c r="I893" s="308"/>
      <c r="J893" s="308"/>
      <c r="K893" s="308"/>
    </row>
    <row r="894" spans="1:78" customFormat="1" x14ac:dyDescent="0.35">
      <c r="A894" s="304" t="s">
        <v>246</v>
      </c>
      <c r="B894" s="304" t="s">
        <v>247</v>
      </c>
      <c r="C894" s="309" t="s">
        <v>248</v>
      </c>
      <c r="D894" s="310"/>
      <c r="E894" s="310"/>
      <c r="F894" s="311"/>
      <c r="G894" s="312" t="s">
        <v>249</v>
      </c>
      <c r="H894" s="313"/>
      <c r="I894" s="313"/>
      <c r="J894" s="314"/>
      <c r="K894" s="304" t="s">
        <v>250</v>
      </c>
      <c r="L894" s="304" t="s">
        <v>251</v>
      </c>
    </row>
    <row r="895" spans="1:78" customFormat="1" x14ac:dyDescent="0.35">
      <c r="A895" s="305"/>
      <c r="B895" s="305"/>
      <c r="C895" s="88" t="s">
        <v>161</v>
      </c>
      <c r="D895" s="88" t="s">
        <v>163</v>
      </c>
      <c r="E895" s="88" t="s">
        <v>252</v>
      </c>
      <c r="F895" s="88" t="s">
        <v>253</v>
      </c>
      <c r="G895" s="89" t="s">
        <v>161</v>
      </c>
      <c r="H895" s="89" t="s">
        <v>163</v>
      </c>
      <c r="I895" s="89" t="s">
        <v>252</v>
      </c>
      <c r="J895" s="89" t="s">
        <v>253</v>
      </c>
      <c r="K895" s="305"/>
      <c r="L895" s="305"/>
    </row>
    <row r="896" spans="1:78" customFormat="1" x14ac:dyDescent="0.35">
      <c r="A896" s="41" t="s">
        <v>254</v>
      </c>
      <c r="B896" s="41" t="s">
        <v>255</v>
      </c>
      <c r="C896" s="21" t="str">
        <f>TEXT(16734.19,"0.00")</f>
        <v>16734.19</v>
      </c>
      <c r="D896" s="21" t="str">
        <f>TEXT(668,"0")</f>
        <v>668</v>
      </c>
      <c r="E896" s="21" t="str">
        <f>TEXT(16066.19,"0.00")</f>
        <v>16066.19</v>
      </c>
      <c r="F896" s="21" t="str">
        <f>TEXT(96.01,"0.00")</f>
        <v>96.01</v>
      </c>
      <c r="G896" s="21" t="str">
        <f>TEXT(3750,"0")</f>
        <v>3750</v>
      </c>
      <c r="H896" s="21" t="str">
        <f>TEXT(460,"0")</f>
        <v>460</v>
      </c>
      <c r="I896" s="21" t="str">
        <f>TEXT(3290,"0")</f>
        <v>3290</v>
      </c>
      <c r="J896" s="21" t="str">
        <f>TEXT(87.73,"0.00")</f>
        <v>87.73</v>
      </c>
      <c r="K896" s="21" t="str">
        <f>TEXT(346.25,"0.00")</f>
        <v>346.25</v>
      </c>
      <c r="L896" s="41" t="s">
        <v>28</v>
      </c>
    </row>
    <row r="898" spans="1:78" customFormat="1" x14ac:dyDescent="0.35">
      <c r="A898" s="321" t="s">
        <v>513</v>
      </c>
      <c r="B898" s="322"/>
      <c r="C898" s="322"/>
      <c r="D898" s="322"/>
      <c r="E898" s="322"/>
      <c r="F898" s="322"/>
      <c r="G898" s="322"/>
      <c r="H898" s="322"/>
      <c r="I898" s="322"/>
      <c r="J898" s="322"/>
      <c r="K898" s="322"/>
      <c r="L898" s="322"/>
      <c r="M898" s="322"/>
      <c r="N898" s="322"/>
      <c r="O898" s="322"/>
      <c r="P898" s="322"/>
      <c r="Q898" s="322"/>
      <c r="R898" s="322"/>
      <c r="S898" s="174"/>
      <c r="T898" s="174"/>
      <c r="U898" s="174"/>
      <c r="V898" s="174"/>
      <c r="W898" s="174"/>
      <c r="X898" s="174"/>
      <c r="Y898" s="174"/>
      <c r="Z898" s="174"/>
    </row>
    <row r="899" spans="1:78" customFormat="1" x14ac:dyDescent="0.35">
      <c r="A899" s="56" t="s">
        <v>153</v>
      </c>
      <c r="B899" s="56" t="s">
        <v>154</v>
      </c>
      <c r="C899" s="56" t="s">
        <v>155</v>
      </c>
      <c r="D899" s="56" t="s">
        <v>90</v>
      </c>
      <c r="E899" s="56" t="s">
        <v>102</v>
      </c>
      <c r="F899" s="56" t="s">
        <v>156</v>
      </c>
      <c r="G899" s="56" t="s">
        <v>157</v>
      </c>
      <c r="H899" s="56" t="s">
        <v>158</v>
      </c>
      <c r="I899" s="56" t="s">
        <v>159</v>
      </c>
      <c r="J899" s="56" t="s">
        <v>160</v>
      </c>
      <c r="K899" s="56" t="s">
        <v>161</v>
      </c>
      <c r="L899" s="56" t="s">
        <v>162</v>
      </c>
      <c r="M899" s="56" t="s">
        <v>163</v>
      </c>
      <c r="N899" s="56" t="s">
        <v>164</v>
      </c>
      <c r="O899" s="56" t="s">
        <v>165</v>
      </c>
      <c r="P899" s="56" t="s">
        <v>166</v>
      </c>
      <c r="Q899" s="56" t="s">
        <v>167</v>
      </c>
      <c r="R899" s="56" t="s">
        <v>168</v>
      </c>
      <c r="S899" s="56" t="s">
        <v>169</v>
      </c>
      <c r="T899" s="56" t="s">
        <v>136</v>
      </c>
      <c r="U899" s="56" t="s">
        <v>135</v>
      </c>
      <c r="V899" s="56" t="s">
        <v>171</v>
      </c>
      <c r="W899" s="56" t="s">
        <v>174</v>
      </c>
      <c r="X899" s="56" t="s">
        <v>175</v>
      </c>
      <c r="Y899" s="56" t="s">
        <v>177</v>
      </c>
      <c r="Z899" s="56" t="s">
        <v>172</v>
      </c>
    </row>
    <row r="900" spans="1:78" customFormat="1" x14ac:dyDescent="0.35">
      <c r="A900" s="50" t="s">
        <v>237</v>
      </c>
      <c r="B900" s="50"/>
      <c r="C900" s="168" t="s">
        <v>494</v>
      </c>
      <c r="D900" s="168" t="str">
        <f ca="1">TEXT(TODAY()+30,"YYYY-MM-DD")</f>
        <v>2023-01-19</v>
      </c>
      <c r="E900" s="168" t="str">
        <f ca="1">TEXT(TODAY()+45,"YYYY-MM-DD")</f>
        <v>2023-02-03</v>
      </c>
      <c r="F900" s="168" t="s">
        <v>502</v>
      </c>
      <c r="G900" s="175" t="str">
        <f>CONCATENATE("Tier,USD,STEP",TEXT(F900,"0.00"))</f>
        <v>Tier,USD,STEP[{"upperLimit":"1000.00","lowerLimit":"0.00","valueAmt":"11"},{"upperLimit":"5000.00","lowerLimit":"1000.00","valueAmt":"12"},{"upperLimit":"999999999999.99","lowerLimit":"5000.00","valueAmt":"13"}]</v>
      </c>
      <c r="H900" s="168" t="s">
        <v>504</v>
      </c>
      <c r="I900" s="168" t="s">
        <v>65</v>
      </c>
      <c r="J900" s="168" t="s">
        <v>38</v>
      </c>
      <c r="K900" s="168" t="s">
        <v>504</v>
      </c>
      <c r="L900" s="168"/>
      <c r="M900" s="168" t="s">
        <v>242</v>
      </c>
      <c r="N900" s="168"/>
      <c r="O900" s="168" t="s">
        <v>490</v>
      </c>
      <c r="P900" s="168" t="s">
        <v>505</v>
      </c>
      <c r="Q900" s="168"/>
      <c r="R900" s="168"/>
      <c r="S900" s="168" t="s">
        <v>240</v>
      </c>
      <c r="T900" s="168" t="s">
        <v>141</v>
      </c>
      <c r="U900" s="168">
        <v>7829433453</v>
      </c>
      <c r="V900" s="168" t="s">
        <v>195</v>
      </c>
      <c r="W900" s="168">
        <v>1</v>
      </c>
      <c r="X900" s="168">
        <v>0</v>
      </c>
      <c r="Y900" s="168"/>
      <c r="Z900" s="168" t="s">
        <v>244</v>
      </c>
      <c r="AU900" t="s">
        <v>871</v>
      </c>
    </row>
    <row r="902" spans="1:78" customFormat="1" x14ac:dyDescent="0.35">
      <c r="A902" s="321" t="s">
        <v>513</v>
      </c>
      <c r="B902" s="322"/>
      <c r="C902" s="322"/>
      <c r="D902" s="322"/>
      <c r="E902" s="322"/>
      <c r="F902" s="322"/>
      <c r="G902" s="322"/>
      <c r="H902" s="322"/>
      <c r="I902" s="322"/>
      <c r="J902" s="322"/>
      <c r="K902" s="322"/>
      <c r="L902" s="322"/>
      <c r="M902" s="322"/>
      <c r="N902" s="322"/>
      <c r="O902" s="322"/>
      <c r="P902" s="322"/>
      <c r="Q902" s="322"/>
      <c r="R902" s="322"/>
      <c r="S902" s="174"/>
      <c r="T902" s="174"/>
      <c r="U902" s="174"/>
      <c r="V902" s="174"/>
      <c r="W902" s="174"/>
      <c r="X902" s="174"/>
      <c r="Y902" s="174"/>
      <c r="Z902" s="174"/>
    </row>
    <row r="903" spans="1:78" customFormat="1" x14ac:dyDescent="0.35">
      <c r="A903" s="56" t="s">
        <v>153</v>
      </c>
      <c r="B903" s="56" t="s">
        <v>154</v>
      </c>
      <c r="C903" s="56" t="s">
        <v>155</v>
      </c>
      <c r="D903" s="56" t="s">
        <v>90</v>
      </c>
      <c r="E903" s="56" t="s">
        <v>102</v>
      </c>
      <c r="F903" s="56" t="s">
        <v>156</v>
      </c>
      <c r="G903" s="56" t="s">
        <v>157</v>
      </c>
      <c r="H903" s="56" t="s">
        <v>158</v>
      </c>
      <c r="I903" s="56" t="s">
        <v>159</v>
      </c>
      <c r="J903" s="56" t="s">
        <v>160</v>
      </c>
      <c r="K903" s="56" t="s">
        <v>161</v>
      </c>
      <c r="L903" s="56" t="s">
        <v>162</v>
      </c>
      <c r="M903" s="56" t="s">
        <v>163</v>
      </c>
      <c r="N903" s="56" t="s">
        <v>164</v>
      </c>
      <c r="O903" s="56" t="s">
        <v>165</v>
      </c>
      <c r="P903" s="56" t="s">
        <v>166</v>
      </c>
      <c r="Q903" s="56" t="s">
        <v>167</v>
      </c>
      <c r="R903" s="56" t="s">
        <v>168</v>
      </c>
      <c r="S903" s="56" t="s">
        <v>169</v>
      </c>
      <c r="T903" s="56" t="s">
        <v>136</v>
      </c>
      <c r="U903" s="56" t="s">
        <v>135</v>
      </c>
      <c r="V903" s="56" t="s">
        <v>171</v>
      </c>
      <c r="W903" s="56" t="s">
        <v>174</v>
      </c>
      <c r="X903" s="56" t="s">
        <v>175</v>
      </c>
      <c r="Y903" s="56" t="s">
        <v>177</v>
      </c>
      <c r="Z903" s="56" t="s">
        <v>172</v>
      </c>
    </row>
    <row r="904" spans="1:78" customFormat="1" x14ac:dyDescent="0.35">
      <c r="A904" s="50" t="s">
        <v>237</v>
      </c>
      <c r="B904" s="50"/>
      <c r="C904" s="84" t="s">
        <v>241</v>
      </c>
      <c r="D904" s="84" t="str">
        <f ca="1">TEXT(TODAY()+30,"YYYY-MM-DD")</f>
        <v>2023-01-19</v>
      </c>
      <c r="E904" s="84" t="str">
        <f ca="1">TEXT(TODAY()+45,"YYYY-MM-DD")</f>
        <v>2023-02-03</v>
      </c>
      <c r="F904" s="84" t="str">
        <f>TEXT(12.95,"0.00")</f>
        <v>12.95</v>
      </c>
      <c r="G904" s="84" t="str">
        <f>CONCATENATE("USD,FLAT ",TEXT(F904,"0.00"))</f>
        <v>USD,FLAT 12.95</v>
      </c>
      <c r="H904" s="85" t="str">
        <f>TEXT(12.95,"0.00")</f>
        <v>12.95</v>
      </c>
      <c r="I904" s="84" t="s">
        <v>65</v>
      </c>
      <c r="J904" s="86">
        <v>1</v>
      </c>
      <c r="K904" s="87" t="str">
        <f>TEXT(12.95,"0.00")</f>
        <v>12.95</v>
      </c>
      <c r="L904" s="84"/>
      <c r="M904" s="87" t="str">
        <f>TEXT(13,"0")</f>
        <v>13</v>
      </c>
      <c r="N904" s="84" t="s">
        <v>140</v>
      </c>
      <c r="O904" s="84" t="s">
        <v>239</v>
      </c>
      <c r="P904" s="84" t="s">
        <v>505</v>
      </c>
      <c r="Q904" s="84"/>
      <c r="R904" s="84"/>
      <c r="S904" s="84" t="s">
        <v>240</v>
      </c>
      <c r="T904" s="84" t="s">
        <v>141</v>
      </c>
      <c r="U904" s="84">
        <v>7829433453</v>
      </c>
      <c r="V904" s="85" t="s">
        <v>195</v>
      </c>
      <c r="W904" s="84">
        <v>0</v>
      </c>
      <c r="X904" s="86">
        <v>0</v>
      </c>
      <c r="Y904" s="87"/>
      <c r="Z904" s="84" t="s">
        <v>244</v>
      </c>
    </row>
    <row r="906" spans="1:78" customFormat="1" x14ac:dyDescent="0.35">
      <c r="A906" s="34" t="s">
        <v>514</v>
      </c>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c r="AG906" s="35"/>
      <c r="AH906" s="35"/>
      <c r="AI906" s="35"/>
    </row>
    <row r="907" spans="1:78" customFormat="1" x14ac:dyDescent="0.35">
      <c r="A907" s="36" t="s">
        <v>84</v>
      </c>
      <c r="B907" s="36" t="s">
        <v>85</v>
      </c>
      <c r="C907" s="36" t="s">
        <v>86</v>
      </c>
      <c r="D907" s="36" t="s">
        <v>87</v>
      </c>
      <c r="E907" s="36" t="s">
        <v>88</v>
      </c>
      <c r="F907" s="36" t="s">
        <v>89</v>
      </c>
      <c r="G907" s="36" t="s">
        <v>90</v>
      </c>
      <c r="H907" s="36" t="s">
        <v>91</v>
      </c>
      <c r="I907" s="36" t="s">
        <v>92</v>
      </c>
      <c r="J907" s="36" t="s">
        <v>93</v>
      </c>
      <c r="K907" s="36" t="s">
        <v>94</v>
      </c>
      <c r="L907" s="36" t="s">
        <v>95</v>
      </c>
      <c r="M907" s="36" t="s">
        <v>96</v>
      </c>
      <c r="N907" s="36" t="s">
        <v>97</v>
      </c>
      <c r="O907" s="36" t="s">
        <v>98</v>
      </c>
      <c r="P907" s="36" t="s">
        <v>99</v>
      </c>
      <c r="Q907" s="36" t="s">
        <v>100</v>
      </c>
      <c r="R907" s="36" t="s">
        <v>101</v>
      </c>
      <c r="S907" s="37" t="s">
        <v>102</v>
      </c>
      <c r="T907" s="315" t="s">
        <v>103</v>
      </c>
      <c r="U907" s="316"/>
      <c r="V907" s="317"/>
      <c r="W907" s="315" t="s">
        <v>104</v>
      </c>
      <c r="X907" s="317"/>
      <c r="Y907" s="172"/>
      <c r="Z907" s="318" t="s">
        <v>105</v>
      </c>
      <c r="AA907" s="319"/>
      <c r="AB907" s="319"/>
      <c r="AC907" s="319"/>
      <c r="AD907" s="319"/>
      <c r="AE907" s="319"/>
      <c r="AF907" s="320"/>
      <c r="AG907" s="318" t="s">
        <v>106</v>
      </c>
      <c r="AH907" s="319"/>
      <c r="AI907" s="319"/>
      <c r="AJ907" s="319"/>
      <c r="AK907" s="319"/>
      <c r="AL907" s="320"/>
      <c r="AM907" s="46"/>
      <c r="AN907" s="47"/>
      <c r="AO907" s="47"/>
      <c r="AP907" s="47"/>
      <c r="AS907" s="33"/>
      <c r="AT907" s="33"/>
      <c r="AU907" s="33"/>
      <c r="AV907" s="33"/>
      <c r="AW907" s="33"/>
      <c r="AX907" s="33"/>
      <c r="AY907" s="33"/>
      <c r="AZ907" s="33"/>
      <c r="BA907" s="33"/>
      <c r="BB907" s="33"/>
      <c r="BC907" s="33"/>
      <c r="BD907" s="33"/>
      <c r="BE907" s="33"/>
      <c r="BF907" s="33"/>
      <c r="BG907" s="33"/>
      <c r="BH907" s="33"/>
      <c r="BI907" s="33"/>
      <c r="BJ907" s="33"/>
      <c r="BK907" s="33"/>
      <c r="BL907" s="33"/>
      <c r="BM907" s="33"/>
      <c r="BN907" s="33"/>
      <c r="BO907" s="33"/>
      <c r="BP907" s="33"/>
      <c r="BQ907" s="33"/>
      <c r="BR907" s="33"/>
      <c r="BS907" s="33"/>
      <c r="BT907" s="33"/>
      <c r="BU907" s="33"/>
      <c r="BV907" s="33"/>
      <c r="BW907" s="33"/>
      <c r="BX907" s="33"/>
      <c r="BY907" s="33"/>
      <c r="BZ907" s="33"/>
    </row>
    <row r="908" spans="1:78" customFormat="1" x14ac:dyDescent="0.35">
      <c r="A908" s="38"/>
      <c r="B908" s="38"/>
      <c r="C908" s="38"/>
      <c r="D908" s="38"/>
      <c r="E908" s="38"/>
      <c r="F908" s="38"/>
      <c r="G908" s="38"/>
      <c r="H908" s="38"/>
      <c r="I908" s="38"/>
      <c r="J908" s="38"/>
      <c r="K908" s="38"/>
      <c r="L908" s="38"/>
      <c r="M908" s="38"/>
      <c r="N908" s="38"/>
      <c r="O908" s="38"/>
      <c r="P908" s="38"/>
      <c r="Q908" s="38"/>
      <c r="R908" s="38"/>
      <c r="S908" s="38"/>
      <c r="T908" s="39" t="s">
        <v>107</v>
      </c>
      <c r="U908" s="39" t="s">
        <v>108</v>
      </c>
      <c r="V908" s="39" t="s">
        <v>109</v>
      </c>
      <c r="W908" s="39" t="s">
        <v>110</v>
      </c>
      <c r="X908" s="39" t="s">
        <v>111</v>
      </c>
      <c r="Y908" s="39" t="s">
        <v>112</v>
      </c>
      <c r="Z908" s="39" t="s">
        <v>113</v>
      </c>
      <c r="AA908" s="39" t="s">
        <v>114</v>
      </c>
      <c r="AB908" s="39" t="s">
        <v>115</v>
      </c>
      <c r="AC908" s="39" t="s">
        <v>116</v>
      </c>
      <c r="AD908" s="39" t="s">
        <v>117</v>
      </c>
      <c r="AE908" s="39" t="s">
        <v>118</v>
      </c>
      <c r="AF908" s="39" t="s">
        <v>119</v>
      </c>
      <c r="AG908" s="39" t="s">
        <v>120</v>
      </c>
      <c r="AH908" s="39" t="s">
        <v>121</v>
      </c>
      <c r="AI908" s="39" t="s">
        <v>122</v>
      </c>
      <c r="AJ908" s="39" t="s">
        <v>123</v>
      </c>
      <c r="AK908" s="39" t="s">
        <v>124</v>
      </c>
      <c r="AL908" s="39" t="s">
        <v>125</v>
      </c>
      <c r="AM908" s="38" t="s">
        <v>149</v>
      </c>
      <c r="AN908" s="39" t="s">
        <v>150</v>
      </c>
      <c r="AO908" s="39" t="s">
        <v>151</v>
      </c>
      <c r="AP908" s="58" t="s">
        <v>178</v>
      </c>
      <c r="AS908" s="33"/>
      <c r="AT908" s="33"/>
      <c r="AU908" s="33"/>
      <c r="AV908" s="33"/>
      <c r="AW908" s="33"/>
      <c r="AX908" s="33"/>
      <c r="AY908" s="33"/>
      <c r="AZ908" s="33"/>
      <c r="BA908" s="33"/>
      <c r="BB908" s="33"/>
      <c r="BC908" s="33"/>
      <c r="BD908" s="33"/>
      <c r="BE908" s="33"/>
      <c r="BF908" s="33"/>
      <c r="BG908" s="33"/>
      <c r="BH908" s="33"/>
      <c r="BI908" s="33"/>
      <c r="BJ908" s="33"/>
      <c r="BK908" s="33"/>
      <c r="BL908" s="33"/>
      <c r="BM908" s="33"/>
      <c r="BN908" s="33"/>
      <c r="BO908" s="33"/>
      <c r="BP908" s="33"/>
      <c r="BQ908" s="33"/>
      <c r="BR908" s="33"/>
      <c r="BS908" s="33"/>
      <c r="BT908" s="33"/>
      <c r="BU908" s="33"/>
      <c r="BV908" s="33"/>
      <c r="BW908" s="33"/>
      <c r="BX908" s="33"/>
      <c r="BY908" s="33"/>
      <c r="BZ908" s="33"/>
    </row>
    <row r="909" spans="1:78" customFormat="1" x14ac:dyDescent="0.35">
      <c r="A909" s="40" t="s">
        <v>145</v>
      </c>
      <c r="B909" s="5" t="s">
        <v>49</v>
      </c>
      <c r="C909" s="40" t="s">
        <v>509</v>
      </c>
      <c r="D909" s="5" t="s">
        <v>236</v>
      </c>
      <c r="E909" s="41" t="s">
        <v>28</v>
      </c>
      <c r="F909" s="40" t="s">
        <v>126</v>
      </c>
      <c r="G909" s="42" t="str">
        <f ca="1">TEXT(TODAY(),"YYYY-MM-DD")</f>
        <v>2022-12-20</v>
      </c>
      <c r="H909" s="42" t="str">
        <f ca="1">TEXT(TODAY(),"YYYY-MM-DD")</f>
        <v>2022-12-20</v>
      </c>
      <c r="I909" s="40">
        <v>12</v>
      </c>
      <c r="J909" s="40">
        <v>12</v>
      </c>
      <c r="K909" s="40">
        <v>12</v>
      </c>
      <c r="L909" s="40" t="s">
        <v>510</v>
      </c>
      <c r="M909" s="40" t="s">
        <v>511</v>
      </c>
      <c r="N909" s="21" t="s">
        <v>127</v>
      </c>
      <c r="O909" s="21" t="s">
        <v>127</v>
      </c>
      <c r="P909" s="21" t="s">
        <v>128</v>
      </c>
      <c r="Q909" s="21" t="s">
        <v>128</v>
      </c>
      <c r="R909" s="21" t="s">
        <v>128</v>
      </c>
      <c r="S909" s="41"/>
      <c r="T909" s="41" t="s">
        <v>129</v>
      </c>
      <c r="U909" s="41" t="s">
        <v>130</v>
      </c>
      <c r="V909" s="41"/>
      <c r="W909" s="41" t="s">
        <v>131</v>
      </c>
      <c r="X909" s="41" t="s">
        <v>132</v>
      </c>
      <c r="Y909" s="41"/>
      <c r="Z909" s="41"/>
      <c r="AA909" s="41"/>
      <c r="AB909" s="41"/>
      <c r="AC909" s="41"/>
      <c r="AD909" s="41" t="s">
        <v>128</v>
      </c>
      <c r="AE909" s="41" t="s">
        <v>128</v>
      </c>
      <c r="AF909" s="41" t="s">
        <v>128</v>
      </c>
      <c r="AG909" s="41"/>
      <c r="AH909" s="41"/>
      <c r="AI909" s="41"/>
      <c r="AJ909" s="41" t="s">
        <v>128</v>
      </c>
      <c r="AK909" s="41" t="s">
        <v>128</v>
      </c>
      <c r="AL909" s="41" t="s">
        <v>128</v>
      </c>
      <c r="AM909" s="40"/>
      <c r="AN909" s="40">
        <v>19</v>
      </c>
      <c r="AO909" s="40">
        <v>20</v>
      </c>
      <c r="AP909" s="40">
        <v>0</v>
      </c>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row>
    <row r="910" spans="1:78" customFormat="1" x14ac:dyDescent="0.35"/>
    <row r="911" spans="1:78" customFormat="1" x14ac:dyDescent="0.35">
      <c r="A911" s="306" t="s">
        <v>515</v>
      </c>
      <c r="B911" s="307"/>
      <c r="C911" s="307"/>
      <c r="D911" s="307"/>
      <c r="E911" s="307"/>
      <c r="F911" s="307"/>
      <c r="G911" s="307"/>
      <c r="H911" s="307"/>
      <c r="I911" s="307"/>
      <c r="J911" s="307"/>
    </row>
    <row r="912" spans="1:78" customFormat="1" x14ac:dyDescent="0.35">
      <c r="A912" s="173"/>
      <c r="B912" s="174"/>
      <c r="C912" s="308" t="s">
        <v>245</v>
      </c>
      <c r="D912" s="308"/>
      <c r="E912" s="308"/>
      <c r="F912" s="308"/>
      <c r="G912" s="308"/>
      <c r="H912" s="308"/>
      <c r="I912" s="308"/>
      <c r="J912" s="308"/>
      <c r="K912" s="308"/>
    </row>
    <row r="913" spans="1:78" customFormat="1" x14ac:dyDescent="0.35">
      <c r="A913" s="304" t="s">
        <v>246</v>
      </c>
      <c r="B913" s="304" t="s">
        <v>247</v>
      </c>
      <c r="C913" s="309" t="s">
        <v>248</v>
      </c>
      <c r="D913" s="310"/>
      <c r="E913" s="310"/>
      <c r="F913" s="311"/>
      <c r="G913" s="312" t="s">
        <v>249</v>
      </c>
      <c r="H913" s="313"/>
      <c r="I913" s="313"/>
      <c r="J913" s="314"/>
      <c r="K913" s="304" t="s">
        <v>250</v>
      </c>
      <c r="L913" s="304" t="s">
        <v>251</v>
      </c>
    </row>
    <row r="914" spans="1:78" customFormat="1" x14ac:dyDescent="0.35">
      <c r="A914" s="305"/>
      <c r="B914" s="305"/>
      <c r="C914" s="88" t="s">
        <v>161</v>
      </c>
      <c r="D914" s="88" t="s">
        <v>163</v>
      </c>
      <c r="E914" s="88" t="s">
        <v>252</v>
      </c>
      <c r="F914" s="88" t="s">
        <v>253</v>
      </c>
      <c r="G914" s="89" t="s">
        <v>161</v>
      </c>
      <c r="H914" s="89" t="s">
        <v>163</v>
      </c>
      <c r="I914" s="89" t="s">
        <v>252</v>
      </c>
      <c r="J914" s="89" t="s">
        <v>253</v>
      </c>
      <c r="K914" s="305"/>
      <c r="L914" s="305"/>
    </row>
    <row r="915" spans="1:78" customFormat="1" x14ac:dyDescent="0.35">
      <c r="A915" s="41" t="s">
        <v>254</v>
      </c>
      <c r="B915" s="41" t="s">
        <v>255</v>
      </c>
      <c r="C915" s="21" t="str">
        <f>TEXT(16736.14,"0.00")</f>
        <v>16736.14</v>
      </c>
      <c r="D915" s="21" t="str">
        <f>TEXT(668,"0")</f>
        <v>668</v>
      </c>
      <c r="E915" s="21" t="str">
        <f>TEXT(16068.14,"0.00")</f>
        <v>16068.14</v>
      </c>
      <c r="F915" s="21" t="str">
        <f>TEXT(96.01,"0.00")</f>
        <v>96.01</v>
      </c>
      <c r="G915" s="21" t="str">
        <f>TEXT(3750,"0")</f>
        <v>3750</v>
      </c>
      <c r="H915" s="21" t="str">
        <f>TEXT(460,"0")</f>
        <v>460</v>
      </c>
      <c r="I915" s="21" t="str">
        <f>TEXT(3290,"0")</f>
        <v>3290</v>
      </c>
      <c r="J915" s="21" t="str">
        <f>TEXT(87.73,"0.00")</f>
        <v>87.73</v>
      </c>
      <c r="K915" s="21" t="str">
        <f>TEXT(346.3,"0.0")</f>
        <v>346.3</v>
      </c>
      <c r="L915" s="41" t="s">
        <v>28</v>
      </c>
    </row>
    <row r="917" spans="1:78" customFormat="1" x14ac:dyDescent="0.35">
      <c r="A917" s="34" t="s">
        <v>516</v>
      </c>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c r="AG917" s="35"/>
      <c r="AH917" s="35"/>
      <c r="AI917" s="35"/>
    </row>
    <row r="918" spans="1:78" customFormat="1" x14ac:dyDescent="0.35">
      <c r="A918" s="36" t="s">
        <v>84</v>
      </c>
      <c r="B918" s="36" t="s">
        <v>85</v>
      </c>
      <c r="C918" s="36" t="s">
        <v>86</v>
      </c>
      <c r="D918" s="36" t="s">
        <v>87</v>
      </c>
      <c r="E918" s="36" t="s">
        <v>88</v>
      </c>
      <c r="F918" s="36" t="s">
        <v>89</v>
      </c>
      <c r="G918" s="36" t="s">
        <v>90</v>
      </c>
      <c r="H918" s="36" t="s">
        <v>91</v>
      </c>
      <c r="I918" s="36" t="s">
        <v>92</v>
      </c>
      <c r="J918" s="36" t="s">
        <v>93</v>
      </c>
      <c r="K918" s="36" t="s">
        <v>94</v>
      </c>
      <c r="L918" s="36" t="s">
        <v>95</v>
      </c>
      <c r="M918" s="36" t="s">
        <v>96</v>
      </c>
      <c r="N918" s="36" t="s">
        <v>97</v>
      </c>
      <c r="O918" s="36" t="s">
        <v>98</v>
      </c>
      <c r="P918" s="36" t="s">
        <v>99</v>
      </c>
      <c r="Q918" s="36" t="s">
        <v>100</v>
      </c>
      <c r="R918" s="36" t="s">
        <v>101</v>
      </c>
      <c r="S918" s="37" t="s">
        <v>102</v>
      </c>
      <c r="T918" s="315" t="s">
        <v>103</v>
      </c>
      <c r="U918" s="316"/>
      <c r="V918" s="317"/>
      <c r="W918" s="315" t="s">
        <v>104</v>
      </c>
      <c r="X918" s="317"/>
      <c r="Y918" s="178"/>
      <c r="Z918" s="318" t="s">
        <v>105</v>
      </c>
      <c r="AA918" s="319"/>
      <c r="AB918" s="319"/>
      <c r="AC918" s="319"/>
      <c r="AD918" s="319"/>
      <c r="AE918" s="319"/>
      <c r="AF918" s="320"/>
      <c r="AG918" s="318" t="s">
        <v>106</v>
      </c>
      <c r="AH918" s="319"/>
      <c r="AI918" s="319"/>
      <c r="AJ918" s="319"/>
      <c r="AK918" s="319"/>
      <c r="AL918" s="320"/>
      <c r="AM918" s="46"/>
      <c r="AN918" s="47"/>
      <c r="AO918" s="47"/>
      <c r="AP918" s="47"/>
      <c r="AS918" s="33"/>
      <c r="AT918" s="33"/>
      <c r="AU918" s="33"/>
      <c r="AV918" s="33"/>
      <c r="AW918" s="33"/>
      <c r="AX918" s="33"/>
      <c r="AY918" s="33"/>
      <c r="AZ918" s="33"/>
      <c r="BA918" s="33"/>
      <c r="BB918" s="33"/>
      <c r="BC918" s="33"/>
      <c r="BD918" s="33"/>
      <c r="BE918" s="33"/>
      <c r="BF918" s="33"/>
      <c r="BG918" s="33"/>
      <c r="BH918" s="33"/>
      <c r="BI918" s="33"/>
      <c r="BJ918" s="33"/>
      <c r="BK918" s="33"/>
      <c r="BL918" s="33"/>
      <c r="BM918" s="33"/>
      <c r="BN918" s="33"/>
      <c r="BO918" s="33"/>
      <c r="BP918" s="33"/>
      <c r="BQ918" s="33"/>
      <c r="BR918" s="33"/>
      <c r="BS918" s="33"/>
      <c r="BT918" s="33"/>
      <c r="BU918" s="33"/>
      <c r="BV918" s="33"/>
      <c r="BW918" s="33"/>
      <c r="BX918" s="33"/>
      <c r="BY918" s="33"/>
      <c r="BZ918" s="33"/>
    </row>
    <row r="919" spans="1:78" customFormat="1" x14ac:dyDescent="0.35">
      <c r="A919" s="38"/>
      <c r="B919" s="38"/>
      <c r="C919" s="38"/>
      <c r="D919" s="38"/>
      <c r="E919" s="38"/>
      <c r="F919" s="38"/>
      <c r="G919" s="38"/>
      <c r="H919" s="38"/>
      <c r="I919" s="38"/>
      <c r="J919" s="38"/>
      <c r="K919" s="38"/>
      <c r="L919" s="38"/>
      <c r="M919" s="38"/>
      <c r="N919" s="38"/>
      <c r="O919" s="38"/>
      <c r="P919" s="38"/>
      <c r="Q919" s="38"/>
      <c r="R919" s="38"/>
      <c r="S919" s="38"/>
      <c r="T919" s="39" t="s">
        <v>107</v>
      </c>
      <c r="U919" s="39" t="s">
        <v>108</v>
      </c>
      <c r="V919" s="39" t="s">
        <v>109</v>
      </c>
      <c r="W919" s="39" t="s">
        <v>110</v>
      </c>
      <c r="X919" s="39" t="s">
        <v>111</v>
      </c>
      <c r="Y919" s="39" t="s">
        <v>112</v>
      </c>
      <c r="Z919" s="39" t="s">
        <v>113</v>
      </c>
      <c r="AA919" s="39" t="s">
        <v>114</v>
      </c>
      <c r="AB919" s="39" t="s">
        <v>115</v>
      </c>
      <c r="AC919" s="39" t="s">
        <v>116</v>
      </c>
      <c r="AD919" s="39" t="s">
        <v>117</v>
      </c>
      <c r="AE919" s="39" t="s">
        <v>118</v>
      </c>
      <c r="AF919" s="39" t="s">
        <v>119</v>
      </c>
      <c r="AG919" s="39" t="s">
        <v>120</v>
      </c>
      <c r="AH919" s="39" t="s">
        <v>121</v>
      </c>
      <c r="AI919" s="39" t="s">
        <v>122</v>
      </c>
      <c r="AJ919" s="39" t="s">
        <v>123</v>
      </c>
      <c r="AK919" s="39" t="s">
        <v>124</v>
      </c>
      <c r="AL919" s="39" t="s">
        <v>125</v>
      </c>
      <c r="AM919" s="38" t="s">
        <v>149</v>
      </c>
      <c r="AN919" s="39" t="s">
        <v>150</v>
      </c>
      <c r="AO919" s="39" t="s">
        <v>151</v>
      </c>
      <c r="AP919" s="58" t="s">
        <v>178</v>
      </c>
      <c r="AS919" s="33"/>
      <c r="AT919" s="33"/>
      <c r="AU919" s="33"/>
      <c r="AV919" s="33"/>
      <c r="AW919" s="33"/>
      <c r="AX919" s="33"/>
      <c r="AY919" s="33"/>
      <c r="AZ919" s="33"/>
      <c r="BA919" s="33"/>
      <c r="BB919" s="33"/>
      <c r="BC919" s="33"/>
      <c r="BD919" s="33"/>
      <c r="BE919" s="33"/>
      <c r="BF919" s="33"/>
      <c r="BG919" s="33"/>
      <c r="BH919" s="33"/>
      <c r="BI919" s="33"/>
      <c r="BJ919" s="33"/>
      <c r="BK919" s="33"/>
      <c r="BL919" s="33"/>
      <c r="BM919" s="33"/>
      <c r="BN919" s="33"/>
      <c r="BO919" s="33"/>
      <c r="BP919" s="33"/>
      <c r="BQ919" s="33"/>
      <c r="BR919" s="33"/>
      <c r="BS919" s="33"/>
      <c r="BT919" s="33"/>
      <c r="BU919" s="33"/>
      <c r="BV919" s="33"/>
      <c r="BW919" s="33"/>
      <c r="BX919" s="33"/>
      <c r="BY919" s="33"/>
      <c r="BZ919" s="33"/>
    </row>
    <row r="920" spans="1:78" customFormat="1" x14ac:dyDescent="0.35">
      <c r="A920" s="40" t="s">
        <v>145</v>
      </c>
      <c r="B920" s="5" t="s">
        <v>49</v>
      </c>
      <c r="C920" s="40" t="s">
        <v>517</v>
      </c>
      <c r="D920" s="5" t="s">
        <v>236</v>
      </c>
      <c r="E920" s="41" t="s">
        <v>28</v>
      </c>
      <c r="F920" s="40" t="s">
        <v>126</v>
      </c>
      <c r="G920" s="42" t="str">
        <f ca="1">TEXT(TODAY(),"YYYY-MM-DD")</f>
        <v>2022-12-20</v>
      </c>
      <c r="H920" s="42" t="str">
        <f ca="1">TEXT(TODAY(),"YYYY-MM-DD")</f>
        <v>2022-12-20</v>
      </c>
      <c r="I920" s="40">
        <v>12</v>
      </c>
      <c r="J920" s="40">
        <v>12</v>
      </c>
      <c r="K920" s="40">
        <v>12</v>
      </c>
      <c r="L920" s="40" t="s">
        <v>518</v>
      </c>
      <c r="M920" s="40" t="s">
        <v>519</v>
      </c>
      <c r="N920" s="21" t="s">
        <v>127</v>
      </c>
      <c r="O920" s="21" t="s">
        <v>127</v>
      </c>
      <c r="P920" s="21" t="s">
        <v>128</v>
      </c>
      <c r="Q920" s="21" t="s">
        <v>128</v>
      </c>
      <c r="R920" s="21" t="s">
        <v>128</v>
      </c>
      <c r="S920" s="41"/>
      <c r="T920" s="41" t="s">
        <v>129</v>
      </c>
      <c r="U920" s="41" t="s">
        <v>130</v>
      </c>
      <c r="V920" s="41"/>
      <c r="W920" s="41" t="s">
        <v>131</v>
      </c>
      <c r="X920" s="41" t="s">
        <v>132</v>
      </c>
      <c r="Y920" s="41"/>
      <c r="Z920" s="41"/>
      <c r="AA920" s="41"/>
      <c r="AB920" s="41"/>
      <c r="AC920" s="41"/>
      <c r="AD920" s="41" t="s">
        <v>128</v>
      </c>
      <c r="AE920" s="41" t="s">
        <v>128</v>
      </c>
      <c r="AF920" s="41" t="s">
        <v>128</v>
      </c>
      <c r="AG920" s="41"/>
      <c r="AH920" s="41"/>
      <c r="AI920" s="41"/>
      <c r="AJ920" s="41" t="s">
        <v>128</v>
      </c>
      <c r="AK920" s="41" t="s">
        <v>128</v>
      </c>
      <c r="AL920" s="41" t="s">
        <v>128</v>
      </c>
      <c r="AM920" s="40"/>
      <c r="AN920" s="40">
        <v>19</v>
      </c>
      <c r="AO920" s="40">
        <v>0</v>
      </c>
      <c r="AP920" s="40">
        <v>0</v>
      </c>
      <c r="AS920" s="33"/>
      <c r="AT920" s="33"/>
      <c r="AU920" s="33"/>
      <c r="AV920" s="33"/>
      <c r="AW920" s="33"/>
      <c r="AX920" s="33"/>
      <c r="AY920" s="33"/>
      <c r="AZ920" s="33"/>
      <c r="BA920" s="33"/>
      <c r="BB920" s="33"/>
      <c r="BC920" s="33"/>
      <c r="BD920" s="33"/>
      <c r="BE920" s="33"/>
      <c r="BF920" s="33"/>
      <c r="BG920" s="33"/>
      <c r="BH920" s="33"/>
      <c r="BI920" s="33"/>
      <c r="BJ920" s="33"/>
      <c r="BK920" s="33"/>
      <c r="BL920" s="33"/>
      <c r="BM920" s="33"/>
      <c r="BN920" s="33"/>
      <c r="BO920" s="33"/>
      <c r="BP920" s="33"/>
      <c r="BQ920" s="33"/>
      <c r="BR920" s="33"/>
      <c r="BS920" s="33"/>
      <c r="BT920" s="33"/>
      <c r="BU920" s="33"/>
      <c r="BV920" s="33"/>
      <c r="BW920" s="33"/>
      <c r="BX920" s="33"/>
      <c r="BY920" s="33"/>
      <c r="BZ920" s="33"/>
    </row>
    <row r="921" spans="1:78" customFormat="1" ht="19" customHeight="1" x14ac:dyDescent="0.35">
      <c r="A921" s="33"/>
      <c r="B921" s="33"/>
      <c r="C921" s="33"/>
      <c r="D921" s="33"/>
      <c r="E921" s="33"/>
      <c r="F921" s="33"/>
      <c r="G921" s="33"/>
      <c r="H921" s="33"/>
      <c r="I921" s="33"/>
      <c r="J921" s="33"/>
      <c r="K921" s="33"/>
      <c r="L921" s="14"/>
      <c r="M921" s="14"/>
      <c r="Y921" s="60"/>
    </row>
    <row r="922" spans="1:78" customFormat="1" ht="18.5" x14ac:dyDescent="0.35">
      <c r="A922" s="48" t="s">
        <v>520</v>
      </c>
      <c r="B922" s="49"/>
      <c r="C922" s="49"/>
      <c r="D922" s="49"/>
      <c r="E922" s="49"/>
      <c r="F922" s="49"/>
      <c r="G922" s="49"/>
      <c r="H922" s="49"/>
      <c r="I922" s="49"/>
      <c r="J922" s="49"/>
      <c r="K922" s="49"/>
      <c r="L922" s="33"/>
      <c r="Y922" s="60"/>
      <c r="BB922" s="33"/>
      <c r="BC922" s="33"/>
      <c r="BD922" s="33"/>
      <c r="BE922" s="33"/>
      <c r="BF922" s="33"/>
      <c r="BG922" s="33"/>
      <c r="BH922" s="33"/>
      <c r="BI922" s="33"/>
      <c r="BJ922" s="33"/>
      <c r="BK922" s="33"/>
      <c r="BL922" s="33"/>
      <c r="BM922" s="33"/>
      <c r="BN922" s="33"/>
      <c r="BO922" s="33"/>
      <c r="BP922" s="33"/>
      <c r="BQ922" s="33"/>
      <c r="BR922" s="33"/>
      <c r="BS922" s="33"/>
      <c r="BT922" s="33"/>
      <c r="BU922" s="33"/>
      <c r="BV922" s="33"/>
      <c r="BW922" s="33"/>
      <c r="BX922" s="33"/>
      <c r="BY922" s="33"/>
      <c r="BZ922" s="33"/>
    </row>
    <row r="923" spans="1:78" customFormat="1" ht="15.5" x14ac:dyDescent="0.35">
      <c r="A923" s="43" t="s">
        <v>32</v>
      </c>
      <c r="B923" s="43" t="s">
        <v>33</v>
      </c>
      <c r="C923" s="43" t="s">
        <v>34</v>
      </c>
      <c r="D923" s="43" t="s">
        <v>4</v>
      </c>
      <c r="E923" s="43" t="s">
        <v>35</v>
      </c>
      <c r="F923" s="43" t="s">
        <v>133</v>
      </c>
      <c r="G923" s="43" t="s">
        <v>134</v>
      </c>
      <c r="H923" s="43" t="s">
        <v>135</v>
      </c>
      <c r="I923" s="43" t="s">
        <v>136</v>
      </c>
      <c r="J923" s="43" t="s">
        <v>137</v>
      </c>
      <c r="K923" s="43" t="s">
        <v>138</v>
      </c>
      <c r="L923" s="33"/>
      <c r="Y923" s="60"/>
      <c r="BB923" s="33"/>
      <c r="BC923" s="33"/>
      <c r="BD923" s="33"/>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row>
    <row r="924" spans="1:78" customFormat="1" x14ac:dyDescent="0.35">
      <c r="A924" s="44" t="s">
        <v>139</v>
      </c>
      <c r="B924" s="44" t="s">
        <v>140</v>
      </c>
      <c r="C924" s="44" t="str">
        <f ca="1">TEXT(TODAY(),"YYYY-MM-DD")</f>
        <v>2022-12-20</v>
      </c>
      <c r="D924" s="44" t="s">
        <v>13</v>
      </c>
      <c r="E924" s="44" t="s">
        <v>144</v>
      </c>
      <c r="F924" s="45" t="str">
        <f ca="1">TEXT(TODAY(),"YYYY-MM-DD")</f>
        <v>2022-12-20</v>
      </c>
      <c r="G924" s="42" t="s">
        <v>128</v>
      </c>
      <c r="H924" s="5" t="s">
        <v>49</v>
      </c>
      <c r="I924" s="44" t="s">
        <v>141</v>
      </c>
      <c r="J924" s="44" t="s">
        <v>142</v>
      </c>
      <c r="K924" s="44"/>
      <c r="L924" s="33"/>
      <c r="Y924" s="60"/>
      <c r="BB924" s="33"/>
      <c r="BC924" s="33"/>
      <c r="BD924" s="33"/>
      <c r="BE924" s="33"/>
      <c r="BF924" s="33"/>
      <c r="BG924" s="33"/>
      <c r="BH924" s="33"/>
      <c r="BI924" s="33"/>
      <c r="BJ924" s="33"/>
      <c r="BK924" s="33"/>
      <c r="BL924" s="33"/>
      <c r="BM924" s="33"/>
      <c r="BN924" s="33"/>
      <c r="BO924" s="33"/>
      <c r="BP924" s="33"/>
      <c r="BQ924" s="33"/>
      <c r="BR924" s="33"/>
      <c r="BS924" s="33"/>
      <c r="BT924" s="33"/>
      <c r="BU924" s="33"/>
      <c r="BV924" s="33"/>
      <c r="BW924" s="33"/>
      <c r="BX924" s="33"/>
      <c r="BY924" s="33"/>
      <c r="BZ924" s="33"/>
    </row>
    <row r="925" spans="1:78" customFormat="1" x14ac:dyDescent="0.35">
      <c r="A925" s="44" t="s">
        <v>36</v>
      </c>
      <c r="B925" s="44" t="s">
        <v>143</v>
      </c>
      <c r="C925" s="44" t="str">
        <f ca="1">TEXT(TODAY(),"YYYY-MM-DD")</f>
        <v>2022-12-20</v>
      </c>
      <c r="D925" s="44" t="s">
        <v>13</v>
      </c>
      <c r="E925" s="44" t="s">
        <v>38</v>
      </c>
      <c r="F925" s="45" t="str">
        <f ca="1">TEXT(TODAY(),"YYYY-MM-DD")</f>
        <v>2022-12-20</v>
      </c>
      <c r="G925" s="42" t="s">
        <v>128</v>
      </c>
      <c r="H925" s="44" t="s">
        <v>49</v>
      </c>
      <c r="I925" s="44" t="s">
        <v>141</v>
      </c>
      <c r="J925" s="44" t="s">
        <v>142</v>
      </c>
      <c r="K925" s="44"/>
      <c r="L925" s="33"/>
      <c r="Y925" s="60"/>
      <c r="BB925" s="33"/>
      <c r="BC925" s="33"/>
      <c r="BD925" s="33"/>
      <c r="BE925" s="33"/>
      <c r="BF925" s="33"/>
      <c r="BG925" s="33"/>
      <c r="BH925" s="33"/>
      <c r="BI925" s="33"/>
      <c r="BJ925" s="33"/>
      <c r="BK925" s="33"/>
      <c r="BL925" s="33"/>
      <c r="BM925" s="33"/>
      <c r="BN925" s="33"/>
      <c r="BO925" s="33"/>
      <c r="BP925" s="33"/>
      <c r="BQ925" s="33"/>
      <c r="BR925" s="33"/>
      <c r="BS925" s="33"/>
      <c r="BT925" s="33"/>
      <c r="BU925" s="33"/>
      <c r="BV925" s="33"/>
      <c r="BW925" s="33"/>
      <c r="BX925" s="33"/>
      <c r="BY925" s="33"/>
      <c r="BZ925" s="33"/>
    </row>
    <row r="927" spans="1:78" customFormat="1" x14ac:dyDescent="0.35">
      <c r="A927" s="321" t="s">
        <v>521</v>
      </c>
      <c r="B927" s="322"/>
      <c r="C927" s="322"/>
      <c r="D927" s="322"/>
      <c r="E927" s="322"/>
      <c r="F927" s="322"/>
      <c r="G927" s="322"/>
      <c r="H927" s="322"/>
      <c r="I927" s="322"/>
      <c r="J927" s="322"/>
      <c r="K927" s="322"/>
      <c r="L927" s="322"/>
      <c r="M927" s="322"/>
      <c r="N927" s="322"/>
      <c r="O927" s="322"/>
      <c r="P927" s="322"/>
      <c r="Q927" s="322"/>
      <c r="R927" s="322"/>
      <c r="S927" s="177"/>
      <c r="T927" s="177"/>
      <c r="U927" s="177"/>
      <c r="V927" s="177"/>
      <c r="W927" s="177"/>
      <c r="X927" s="177"/>
      <c r="Y927" s="177"/>
      <c r="Z927" s="177"/>
    </row>
    <row r="928" spans="1:78" customFormat="1" x14ac:dyDescent="0.35">
      <c r="A928" s="56" t="s">
        <v>153</v>
      </c>
      <c r="B928" s="56" t="s">
        <v>154</v>
      </c>
      <c r="C928" s="56" t="s">
        <v>155</v>
      </c>
      <c r="D928" s="56" t="s">
        <v>90</v>
      </c>
      <c r="E928" s="56" t="s">
        <v>102</v>
      </c>
      <c r="F928" s="56" t="s">
        <v>156</v>
      </c>
      <c r="G928" s="56" t="s">
        <v>157</v>
      </c>
      <c r="H928" s="56" t="s">
        <v>158</v>
      </c>
      <c r="I928" s="56" t="s">
        <v>159</v>
      </c>
      <c r="J928" s="56" t="s">
        <v>160</v>
      </c>
      <c r="K928" s="56" t="s">
        <v>161</v>
      </c>
      <c r="L928" s="56" t="s">
        <v>162</v>
      </c>
      <c r="M928" s="56" t="s">
        <v>163</v>
      </c>
      <c r="N928" s="56" t="s">
        <v>164</v>
      </c>
      <c r="O928" s="56" t="s">
        <v>165</v>
      </c>
      <c r="P928" s="56" t="s">
        <v>166</v>
      </c>
      <c r="Q928" s="56" t="s">
        <v>167</v>
      </c>
      <c r="R928" s="56" t="s">
        <v>168</v>
      </c>
      <c r="S928" s="56" t="s">
        <v>169</v>
      </c>
      <c r="T928" s="56" t="s">
        <v>136</v>
      </c>
      <c r="U928" s="56" t="s">
        <v>135</v>
      </c>
      <c r="V928" s="56" t="s">
        <v>171</v>
      </c>
      <c r="W928" s="56" t="s">
        <v>174</v>
      </c>
      <c r="X928" s="56" t="s">
        <v>175</v>
      </c>
      <c r="Y928" s="56" t="s">
        <v>177</v>
      </c>
      <c r="Z928" s="56" t="s">
        <v>172</v>
      </c>
    </row>
    <row r="929" spans="1:78" customFormat="1" ht="19" customHeight="1" x14ac:dyDescent="0.35">
      <c r="A929" s="50" t="s">
        <v>435</v>
      </c>
      <c r="B929" s="50"/>
      <c r="C929" s="90" t="s">
        <v>257</v>
      </c>
      <c r="D929" s="91" t="str">
        <f ca="1">TEXT(TODAY(),"YYYY-MM-DD")</f>
        <v>2022-12-20</v>
      </c>
      <c r="E929" s="90"/>
      <c r="F929" s="91" t="str">
        <f>TEXT(121,"0")</f>
        <v>121</v>
      </c>
      <c r="G929" s="90" t="str">
        <f>CONCATENATE("USD,FLAT ",TEXT(F929,"0.00"))</f>
        <v>USD,FLAT 121.00</v>
      </c>
      <c r="H929" s="90" t="s">
        <v>489</v>
      </c>
      <c r="I929" s="90" t="s">
        <v>65</v>
      </c>
      <c r="J929" s="90" t="s">
        <v>38</v>
      </c>
      <c r="K929" s="90" t="s">
        <v>489</v>
      </c>
      <c r="L929" s="90"/>
      <c r="M929" s="90" t="s">
        <v>242</v>
      </c>
      <c r="N929" s="90"/>
      <c r="O929" s="90" t="s">
        <v>490</v>
      </c>
      <c r="P929" s="90" t="s">
        <v>491</v>
      </c>
      <c r="Q929" s="90"/>
      <c r="R929" s="90"/>
      <c r="S929" s="167" t="s">
        <v>240</v>
      </c>
      <c r="T929" s="90" t="s">
        <v>141</v>
      </c>
      <c r="U929" s="90">
        <v>7829433453</v>
      </c>
      <c r="V929" s="90" t="s">
        <v>195</v>
      </c>
      <c r="W929" s="90">
        <v>1</v>
      </c>
      <c r="X929" s="90">
        <v>0</v>
      </c>
      <c r="Y929" s="90"/>
      <c r="Z929" s="90"/>
      <c r="AU929" t="s">
        <v>872</v>
      </c>
    </row>
    <row r="931" spans="1:78" customFormat="1" x14ac:dyDescent="0.35">
      <c r="A931" s="34" t="s">
        <v>522</v>
      </c>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c r="AI931" s="35"/>
    </row>
    <row r="932" spans="1:78" customFormat="1" x14ac:dyDescent="0.35">
      <c r="A932" s="36" t="s">
        <v>84</v>
      </c>
      <c r="B932" s="36" t="s">
        <v>85</v>
      </c>
      <c r="C932" s="36" t="s">
        <v>86</v>
      </c>
      <c r="D932" s="36" t="s">
        <v>87</v>
      </c>
      <c r="E932" s="36" t="s">
        <v>88</v>
      </c>
      <c r="F932" s="36" t="s">
        <v>89</v>
      </c>
      <c r="G932" s="36" t="s">
        <v>90</v>
      </c>
      <c r="H932" s="36" t="s">
        <v>91</v>
      </c>
      <c r="I932" s="36" t="s">
        <v>92</v>
      </c>
      <c r="J932" s="36" t="s">
        <v>93</v>
      </c>
      <c r="K932" s="36" t="s">
        <v>94</v>
      </c>
      <c r="L932" s="36" t="s">
        <v>95</v>
      </c>
      <c r="M932" s="36" t="s">
        <v>96</v>
      </c>
      <c r="N932" s="36" t="s">
        <v>97</v>
      </c>
      <c r="O932" s="36" t="s">
        <v>98</v>
      </c>
      <c r="P932" s="36" t="s">
        <v>99</v>
      </c>
      <c r="Q932" s="36" t="s">
        <v>100</v>
      </c>
      <c r="R932" s="36" t="s">
        <v>101</v>
      </c>
      <c r="S932" s="37" t="s">
        <v>102</v>
      </c>
      <c r="T932" s="315" t="s">
        <v>103</v>
      </c>
      <c r="U932" s="316"/>
      <c r="V932" s="317"/>
      <c r="W932" s="315" t="s">
        <v>104</v>
      </c>
      <c r="X932" s="317"/>
      <c r="Y932" s="178"/>
      <c r="Z932" s="318" t="s">
        <v>105</v>
      </c>
      <c r="AA932" s="319"/>
      <c r="AB932" s="319"/>
      <c r="AC932" s="319"/>
      <c r="AD932" s="319"/>
      <c r="AE932" s="319"/>
      <c r="AF932" s="320"/>
      <c r="AG932" s="318" t="s">
        <v>106</v>
      </c>
      <c r="AH932" s="319"/>
      <c r="AI932" s="319"/>
      <c r="AJ932" s="319"/>
      <c r="AK932" s="319"/>
      <c r="AL932" s="320"/>
      <c r="AM932" s="46"/>
      <c r="AN932" s="47"/>
      <c r="AO932" s="47"/>
      <c r="AP932" s="47"/>
      <c r="AS932" s="33"/>
      <c r="AT932" s="33"/>
      <c r="AU932" s="33"/>
      <c r="AV932" s="33"/>
      <c r="AW932" s="33"/>
      <c r="AX932" s="33"/>
      <c r="AY932" s="33"/>
      <c r="AZ932" s="33"/>
      <c r="BA932" s="33"/>
      <c r="BB932" s="33"/>
      <c r="BC932" s="33"/>
      <c r="BD932" s="33"/>
      <c r="BE932" s="33"/>
      <c r="BF932" s="33"/>
      <c r="BG932" s="33"/>
      <c r="BH932" s="33"/>
      <c r="BI932" s="33"/>
      <c r="BJ932" s="33"/>
      <c r="BK932" s="33"/>
      <c r="BL932" s="33"/>
      <c r="BM932" s="33"/>
      <c r="BN932" s="33"/>
      <c r="BO932" s="33"/>
      <c r="BP932" s="33"/>
      <c r="BQ932" s="33"/>
      <c r="BR932" s="33"/>
      <c r="BS932" s="33"/>
      <c r="BT932" s="33"/>
      <c r="BU932" s="33"/>
      <c r="BV932" s="33"/>
      <c r="BW932" s="33"/>
      <c r="BX932" s="33"/>
      <c r="BY932" s="33"/>
      <c r="BZ932" s="33"/>
    </row>
    <row r="933" spans="1:78" customFormat="1" x14ac:dyDescent="0.35">
      <c r="A933" s="38"/>
      <c r="B933" s="38"/>
      <c r="C933" s="38"/>
      <c r="D933" s="38"/>
      <c r="E933" s="38"/>
      <c r="F933" s="38"/>
      <c r="G933" s="38"/>
      <c r="H933" s="38"/>
      <c r="I933" s="38"/>
      <c r="J933" s="38"/>
      <c r="K933" s="38"/>
      <c r="L933" s="38"/>
      <c r="M933" s="38"/>
      <c r="N933" s="38"/>
      <c r="O933" s="38"/>
      <c r="P933" s="38"/>
      <c r="Q933" s="38"/>
      <c r="R933" s="38"/>
      <c r="S933" s="38"/>
      <c r="T933" s="39" t="s">
        <v>107</v>
      </c>
      <c r="U933" s="39" t="s">
        <v>108</v>
      </c>
      <c r="V933" s="39" t="s">
        <v>109</v>
      </c>
      <c r="W933" s="39" t="s">
        <v>110</v>
      </c>
      <c r="X933" s="39" t="s">
        <v>111</v>
      </c>
      <c r="Y933" s="39" t="s">
        <v>112</v>
      </c>
      <c r="Z933" s="39" t="s">
        <v>113</v>
      </c>
      <c r="AA933" s="39" t="s">
        <v>114</v>
      </c>
      <c r="AB933" s="39" t="s">
        <v>115</v>
      </c>
      <c r="AC933" s="39" t="s">
        <v>116</v>
      </c>
      <c r="AD933" s="39" t="s">
        <v>117</v>
      </c>
      <c r="AE933" s="39" t="s">
        <v>118</v>
      </c>
      <c r="AF933" s="39" t="s">
        <v>119</v>
      </c>
      <c r="AG933" s="39" t="s">
        <v>120</v>
      </c>
      <c r="AH933" s="39" t="s">
        <v>121</v>
      </c>
      <c r="AI933" s="39" t="s">
        <v>122</v>
      </c>
      <c r="AJ933" s="39" t="s">
        <v>123</v>
      </c>
      <c r="AK933" s="39" t="s">
        <v>124</v>
      </c>
      <c r="AL933" s="39" t="s">
        <v>125</v>
      </c>
      <c r="AM933" s="38" t="s">
        <v>149</v>
      </c>
      <c r="AN933" s="39" t="s">
        <v>150</v>
      </c>
      <c r="AO933" s="39" t="s">
        <v>151</v>
      </c>
      <c r="AP933" s="58" t="s">
        <v>178</v>
      </c>
      <c r="AS933" s="33"/>
      <c r="AT933" s="33"/>
      <c r="AU933" s="33"/>
      <c r="AV933" s="33"/>
      <c r="AW933" s="33"/>
      <c r="AX933" s="33"/>
      <c r="AY933" s="33"/>
      <c r="AZ933" s="33"/>
      <c r="BA933" s="33"/>
      <c r="BB933" s="33"/>
      <c r="BC933" s="33"/>
      <c r="BD933" s="33"/>
      <c r="BE933" s="33"/>
      <c r="BF933" s="33"/>
      <c r="BG933" s="33"/>
      <c r="BH933" s="33"/>
      <c r="BI933" s="33"/>
      <c r="BJ933" s="33"/>
      <c r="BK933" s="33"/>
      <c r="BL933" s="33"/>
      <c r="BM933" s="33"/>
      <c r="BN933" s="33"/>
      <c r="BO933" s="33"/>
      <c r="BP933" s="33"/>
      <c r="BQ933" s="33"/>
      <c r="BR933" s="33"/>
      <c r="BS933" s="33"/>
      <c r="BT933" s="33"/>
      <c r="BU933" s="33"/>
      <c r="BV933" s="33"/>
      <c r="BW933" s="33"/>
      <c r="BX933" s="33"/>
      <c r="BY933" s="33"/>
      <c r="BZ933" s="33"/>
    </row>
    <row r="934" spans="1:78" customFormat="1" x14ac:dyDescent="0.35">
      <c r="A934" s="40" t="s">
        <v>145</v>
      </c>
      <c r="B934" s="5" t="s">
        <v>49</v>
      </c>
      <c r="C934" s="40" t="s">
        <v>517</v>
      </c>
      <c r="D934" s="5" t="s">
        <v>236</v>
      </c>
      <c r="E934" s="41" t="s">
        <v>28</v>
      </c>
      <c r="F934" s="40" t="s">
        <v>126</v>
      </c>
      <c r="G934" s="42" t="str">
        <f ca="1">TEXT(TODAY(),"YYYY-MM-DD")</f>
        <v>2022-12-20</v>
      </c>
      <c r="H934" s="42" t="str">
        <f ca="1">TEXT(TODAY(),"YYYY-MM-DD")</f>
        <v>2022-12-20</v>
      </c>
      <c r="I934" s="40">
        <v>12</v>
      </c>
      <c r="J934" s="40">
        <v>12</v>
      </c>
      <c r="K934" s="40">
        <v>12</v>
      </c>
      <c r="L934" s="40" t="s">
        <v>518</v>
      </c>
      <c r="M934" s="40" t="s">
        <v>519</v>
      </c>
      <c r="N934" s="21" t="s">
        <v>127</v>
      </c>
      <c r="O934" s="21" t="s">
        <v>127</v>
      </c>
      <c r="P934" s="21" t="s">
        <v>128</v>
      </c>
      <c r="Q934" s="21" t="s">
        <v>128</v>
      </c>
      <c r="R934" s="21" t="s">
        <v>128</v>
      </c>
      <c r="S934" s="41"/>
      <c r="T934" s="41" t="s">
        <v>129</v>
      </c>
      <c r="U934" s="41" t="s">
        <v>130</v>
      </c>
      <c r="V934" s="41"/>
      <c r="W934" s="41" t="s">
        <v>131</v>
      </c>
      <c r="X934" s="41" t="s">
        <v>132</v>
      </c>
      <c r="Y934" s="41"/>
      <c r="Z934" s="41"/>
      <c r="AA934" s="41"/>
      <c r="AB934" s="41"/>
      <c r="AC934" s="41"/>
      <c r="AD934" s="41" t="s">
        <v>128</v>
      </c>
      <c r="AE934" s="41" t="s">
        <v>128</v>
      </c>
      <c r="AF934" s="41" t="s">
        <v>128</v>
      </c>
      <c r="AG934" s="41"/>
      <c r="AH934" s="41"/>
      <c r="AI934" s="41"/>
      <c r="AJ934" s="41" t="s">
        <v>128</v>
      </c>
      <c r="AK934" s="41" t="s">
        <v>128</v>
      </c>
      <c r="AL934" s="41" t="s">
        <v>128</v>
      </c>
      <c r="AM934" s="40"/>
      <c r="AN934" s="40">
        <v>19</v>
      </c>
      <c r="AO934" s="40">
        <v>20</v>
      </c>
      <c r="AP934" s="40">
        <v>1</v>
      </c>
      <c r="AS934" s="33"/>
      <c r="AT934" s="33"/>
      <c r="AU934" s="33"/>
      <c r="AV934" s="33"/>
      <c r="AW934" s="33"/>
      <c r="AX934" s="33"/>
      <c r="AY934" s="33"/>
      <c r="AZ934" s="33"/>
      <c r="BA934" s="33"/>
      <c r="BB934" s="33"/>
      <c r="BC934" s="33"/>
      <c r="BD934" s="33"/>
      <c r="BE934" s="33"/>
      <c r="BF934" s="33"/>
      <c r="BG934" s="33"/>
      <c r="BH934" s="33"/>
      <c r="BI934" s="33"/>
      <c r="BJ934" s="33"/>
      <c r="BK934" s="33"/>
      <c r="BL934" s="33"/>
      <c r="BM934" s="33"/>
      <c r="BN934" s="33"/>
      <c r="BO934" s="33"/>
      <c r="BP934" s="33"/>
      <c r="BQ934" s="33"/>
      <c r="BR934" s="33"/>
      <c r="BS934" s="33"/>
      <c r="BT934" s="33"/>
      <c r="BU934" s="33"/>
      <c r="BV934" s="33"/>
      <c r="BW934" s="33"/>
      <c r="BX934" s="33"/>
      <c r="BY934" s="33"/>
      <c r="BZ934" s="33"/>
    </row>
    <row r="935" spans="1:78" customFormat="1" x14ac:dyDescent="0.35"/>
    <row r="936" spans="1:78" customFormat="1" x14ac:dyDescent="0.35">
      <c r="A936" s="306" t="s">
        <v>523</v>
      </c>
      <c r="B936" s="307"/>
      <c r="C936" s="307"/>
      <c r="D936" s="307"/>
      <c r="E936" s="307"/>
      <c r="F936" s="307"/>
      <c r="G936" s="307"/>
      <c r="H936" s="307"/>
      <c r="I936" s="307"/>
      <c r="J936" s="307"/>
    </row>
    <row r="937" spans="1:78" customFormat="1" x14ac:dyDescent="0.35">
      <c r="A937" s="176"/>
      <c r="B937" s="177"/>
      <c r="C937" s="308" t="s">
        <v>245</v>
      </c>
      <c r="D937" s="308"/>
      <c r="E937" s="308"/>
      <c r="F937" s="308"/>
      <c r="G937" s="308"/>
      <c r="H937" s="308"/>
      <c r="I937" s="308"/>
      <c r="J937" s="308"/>
      <c r="K937" s="308"/>
    </row>
    <row r="938" spans="1:78" customFormat="1" x14ac:dyDescent="0.35">
      <c r="A938" s="304" t="s">
        <v>246</v>
      </c>
      <c r="B938" s="304" t="s">
        <v>247</v>
      </c>
      <c r="C938" s="309" t="s">
        <v>248</v>
      </c>
      <c r="D938" s="310"/>
      <c r="E938" s="310"/>
      <c r="F938" s="311"/>
      <c r="G938" s="312" t="s">
        <v>249</v>
      </c>
      <c r="H938" s="313"/>
      <c r="I938" s="313"/>
      <c r="J938" s="314"/>
      <c r="K938" s="304" t="s">
        <v>250</v>
      </c>
      <c r="L938" s="304" t="s">
        <v>251</v>
      </c>
    </row>
    <row r="939" spans="1:78" customFormat="1" x14ac:dyDescent="0.35">
      <c r="A939" s="305"/>
      <c r="B939" s="305"/>
      <c r="C939" s="88" t="s">
        <v>161</v>
      </c>
      <c r="D939" s="88" t="s">
        <v>163</v>
      </c>
      <c r="E939" s="88" t="s">
        <v>252</v>
      </c>
      <c r="F939" s="88" t="s">
        <v>253</v>
      </c>
      <c r="G939" s="89" t="s">
        <v>161</v>
      </c>
      <c r="H939" s="89" t="s">
        <v>163</v>
      </c>
      <c r="I939" s="89" t="s">
        <v>252</v>
      </c>
      <c r="J939" s="89" t="s">
        <v>253</v>
      </c>
      <c r="K939" s="305"/>
      <c r="L939" s="305"/>
    </row>
    <row r="940" spans="1:78" customFormat="1" x14ac:dyDescent="0.35">
      <c r="A940" s="41" t="s">
        <v>254</v>
      </c>
      <c r="B940" s="41" t="s">
        <v>255</v>
      </c>
      <c r="C940" s="21" t="str">
        <f>TEXT(16856.89,"0.00")</f>
        <v>16856.89</v>
      </c>
      <c r="D940" s="21" t="str">
        <f>TEXT(668,"0")</f>
        <v>668</v>
      </c>
      <c r="E940" s="21" t="str">
        <f>TEXT(16188.89,"0.00")</f>
        <v>16188.89</v>
      </c>
      <c r="F940" s="21" t="str">
        <f>TEXT(96.04,"0.00")</f>
        <v>96.04</v>
      </c>
      <c r="G940" s="21" t="str">
        <f>TEXT(3750,"0")</f>
        <v>3750</v>
      </c>
      <c r="H940" s="21" t="str">
        <f>TEXT(460,"0")</f>
        <v>460</v>
      </c>
      <c r="I940" s="21" t="str">
        <f>TEXT(3290,"0")</f>
        <v>3290</v>
      </c>
      <c r="J940" s="21" t="str">
        <f>TEXT(87.73,"0.00")</f>
        <v>87.73</v>
      </c>
      <c r="K940" s="21" t="str">
        <f>TEXT(349.52,"0.00")</f>
        <v>349.52</v>
      </c>
      <c r="L940" s="41" t="s">
        <v>28</v>
      </c>
    </row>
    <row r="942" spans="1:78" customFormat="1" x14ac:dyDescent="0.35">
      <c r="A942" s="321" t="s">
        <v>521</v>
      </c>
      <c r="B942" s="322"/>
      <c r="C942" s="322"/>
      <c r="D942" s="322"/>
      <c r="E942" s="322"/>
      <c r="F942" s="322"/>
      <c r="G942" s="322"/>
      <c r="H942" s="322"/>
      <c r="I942" s="322"/>
      <c r="J942" s="322"/>
      <c r="K942" s="322"/>
      <c r="L942" s="322"/>
      <c r="M942" s="322"/>
      <c r="N942" s="322"/>
      <c r="O942" s="322"/>
      <c r="P942" s="322"/>
      <c r="Q942" s="322"/>
      <c r="R942" s="322"/>
      <c r="S942" s="177"/>
      <c r="T942" s="177"/>
      <c r="U942" s="177"/>
      <c r="V942" s="177"/>
      <c r="W942" s="177"/>
      <c r="X942" s="177"/>
      <c r="Y942" s="177"/>
      <c r="Z942" s="177"/>
    </row>
    <row r="943" spans="1:78" customFormat="1" x14ac:dyDescent="0.35">
      <c r="A943" s="56" t="s">
        <v>153</v>
      </c>
      <c r="B943" s="56" t="s">
        <v>154</v>
      </c>
      <c r="C943" s="56" t="s">
        <v>155</v>
      </c>
      <c r="D943" s="56" t="s">
        <v>90</v>
      </c>
      <c r="E943" s="56" t="s">
        <v>102</v>
      </c>
      <c r="F943" s="56" t="s">
        <v>156</v>
      </c>
      <c r="G943" s="56" t="s">
        <v>157</v>
      </c>
      <c r="H943" s="56" t="s">
        <v>158</v>
      </c>
      <c r="I943" s="56" t="s">
        <v>159</v>
      </c>
      <c r="J943" s="56" t="s">
        <v>160</v>
      </c>
      <c r="K943" s="56" t="s">
        <v>161</v>
      </c>
      <c r="L943" s="56" t="s">
        <v>162</v>
      </c>
      <c r="M943" s="56" t="s">
        <v>163</v>
      </c>
      <c r="N943" s="56" t="s">
        <v>164</v>
      </c>
      <c r="O943" s="56" t="s">
        <v>165</v>
      </c>
      <c r="P943" s="56" t="s">
        <v>166</v>
      </c>
      <c r="Q943" s="56" t="s">
        <v>167</v>
      </c>
      <c r="R943" s="56" t="s">
        <v>168</v>
      </c>
      <c r="S943" s="56" t="s">
        <v>169</v>
      </c>
      <c r="T943" s="56" t="s">
        <v>136</v>
      </c>
      <c r="U943" s="56" t="s">
        <v>135</v>
      </c>
      <c r="V943" s="56" t="s">
        <v>171</v>
      </c>
      <c r="W943" s="56" t="s">
        <v>174</v>
      </c>
      <c r="X943" s="56" t="s">
        <v>175</v>
      </c>
      <c r="Y943" s="56" t="s">
        <v>177</v>
      </c>
      <c r="Z943" s="56" t="s">
        <v>172</v>
      </c>
    </row>
    <row r="944" spans="1:78" customFormat="1" x14ac:dyDescent="0.35">
      <c r="A944" s="50" t="s">
        <v>435</v>
      </c>
      <c r="B944" s="50"/>
      <c r="C944" s="168" t="s">
        <v>494</v>
      </c>
      <c r="D944" s="168" t="str">
        <f ca="1">TEXT(TODAY()+30,"YYYY-MM-DD")</f>
        <v>2023-01-19</v>
      </c>
      <c r="E944" s="168" t="str">
        <f ca="1">TEXT(TODAY()+45,"YYYY-MM-DD")</f>
        <v>2023-02-03</v>
      </c>
      <c r="F944" s="168" t="str">
        <f>TEXT(121,"0")</f>
        <v>121</v>
      </c>
      <c r="G944" s="168" t="str">
        <f>CONCATENATE("USD,FLAT ",TEXT(F944,"0.00"))</f>
        <v>USD,FLAT 121.00</v>
      </c>
      <c r="H944" s="168" t="s">
        <v>489</v>
      </c>
      <c r="I944" s="168" t="s">
        <v>65</v>
      </c>
      <c r="J944" s="168" t="s">
        <v>38</v>
      </c>
      <c r="K944" s="168" t="s">
        <v>489</v>
      </c>
      <c r="L944" s="168"/>
      <c r="M944" s="168" t="s">
        <v>242</v>
      </c>
      <c r="N944" s="168"/>
      <c r="O944" s="168" t="s">
        <v>490</v>
      </c>
      <c r="P944" s="168" t="s">
        <v>491</v>
      </c>
      <c r="Q944" s="168"/>
      <c r="R944" s="168"/>
      <c r="S944" s="168" t="s">
        <v>240</v>
      </c>
      <c r="T944" s="168" t="s">
        <v>141</v>
      </c>
      <c r="U944" s="168">
        <v>7829433453</v>
      </c>
      <c r="V944" s="168" t="s">
        <v>195</v>
      </c>
      <c r="W944" s="168">
        <v>1</v>
      </c>
      <c r="X944" s="168">
        <v>0</v>
      </c>
      <c r="Y944" s="168" t="s">
        <v>524</v>
      </c>
      <c r="Z944" s="168" t="s">
        <v>227</v>
      </c>
      <c r="AU944" t="s">
        <v>873</v>
      </c>
    </row>
    <row r="946" spans="1:78" customFormat="1" x14ac:dyDescent="0.35">
      <c r="A946" s="321" t="s">
        <v>521</v>
      </c>
      <c r="B946" s="322"/>
      <c r="C946" s="322"/>
      <c r="D946" s="322"/>
      <c r="E946" s="322"/>
      <c r="F946" s="322"/>
      <c r="G946" s="322"/>
      <c r="H946" s="322"/>
      <c r="I946" s="322"/>
      <c r="J946" s="322"/>
      <c r="K946" s="322"/>
      <c r="L946" s="322"/>
      <c r="M946" s="322"/>
      <c r="N946" s="322"/>
      <c r="O946" s="322"/>
      <c r="P946" s="322"/>
      <c r="Q946" s="322"/>
      <c r="R946" s="322"/>
      <c r="S946" s="177"/>
      <c r="T946" s="177"/>
      <c r="U946" s="177"/>
      <c r="V946" s="177"/>
      <c r="W946" s="177"/>
      <c r="X946" s="177"/>
      <c r="Y946" s="177"/>
      <c r="Z946" s="177"/>
    </row>
    <row r="947" spans="1:78" customFormat="1" x14ac:dyDescent="0.35">
      <c r="A947" s="56" t="s">
        <v>153</v>
      </c>
      <c r="B947" s="56" t="s">
        <v>154</v>
      </c>
      <c r="C947" s="56" t="s">
        <v>155</v>
      </c>
      <c r="D947" s="56" t="s">
        <v>90</v>
      </c>
      <c r="E947" s="56" t="s">
        <v>102</v>
      </c>
      <c r="F947" s="56" t="s">
        <v>156</v>
      </c>
      <c r="G947" s="56" t="s">
        <v>157</v>
      </c>
      <c r="H947" s="56" t="s">
        <v>158</v>
      </c>
      <c r="I947" s="56" t="s">
        <v>159</v>
      </c>
      <c r="J947" s="56" t="s">
        <v>160</v>
      </c>
      <c r="K947" s="56" t="s">
        <v>161</v>
      </c>
      <c r="L947" s="56" t="s">
        <v>162</v>
      </c>
      <c r="M947" s="56" t="s">
        <v>163</v>
      </c>
      <c r="N947" s="56" t="s">
        <v>164</v>
      </c>
      <c r="O947" s="56" t="s">
        <v>165</v>
      </c>
      <c r="P947" s="56" t="s">
        <v>166</v>
      </c>
      <c r="Q947" s="56" t="s">
        <v>167</v>
      </c>
      <c r="R947" s="56" t="s">
        <v>168</v>
      </c>
      <c r="S947" s="56" t="s">
        <v>169</v>
      </c>
      <c r="T947" s="56" t="s">
        <v>136</v>
      </c>
      <c r="U947" s="56" t="s">
        <v>135</v>
      </c>
      <c r="V947" s="56" t="s">
        <v>171</v>
      </c>
      <c r="W947" s="56" t="s">
        <v>174</v>
      </c>
      <c r="X947" s="56" t="s">
        <v>175</v>
      </c>
      <c r="Y947" s="56" t="s">
        <v>177</v>
      </c>
      <c r="Z947" s="56" t="s">
        <v>172</v>
      </c>
    </row>
    <row r="948" spans="1:78" customFormat="1" x14ac:dyDescent="0.35">
      <c r="A948" s="50" t="s">
        <v>435</v>
      </c>
      <c r="B948" s="50"/>
      <c r="C948" s="84" t="s">
        <v>241</v>
      </c>
      <c r="D948" s="84" t="str">
        <f ca="1">TEXT(TODAY()+30,"YYYY-MM-DD")</f>
        <v>2023-01-19</v>
      </c>
      <c r="E948" s="84" t="str">
        <f ca="1">TEXT(TODAY()+45,"YYYY-MM-DD")</f>
        <v>2023-02-03</v>
      </c>
      <c r="F948" s="84" t="str">
        <f>TEXT(121,"0")</f>
        <v>121</v>
      </c>
      <c r="G948" s="84" t="str">
        <f>CONCATENATE("USD,FLAT ",TEXT(F948,"0.00"))</f>
        <v>USD,FLAT 121.00</v>
      </c>
      <c r="H948" s="84" t="s">
        <v>489</v>
      </c>
      <c r="I948" s="84" t="s">
        <v>65</v>
      </c>
      <c r="J948" s="84" t="s">
        <v>38</v>
      </c>
      <c r="K948" s="84" t="s">
        <v>489</v>
      </c>
      <c r="L948" s="84"/>
      <c r="M948" s="84" t="s">
        <v>242</v>
      </c>
      <c r="N948" s="84"/>
      <c r="O948" s="84" t="s">
        <v>490</v>
      </c>
      <c r="P948" s="84" t="s">
        <v>491</v>
      </c>
      <c r="Q948" s="84"/>
      <c r="R948" s="84"/>
      <c r="S948" s="84" t="s">
        <v>240</v>
      </c>
      <c r="T948" s="84" t="s">
        <v>141</v>
      </c>
      <c r="U948" s="84">
        <v>7829433453</v>
      </c>
      <c r="V948" s="85" t="s">
        <v>195</v>
      </c>
      <c r="W948" s="84">
        <v>0</v>
      </c>
      <c r="X948" s="86">
        <v>0</v>
      </c>
      <c r="Y948" s="87"/>
      <c r="Z948" s="84" t="s">
        <v>244</v>
      </c>
    </row>
    <row r="950" spans="1:78" customFormat="1" x14ac:dyDescent="0.35">
      <c r="A950" s="34" t="s">
        <v>522</v>
      </c>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c r="AG950" s="35"/>
      <c r="AH950" s="35"/>
      <c r="AI950" s="35"/>
    </row>
    <row r="951" spans="1:78" customFormat="1" x14ac:dyDescent="0.35">
      <c r="A951" s="36" t="s">
        <v>84</v>
      </c>
      <c r="B951" s="36" t="s">
        <v>85</v>
      </c>
      <c r="C951" s="36" t="s">
        <v>86</v>
      </c>
      <c r="D951" s="36" t="s">
        <v>87</v>
      </c>
      <c r="E951" s="36" t="s">
        <v>88</v>
      </c>
      <c r="F951" s="36" t="s">
        <v>89</v>
      </c>
      <c r="G951" s="36" t="s">
        <v>90</v>
      </c>
      <c r="H951" s="36" t="s">
        <v>91</v>
      </c>
      <c r="I951" s="36" t="s">
        <v>92</v>
      </c>
      <c r="J951" s="36" t="s">
        <v>93</v>
      </c>
      <c r="K951" s="36" t="s">
        <v>94</v>
      </c>
      <c r="L951" s="36" t="s">
        <v>95</v>
      </c>
      <c r="M951" s="36" t="s">
        <v>96</v>
      </c>
      <c r="N951" s="36" t="s">
        <v>97</v>
      </c>
      <c r="O951" s="36" t="s">
        <v>98</v>
      </c>
      <c r="P951" s="36" t="s">
        <v>99</v>
      </c>
      <c r="Q951" s="36" t="s">
        <v>100</v>
      </c>
      <c r="R951" s="36" t="s">
        <v>101</v>
      </c>
      <c r="S951" s="37" t="s">
        <v>102</v>
      </c>
      <c r="T951" s="315" t="s">
        <v>103</v>
      </c>
      <c r="U951" s="316"/>
      <c r="V951" s="317"/>
      <c r="W951" s="315" t="s">
        <v>104</v>
      </c>
      <c r="X951" s="317"/>
      <c r="Y951" s="178"/>
      <c r="Z951" s="318" t="s">
        <v>105</v>
      </c>
      <c r="AA951" s="319"/>
      <c r="AB951" s="319"/>
      <c r="AC951" s="319"/>
      <c r="AD951" s="319"/>
      <c r="AE951" s="319"/>
      <c r="AF951" s="320"/>
      <c r="AG951" s="318" t="s">
        <v>106</v>
      </c>
      <c r="AH951" s="319"/>
      <c r="AI951" s="319"/>
      <c r="AJ951" s="319"/>
      <c r="AK951" s="319"/>
      <c r="AL951" s="320"/>
      <c r="AM951" s="46"/>
      <c r="AN951" s="47"/>
      <c r="AO951" s="47"/>
      <c r="AP951" s="47"/>
      <c r="AS951" s="33"/>
      <c r="AT951" s="33"/>
      <c r="AU951" s="33"/>
      <c r="AV951" s="33"/>
      <c r="AW951" s="33"/>
      <c r="AX951" s="33"/>
      <c r="AY951" s="33"/>
      <c r="AZ951" s="33"/>
      <c r="BA951" s="33"/>
      <c r="BB951" s="33"/>
      <c r="BC951" s="33"/>
      <c r="BD951" s="33"/>
      <c r="BE951" s="33"/>
      <c r="BF951" s="33"/>
      <c r="BG951" s="33"/>
      <c r="BH951" s="33"/>
      <c r="BI951" s="33"/>
      <c r="BJ951" s="33"/>
      <c r="BK951" s="33"/>
      <c r="BL951" s="33"/>
      <c r="BM951" s="33"/>
      <c r="BN951" s="33"/>
      <c r="BO951" s="33"/>
      <c r="BP951" s="33"/>
      <c r="BQ951" s="33"/>
      <c r="BR951" s="33"/>
      <c r="BS951" s="33"/>
      <c r="BT951" s="33"/>
      <c r="BU951" s="33"/>
      <c r="BV951" s="33"/>
      <c r="BW951" s="33"/>
      <c r="BX951" s="33"/>
      <c r="BY951" s="33"/>
      <c r="BZ951" s="33"/>
    </row>
    <row r="952" spans="1:78" customFormat="1" x14ac:dyDescent="0.35">
      <c r="A952" s="38"/>
      <c r="B952" s="38"/>
      <c r="C952" s="38"/>
      <c r="D952" s="38"/>
      <c r="E952" s="38"/>
      <c r="F952" s="38"/>
      <c r="G952" s="38"/>
      <c r="H952" s="38"/>
      <c r="I952" s="38"/>
      <c r="J952" s="38"/>
      <c r="K952" s="38"/>
      <c r="L952" s="38"/>
      <c r="M952" s="38"/>
      <c r="N952" s="38"/>
      <c r="O952" s="38"/>
      <c r="P952" s="38"/>
      <c r="Q952" s="38"/>
      <c r="R952" s="38"/>
      <c r="S952" s="38"/>
      <c r="T952" s="39" t="s">
        <v>107</v>
      </c>
      <c r="U952" s="39" t="s">
        <v>108</v>
      </c>
      <c r="V952" s="39" t="s">
        <v>109</v>
      </c>
      <c r="W952" s="39" t="s">
        <v>110</v>
      </c>
      <c r="X952" s="39" t="s">
        <v>111</v>
      </c>
      <c r="Y952" s="39" t="s">
        <v>112</v>
      </c>
      <c r="Z952" s="39" t="s">
        <v>113</v>
      </c>
      <c r="AA952" s="39" t="s">
        <v>114</v>
      </c>
      <c r="AB952" s="39" t="s">
        <v>115</v>
      </c>
      <c r="AC952" s="39" t="s">
        <v>116</v>
      </c>
      <c r="AD952" s="39" t="s">
        <v>117</v>
      </c>
      <c r="AE952" s="39" t="s">
        <v>118</v>
      </c>
      <c r="AF952" s="39" t="s">
        <v>119</v>
      </c>
      <c r="AG952" s="39" t="s">
        <v>120</v>
      </c>
      <c r="AH952" s="39" t="s">
        <v>121</v>
      </c>
      <c r="AI952" s="39" t="s">
        <v>122</v>
      </c>
      <c r="AJ952" s="39" t="s">
        <v>123</v>
      </c>
      <c r="AK952" s="39" t="s">
        <v>124</v>
      </c>
      <c r="AL952" s="39" t="s">
        <v>125</v>
      </c>
      <c r="AM952" s="38" t="s">
        <v>149</v>
      </c>
      <c r="AN952" s="39" t="s">
        <v>150</v>
      </c>
      <c r="AO952" s="39" t="s">
        <v>151</v>
      </c>
      <c r="AP952" s="58" t="s">
        <v>178</v>
      </c>
      <c r="AS952" s="33"/>
      <c r="AT952" s="33"/>
      <c r="AU952" s="33"/>
      <c r="AV952" s="33"/>
      <c r="AW952" s="33"/>
      <c r="AX952" s="33"/>
      <c r="AY952" s="33"/>
      <c r="AZ952" s="33"/>
      <c r="BA952" s="33"/>
      <c r="BB952" s="33"/>
      <c r="BC952" s="33"/>
      <c r="BD952" s="33"/>
      <c r="BE952" s="33"/>
      <c r="BF952" s="33"/>
      <c r="BG952" s="33"/>
      <c r="BH952" s="33"/>
      <c r="BI952" s="33"/>
      <c r="BJ952" s="33"/>
      <c r="BK952" s="33"/>
      <c r="BL952" s="33"/>
      <c r="BM952" s="33"/>
      <c r="BN952" s="33"/>
      <c r="BO952" s="33"/>
      <c r="BP952" s="33"/>
      <c r="BQ952" s="33"/>
      <c r="BR952" s="33"/>
      <c r="BS952" s="33"/>
      <c r="BT952" s="33"/>
      <c r="BU952" s="33"/>
      <c r="BV952" s="33"/>
      <c r="BW952" s="33"/>
      <c r="BX952" s="33"/>
      <c r="BY952" s="33"/>
      <c r="BZ952" s="33"/>
    </row>
    <row r="953" spans="1:78" customFormat="1" x14ac:dyDescent="0.35">
      <c r="A953" s="40" t="s">
        <v>145</v>
      </c>
      <c r="B953" s="5" t="s">
        <v>49</v>
      </c>
      <c r="C953" s="40" t="s">
        <v>517</v>
      </c>
      <c r="D953" s="5" t="s">
        <v>236</v>
      </c>
      <c r="E953" s="41" t="s">
        <v>28</v>
      </c>
      <c r="F953" s="40" t="s">
        <v>126</v>
      </c>
      <c r="G953" s="42" t="str">
        <f ca="1">TEXT(TODAY(),"YYYY-MM-DD")</f>
        <v>2022-12-20</v>
      </c>
      <c r="H953" s="42" t="str">
        <f ca="1">TEXT(TODAY(),"YYYY-MM-DD")</f>
        <v>2022-12-20</v>
      </c>
      <c r="I953" s="40">
        <v>12</v>
      </c>
      <c r="J953" s="40">
        <v>12</v>
      </c>
      <c r="K953" s="40">
        <v>12</v>
      </c>
      <c r="L953" s="40" t="s">
        <v>518</v>
      </c>
      <c r="M953" s="40" t="s">
        <v>519</v>
      </c>
      <c r="N953" s="21" t="s">
        <v>127</v>
      </c>
      <c r="O953" s="21" t="s">
        <v>127</v>
      </c>
      <c r="P953" s="21" t="s">
        <v>128</v>
      </c>
      <c r="Q953" s="21" t="s">
        <v>128</v>
      </c>
      <c r="R953" s="21" t="s">
        <v>128</v>
      </c>
      <c r="S953" s="41"/>
      <c r="T953" s="41" t="s">
        <v>129</v>
      </c>
      <c r="U953" s="41" t="s">
        <v>130</v>
      </c>
      <c r="V953" s="41"/>
      <c r="W953" s="41" t="s">
        <v>131</v>
      </c>
      <c r="X953" s="41" t="s">
        <v>132</v>
      </c>
      <c r="Y953" s="41"/>
      <c r="Z953" s="41"/>
      <c r="AA953" s="41"/>
      <c r="AB953" s="41"/>
      <c r="AC953" s="41"/>
      <c r="AD953" s="41" t="s">
        <v>128</v>
      </c>
      <c r="AE953" s="41" t="s">
        <v>128</v>
      </c>
      <c r="AF953" s="41" t="s">
        <v>128</v>
      </c>
      <c r="AG953" s="41"/>
      <c r="AH953" s="41"/>
      <c r="AI953" s="41"/>
      <c r="AJ953" s="41" t="s">
        <v>128</v>
      </c>
      <c r="AK953" s="41" t="s">
        <v>128</v>
      </c>
      <c r="AL953" s="41" t="s">
        <v>128</v>
      </c>
      <c r="AM953" s="40"/>
      <c r="AN953" s="40">
        <v>19</v>
      </c>
      <c r="AO953" s="40">
        <v>20</v>
      </c>
      <c r="AP953" s="40">
        <v>1</v>
      </c>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row>
    <row r="954" spans="1:78" customFormat="1" x14ac:dyDescent="0.35"/>
    <row r="955" spans="1:78" customFormat="1" x14ac:dyDescent="0.35">
      <c r="A955" s="306" t="s">
        <v>523</v>
      </c>
      <c r="B955" s="307"/>
      <c r="C955" s="307"/>
      <c r="D955" s="307"/>
      <c r="E955" s="307"/>
      <c r="F955" s="307"/>
      <c r="G955" s="307"/>
      <c r="H955" s="307"/>
      <c r="I955" s="307"/>
      <c r="J955" s="307"/>
    </row>
    <row r="956" spans="1:78" customFormat="1" x14ac:dyDescent="0.35">
      <c r="A956" s="176"/>
      <c r="B956" s="177"/>
      <c r="C956" s="308" t="s">
        <v>245</v>
      </c>
      <c r="D956" s="308"/>
      <c r="E956" s="308"/>
      <c r="F956" s="308"/>
      <c r="G956" s="308"/>
      <c r="H956" s="308"/>
      <c r="I956" s="308"/>
      <c r="J956" s="308"/>
      <c r="K956" s="308"/>
    </row>
    <row r="957" spans="1:78" customFormat="1" x14ac:dyDescent="0.35">
      <c r="A957" s="304" t="s">
        <v>246</v>
      </c>
      <c r="B957" s="304" t="s">
        <v>247</v>
      </c>
      <c r="C957" s="309" t="s">
        <v>248</v>
      </c>
      <c r="D957" s="310"/>
      <c r="E957" s="310"/>
      <c r="F957" s="311"/>
      <c r="G957" s="312" t="s">
        <v>249</v>
      </c>
      <c r="H957" s="313"/>
      <c r="I957" s="313"/>
      <c r="J957" s="314"/>
      <c r="K957" s="304" t="s">
        <v>250</v>
      </c>
      <c r="L957" s="304" t="s">
        <v>251</v>
      </c>
    </row>
    <row r="958" spans="1:78" customFormat="1" x14ac:dyDescent="0.35">
      <c r="A958" s="305"/>
      <c r="B958" s="305"/>
      <c r="C958" s="88" t="s">
        <v>161</v>
      </c>
      <c r="D958" s="88" t="s">
        <v>163</v>
      </c>
      <c r="E958" s="88" t="s">
        <v>252</v>
      </c>
      <c r="F958" s="88" t="s">
        <v>253</v>
      </c>
      <c r="G958" s="89" t="s">
        <v>161</v>
      </c>
      <c r="H958" s="89" t="s">
        <v>163</v>
      </c>
      <c r="I958" s="89" t="s">
        <v>252</v>
      </c>
      <c r="J958" s="89" t="s">
        <v>253</v>
      </c>
      <c r="K958" s="305"/>
      <c r="L958" s="305"/>
    </row>
    <row r="959" spans="1:78" customFormat="1" x14ac:dyDescent="0.35">
      <c r="A959" s="41" t="s">
        <v>254</v>
      </c>
      <c r="B959" s="41" t="s">
        <v>255</v>
      </c>
      <c r="C959" s="21" t="str">
        <f>TEXT(16856.89,"0.00")</f>
        <v>16856.89</v>
      </c>
      <c r="D959" s="21" t="str">
        <f>TEXT(668,"0")</f>
        <v>668</v>
      </c>
      <c r="E959" s="21" t="str">
        <f>TEXT(16188.89,"0.00")</f>
        <v>16188.89</v>
      </c>
      <c r="F959" s="21" t="str">
        <f>TEXT(96.04,"0.00")</f>
        <v>96.04</v>
      </c>
      <c r="G959" s="21" t="str">
        <f>TEXT(3750,"0")</f>
        <v>3750</v>
      </c>
      <c r="H959" s="21" t="str">
        <f>TEXT(460,"0")</f>
        <v>460</v>
      </c>
      <c r="I959" s="21" t="str">
        <f>TEXT(3290,"0")</f>
        <v>3290</v>
      </c>
      <c r="J959" s="21" t="str">
        <f>TEXT(87.73,"0.00")</f>
        <v>87.73</v>
      </c>
      <c r="K959" s="21" t="str">
        <f>TEXT(349.52,"0.00")</f>
        <v>349.52</v>
      </c>
      <c r="L959" s="41" t="s">
        <v>28</v>
      </c>
    </row>
    <row r="960" spans="1:78" customFormat="1" x14ac:dyDescent="0.35"/>
    <row r="961" spans="1:78" customFormat="1" x14ac:dyDescent="0.35">
      <c r="A961" s="34" t="s">
        <v>534</v>
      </c>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c r="AG961" s="35"/>
      <c r="AH961" s="35"/>
      <c r="AI961" s="35"/>
    </row>
    <row r="962" spans="1:78" customFormat="1" x14ac:dyDescent="0.35">
      <c r="A962" s="36" t="s">
        <v>84</v>
      </c>
      <c r="B962" s="36" t="s">
        <v>85</v>
      </c>
      <c r="C962" s="36" t="s">
        <v>86</v>
      </c>
      <c r="D962" s="36" t="s">
        <v>87</v>
      </c>
      <c r="E962" s="36" t="s">
        <v>88</v>
      </c>
      <c r="F962" s="36" t="s">
        <v>89</v>
      </c>
      <c r="G962" s="36" t="s">
        <v>90</v>
      </c>
      <c r="H962" s="36" t="s">
        <v>91</v>
      </c>
      <c r="I962" s="36" t="s">
        <v>92</v>
      </c>
      <c r="J962" s="36" t="s">
        <v>93</v>
      </c>
      <c r="K962" s="36" t="s">
        <v>94</v>
      </c>
      <c r="L962" s="36" t="s">
        <v>95</v>
      </c>
      <c r="M962" s="36" t="s">
        <v>96</v>
      </c>
      <c r="N962" s="36" t="s">
        <v>97</v>
      </c>
      <c r="O962" s="36" t="s">
        <v>98</v>
      </c>
      <c r="P962" s="36" t="s">
        <v>99</v>
      </c>
      <c r="Q962" s="36" t="s">
        <v>100</v>
      </c>
      <c r="R962" s="36" t="s">
        <v>101</v>
      </c>
      <c r="S962" s="37" t="s">
        <v>102</v>
      </c>
      <c r="T962" s="315" t="s">
        <v>103</v>
      </c>
      <c r="U962" s="316"/>
      <c r="V962" s="317"/>
      <c r="W962" s="315" t="s">
        <v>104</v>
      </c>
      <c r="X962" s="317"/>
      <c r="Y962" s="181"/>
      <c r="Z962" s="318" t="s">
        <v>105</v>
      </c>
      <c r="AA962" s="319"/>
      <c r="AB962" s="319"/>
      <c r="AC962" s="319"/>
      <c r="AD962" s="319"/>
      <c r="AE962" s="319"/>
      <c r="AF962" s="320"/>
      <c r="AG962" s="318" t="s">
        <v>106</v>
      </c>
      <c r="AH962" s="319"/>
      <c r="AI962" s="319"/>
      <c r="AJ962" s="319"/>
      <c r="AK962" s="319"/>
      <c r="AL962" s="320"/>
      <c r="AM962" s="46"/>
      <c r="AN962" s="47"/>
      <c r="AO962" s="47"/>
      <c r="AP962" s="47"/>
      <c r="AS962" s="33"/>
      <c r="AT962" s="33"/>
      <c r="AU962" s="33"/>
      <c r="AV962" s="33"/>
      <c r="AW962" s="33"/>
      <c r="AX962" s="33"/>
      <c r="AY962" s="33"/>
      <c r="AZ962" s="33"/>
      <c r="BA962" s="33"/>
      <c r="BB962" s="33"/>
      <c r="BC962" s="33"/>
      <c r="BD962" s="33"/>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row>
    <row r="963" spans="1:78" customFormat="1" x14ac:dyDescent="0.35">
      <c r="A963" s="38"/>
      <c r="B963" s="38"/>
      <c r="C963" s="38"/>
      <c r="D963" s="38"/>
      <c r="E963" s="38"/>
      <c r="F963" s="38"/>
      <c r="G963" s="38"/>
      <c r="H963" s="38"/>
      <c r="I963" s="38"/>
      <c r="J963" s="38"/>
      <c r="K963" s="38"/>
      <c r="L963" s="38"/>
      <c r="M963" s="38"/>
      <c r="N963" s="38"/>
      <c r="O963" s="38"/>
      <c r="P963" s="38"/>
      <c r="Q963" s="38"/>
      <c r="R963" s="38"/>
      <c r="S963" s="38"/>
      <c r="T963" s="39" t="s">
        <v>107</v>
      </c>
      <c r="U963" s="39" t="s">
        <v>108</v>
      </c>
      <c r="V963" s="39" t="s">
        <v>109</v>
      </c>
      <c r="W963" s="39" t="s">
        <v>110</v>
      </c>
      <c r="X963" s="39" t="s">
        <v>111</v>
      </c>
      <c r="Y963" s="39" t="s">
        <v>112</v>
      </c>
      <c r="Z963" s="39" t="s">
        <v>113</v>
      </c>
      <c r="AA963" s="39" t="s">
        <v>114</v>
      </c>
      <c r="AB963" s="39" t="s">
        <v>115</v>
      </c>
      <c r="AC963" s="39" t="s">
        <v>116</v>
      </c>
      <c r="AD963" s="39" t="s">
        <v>117</v>
      </c>
      <c r="AE963" s="39" t="s">
        <v>118</v>
      </c>
      <c r="AF963" s="39" t="s">
        <v>119</v>
      </c>
      <c r="AG963" s="39" t="s">
        <v>120</v>
      </c>
      <c r="AH963" s="39" t="s">
        <v>121</v>
      </c>
      <c r="AI963" s="39" t="s">
        <v>122</v>
      </c>
      <c r="AJ963" s="39" t="s">
        <v>123</v>
      </c>
      <c r="AK963" s="39" t="s">
        <v>124</v>
      </c>
      <c r="AL963" s="39" t="s">
        <v>125</v>
      </c>
      <c r="AM963" s="38" t="s">
        <v>149</v>
      </c>
      <c r="AN963" s="39" t="s">
        <v>150</v>
      </c>
      <c r="AO963" s="39" t="s">
        <v>151</v>
      </c>
      <c r="AP963" s="58" t="s">
        <v>178</v>
      </c>
      <c r="AS963" s="33"/>
      <c r="AT963" s="33"/>
      <c r="AU963" s="33"/>
      <c r="AV963" s="33"/>
      <c r="AW963" s="33"/>
      <c r="AX963" s="33"/>
      <c r="AY963" s="33"/>
      <c r="AZ963" s="33"/>
      <c r="BA963" s="33"/>
      <c r="BB963" s="33"/>
      <c r="BC963" s="33"/>
      <c r="BD963" s="33"/>
      <c r="BE963" s="33"/>
      <c r="BF963" s="33"/>
      <c r="BG963" s="33"/>
      <c r="BH963" s="33"/>
      <c r="BI963" s="33"/>
      <c r="BJ963" s="33"/>
      <c r="BK963" s="33"/>
      <c r="BL963" s="33"/>
      <c r="BM963" s="33"/>
      <c r="BN963" s="33"/>
      <c r="BO963" s="33"/>
      <c r="BP963" s="33"/>
      <c r="BQ963" s="33"/>
      <c r="BR963" s="33"/>
      <c r="BS963" s="33"/>
      <c r="BT963" s="33"/>
      <c r="BU963" s="33"/>
      <c r="BV963" s="33"/>
      <c r="BW963" s="33"/>
      <c r="BX963" s="33"/>
      <c r="BY963" s="33"/>
      <c r="BZ963" s="33"/>
    </row>
    <row r="964" spans="1:78" customFormat="1" x14ac:dyDescent="0.35">
      <c r="A964" s="40" t="s">
        <v>145</v>
      </c>
      <c r="B964" s="5" t="s">
        <v>49</v>
      </c>
      <c r="C964" s="40" t="s">
        <v>528</v>
      </c>
      <c r="D964" s="5" t="s">
        <v>236</v>
      </c>
      <c r="E964" s="41" t="s">
        <v>28</v>
      </c>
      <c r="F964" s="40" t="s">
        <v>126</v>
      </c>
      <c r="G964" s="42" t="str">
        <f ca="1">TEXT(TODAY(),"YYYY-MM-DD")</f>
        <v>2022-12-20</v>
      </c>
      <c r="H964" s="42" t="str">
        <f ca="1">TEXT(TODAY(),"YYYY-MM-DD")</f>
        <v>2022-12-20</v>
      </c>
      <c r="I964" s="40">
        <v>12</v>
      </c>
      <c r="J964" s="40">
        <v>12</v>
      </c>
      <c r="K964" s="40">
        <v>12</v>
      </c>
      <c r="L964" s="40" t="s">
        <v>527</v>
      </c>
      <c r="M964" s="40" t="s">
        <v>526</v>
      </c>
      <c r="N964" s="21" t="s">
        <v>127</v>
      </c>
      <c r="O964" s="21" t="s">
        <v>127</v>
      </c>
      <c r="P964" s="21" t="s">
        <v>128</v>
      </c>
      <c r="Q964" s="21" t="s">
        <v>128</v>
      </c>
      <c r="R964" s="21" t="s">
        <v>128</v>
      </c>
      <c r="S964" s="41"/>
      <c r="T964" s="41" t="s">
        <v>129</v>
      </c>
      <c r="U964" s="41" t="s">
        <v>130</v>
      </c>
      <c r="V964" s="41"/>
      <c r="W964" s="41" t="s">
        <v>131</v>
      </c>
      <c r="X964" s="41" t="s">
        <v>132</v>
      </c>
      <c r="Y964" s="41"/>
      <c r="Z964" s="41"/>
      <c r="AA964" s="41"/>
      <c r="AB964" s="41"/>
      <c r="AC964" s="41"/>
      <c r="AD964" s="41" t="s">
        <v>128</v>
      </c>
      <c r="AE964" s="41" t="s">
        <v>128</v>
      </c>
      <c r="AF964" s="41" t="s">
        <v>128</v>
      </c>
      <c r="AG964" s="41"/>
      <c r="AH964" s="41"/>
      <c r="AI964" s="41"/>
      <c r="AJ964" s="41" t="s">
        <v>128</v>
      </c>
      <c r="AK964" s="41" t="s">
        <v>128</v>
      </c>
      <c r="AL964" s="41" t="s">
        <v>128</v>
      </c>
      <c r="AM964" s="40"/>
      <c r="AN964" s="40">
        <v>19</v>
      </c>
      <c r="AO964" s="40">
        <v>0</v>
      </c>
      <c r="AP964" s="40">
        <v>0</v>
      </c>
      <c r="AS964" s="33"/>
      <c r="AT964" s="33"/>
      <c r="AU964" s="33"/>
      <c r="AV964" s="33"/>
      <c r="AW964" s="33"/>
      <c r="AX964" s="33"/>
      <c r="AY964" s="33"/>
      <c r="AZ964" s="33"/>
      <c r="BA964" s="33"/>
      <c r="BB964" s="33"/>
      <c r="BC964" s="33"/>
      <c r="BD964" s="33"/>
      <c r="BE964" s="33"/>
      <c r="BF964" s="33"/>
      <c r="BG964" s="33"/>
      <c r="BH964" s="33"/>
      <c r="BI964" s="33"/>
      <c r="BJ964" s="33"/>
      <c r="BK964" s="33"/>
      <c r="BL964" s="33"/>
      <c r="BM964" s="33"/>
      <c r="BN964" s="33"/>
      <c r="BO964" s="33"/>
      <c r="BP964" s="33"/>
      <c r="BQ964" s="33"/>
      <c r="BR964" s="33"/>
      <c r="BS964" s="33"/>
      <c r="BT964" s="33"/>
      <c r="BU964" s="33"/>
      <c r="BV964" s="33"/>
      <c r="BW964" s="33"/>
      <c r="BX964" s="33"/>
      <c r="BY964" s="33"/>
      <c r="BZ964" s="33"/>
    </row>
    <row r="965" spans="1:78" customFormat="1" ht="19" customHeight="1" x14ac:dyDescent="0.35">
      <c r="A965" s="33"/>
      <c r="B965" s="33"/>
      <c r="C965" s="33"/>
      <c r="D965" s="33"/>
      <c r="E965" s="33"/>
      <c r="F965" s="33"/>
      <c r="G965" s="33"/>
      <c r="H965" s="33"/>
      <c r="I965" s="33"/>
      <c r="J965" s="33"/>
      <c r="K965" s="33"/>
      <c r="L965" s="14"/>
      <c r="M965" s="14"/>
      <c r="Y965" s="60"/>
    </row>
    <row r="966" spans="1:78" customFormat="1" ht="18.5" x14ac:dyDescent="0.35">
      <c r="A966" s="48" t="s">
        <v>533</v>
      </c>
      <c r="B966" s="49"/>
      <c r="C966" s="49"/>
      <c r="D966" s="49"/>
      <c r="E966" s="49"/>
      <c r="F966" s="49"/>
      <c r="G966" s="49"/>
      <c r="H966" s="49"/>
      <c r="I966" s="49"/>
      <c r="J966" s="49"/>
      <c r="K966" s="49"/>
      <c r="L966" s="33"/>
      <c r="Y966" s="60"/>
      <c r="BB966" s="33"/>
      <c r="BC966" s="33"/>
      <c r="BD966" s="33"/>
      <c r="BE966" s="33"/>
      <c r="BF966" s="33"/>
      <c r="BG966" s="33"/>
      <c r="BH966" s="33"/>
      <c r="BI966" s="33"/>
      <c r="BJ966" s="33"/>
      <c r="BK966" s="33"/>
      <c r="BL966" s="33"/>
      <c r="BM966" s="33"/>
      <c r="BN966" s="33"/>
      <c r="BO966" s="33"/>
      <c r="BP966" s="33"/>
      <c r="BQ966" s="33"/>
      <c r="BR966" s="33"/>
      <c r="BS966" s="33"/>
      <c r="BT966" s="33"/>
      <c r="BU966" s="33"/>
      <c r="BV966" s="33"/>
      <c r="BW966" s="33"/>
      <c r="BX966" s="33"/>
      <c r="BY966" s="33"/>
      <c r="BZ966" s="33"/>
    </row>
    <row r="967" spans="1:78" customFormat="1" ht="15.5" x14ac:dyDescent="0.35">
      <c r="A967" s="43" t="s">
        <v>32</v>
      </c>
      <c r="B967" s="43" t="s">
        <v>33</v>
      </c>
      <c r="C967" s="43" t="s">
        <v>34</v>
      </c>
      <c r="D967" s="43" t="s">
        <v>4</v>
      </c>
      <c r="E967" s="43" t="s">
        <v>35</v>
      </c>
      <c r="F967" s="43" t="s">
        <v>133</v>
      </c>
      <c r="G967" s="43" t="s">
        <v>134</v>
      </c>
      <c r="H967" s="43" t="s">
        <v>135</v>
      </c>
      <c r="I967" s="43" t="s">
        <v>136</v>
      </c>
      <c r="J967" s="43" t="s">
        <v>137</v>
      </c>
      <c r="K967" s="43" t="s">
        <v>138</v>
      </c>
      <c r="L967" s="33"/>
      <c r="Y967" s="60"/>
      <c r="BB967" s="33"/>
      <c r="BC967" s="33"/>
      <c r="BD967" s="33"/>
      <c r="BE967" s="33"/>
      <c r="BF967" s="33"/>
      <c r="BG967" s="33"/>
      <c r="BH967" s="33"/>
      <c r="BI967" s="33"/>
      <c r="BJ967" s="33"/>
      <c r="BK967" s="33"/>
      <c r="BL967" s="33"/>
      <c r="BM967" s="33"/>
      <c r="BN967" s="33"/>
      <c r="BO967" s="33"/>
      <c r="BP967" s="33"/>
      <c r="BQ967" s="33"/>
      <c r="BR967" s="33"/>
      <c r="BS967" s="33"/>
      <c r="BT967" s="33"/>
      <c r="BU967" s="33"/>
      <c r="BV967" s="33"/>
      <c r="BW967" s="33"/>
      <c r="BX967" s="33"/>
      <c r="BY967" s="33"/>
      <c r="BZ967" s="33"/>
    </row>
    <row r="968" spans="1:78" customFormat="1" x14ac:dyDescent="0.35">
      <c r="A968" s="44" t="s">
        <v>139</v>
      </c>
      <c r="B968" s="44" t="s">
        <v>140</v>
      </c>
      <c r="C968" s="44" t="str">
        <f ca="1">TEXT(TODAY(),"YYYY-MM-DD")</f>
        <v>2022-12-20</v>
      </c>
      <c r="D968" s="44" t="s">
        <v>13</v>
      </c>
      <c r="E968" s="44" t="s">
        <v>144</v>
      </c>
      <c r="F968" s="45" t="str">
        <f ca="1">TEXT(TODAY(),"YYYY-MM-DD")</f>
        <v>2022-12-20</v>
      </c>
      <c r="G968" s="42" t="s">
        <v>128</v>
      </c>
      <c r="H968" s="5" t="s">
        <v>49</v>
      </c>
      <c r="I968" s="44" t="s">
        <v>141</v>
      </c>
      <c r="J968" s="44" t="s">
        <v>142</v>
      </c>
      <c r="K968" s="44"/>
      <c r="L968" s="33"/>
      <c r="Y968" s="60"/>
      <c r="BB968" s="33"/>
      <c r="BC968" s="33"/>
      <c r="BD968" s="33"/>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row>
    <row r="969" spans="1:78" customFormat="1" x14ac:dyDescent="0.35">
      <c r="A969" s="44" t="s">
        <v>36</v>
      </c>
      <c r="B969" s="44" t="s">
        <v>143</v>
      </c>
      <c r="C969" s="44" t="str">
        <f ca="1">TEXT(TODAY(),"YYYY-MM-DD")</f>
        <v>2022-12-20</v>
      </c>
      <c r="D969" s="44" t="s">
        <v>13</v>
      </c>
      <c r="E969" s="44" t="s">
        <v>38</v>
      </c>
      <c r="F969" s="45" t="str">
        <f ca="1">TEXT(TODAY(),"YYYY-MM-DD")</f>
        <v>2022-12-20</v>
      </c>
      <c r="G969" s="42" t="s">
        <v>128</v>
      </c>
      <c r="H969" s="44" t="s">
        <v>49</v>
      </c>
      <c r="I969" s="44" t="s">
        <v>141</v>
      </c>
      <c r="J969" s="44" t="s">
        <v>142</v>
      </c>
      <c r="K969" s="44"/>
      <c r="L969" s="33"/>
      <c r="Y969" s="60"/>
      <c r="BB969" s="33"/>
      <c r="BC969" s="33"/>
      <c r="BD969" s="33"/>
      <c r="BE969" s="33"/>
      <c r="BF969" s="33"/>
      <c r="BG969" s="33"/>
      <c r="BH969" s="33"/>
      <c r="BI969" s="33"/>
      <c r="BJ969" s="33"/>
      <c r="BK969" s="33"/>
      <c r="BL969" s="33"/>
      <c r="BM969" s="33"/>
      <c r="BN969" s="33"/>
      <c r="BO969" s="33"/>
      <c r="BP969" s="33"/>
      <c r="BQ969" s="33"/>
      <c r="BR969" s="33"/>
      <c r="BS969" s="33"/>
      <c r="BT969" s="33"/>
      <c r="BU969" s="33"/>
      <c r="BV969" s="33"/>
      <c r="BW969" s="33"/>
      <c r="BX969" s="33"/>
      <c r="BY969" s="33"/>
      <c r="BZ969" s="33"/>
    </row>
    <row r="971" spans="1:78" customFormat="1" x14ac:dyDescent="0.35">
      <c r="A971" s="321" t="s">
        <v>530</v>
      </c>
      <c r="B971" s="322"/>
      <c r="C971" s="322"/>
      <c r="D971" s="322"/>
      <c r="E971" s="322"/>
      <c r="F971" s="322"/>
      <c r="G971" s="322"/>
      <c r="H971" s="322"/>
      <c r="I971" s="322"/>
      <c r="J971" s="322"/>
      <c r="K971" s="322"/>
      <c r="L971" s="322"/>
      <c r="M971" s="322"/>
      <c r="N971" s="322"/>
      <c r="O971" s="322"/>
      <c r="P971" s="322"/>
      <c r="Q971" s="322"/>
      <c r="R971" s="322"/>
      <c r="S971" s="180"/>
      <c r="T971" s="180"/>
      <c r="U971" s="180"/>
      <c r="V971" s="180"/>
      <c r="W971" s="180"/>
      <c r="X971" s="180"/>
      <c r="Y971" s="180"/>
      <c r="Z971" s="180"/>
    </row>
    <row r="972" spans="1:78" customFormat="1" x14ac:dyDescent="0.35">
      <c r="A972" s="56" t="s">
        <v>153</v>
      </c>
      <c r="B972" s="56" t="s">
        <v>154</v>
      </c>
      <c r="C972" s="56" t="s">
        <v>155</v>
      </c>
      <c r="D972" s="56" t="s">
        <v>90</v>
      </c>
      <c r="E972" s="56" t="s">
        <v>102</v>
      </c>
      <c r="F972" s="56" t="s">
        <v>156</v>
      </c>
      <c r="G972" s="56" t="s">
        <v>157</v>
      </c>
      <c r="H972" s="56" t="s">
        <v>158</v>
      </c>
      <c r="I972" s="56" t="s">
        <v>159</v>
      </c>
      <c r="J972" s="56" t="s">
        <v>160</v>
      </c>
      <c r="K972" s="56" t="s">
        <v>161</v>
      </c>
      <c r="L972" s="56" t="s">
        <v>162</v>
      </c>
      <c r="M972" s="56" t="s">
        <v>163</v>
      </c>
      <c r="N972" s="56" t="s">
        <v>164</v>
      </c>
      <c r="O972" s="56" t="s">
        <v>165</v>
      </c>
      <c r="P972" s="56" t="s">
        <v>166</v>
      </c>
      <c r="Q972" s="56" t="s">
        <v>167</v>
      </c>
      <c r="R972" s="56" t="s">
        <v>168</v>
      </c>
      <c r="S972" s="56" t="s">
        <v>169</v>
      </c>
      <c r="T972" s="56" t="s">
        <v>136</v>
      </c>
      <c r="U972" s="56" t="s">
        <v>135</v>
      </c>
      <c r="V972" s="56" t="s">
        <v>171</v>
      </c>
      <c r="W972" s="56" t="s">
        <v>174</v>
      </c>
      <c r="X972" s="56" t="s">
        <v>175</v>
      </c>
      <c r="Y972" s="56" t="s">
        <v>177</v>
      </c>
      <c r="Z972" s="56" t="s">
        <v>172</v>
      </c>
    </row>
    <row r="973" spans="1:78" customFormat="1" ht="29" x14ac:dyDescent="0.35">
      <c r="A973" s="50" t="s">
        <v>435</v>
      </c>
      <c r="B973" s="50"/>
      <c r="C973" s="90" t="s">
        <v>257</v>
      </c>
      <c r="D973" s="91" t="str">
        <f ca="1">TEXT(TODAY(),"YYYY-MM-DD")</f>
        <v>2022-12-20</v>
      </c>
      <c r="E973" s="90"/>
      <c r="F973" s="91" t="str">
        <f>TEXT(121,"0")</f>
        <v>121</v>
      </c>
      <c r="G973" s="90" t="str">
        <f>CONCATENATE("USD,FLAT ",TEXT(F973,"0.00"))</f>
        <v>USD,FLAT 121.00</v>
      </c>
      <c r="H973" s="90" t="s">
        <v>489</v>
      </c>
      <c r="I973" s="90" t="s">
        <v>65</v>
      </c>
      <c r="J973" s="90" t="s">
        <v>38</v>
      </c>
      <c r="K973" s="90" t="s">
        <v>489</v>
      </c>
      <c r="L973" s="90"/>
      <c r="M973" s="90" t="s">
        <v>242</v>
      </c>
      <c r="N973" s="90"/>
      <c r="O973" s="90" t="s">
        <v>490</v>
      </c>
      <c r="P973" s="90" t="s">
        <v>491</v>
      </c>
      <c r="Q973" s="90"/>
      <c r="R973" s="90"/>
      <c r="S973" s="167" t="s">
        <v>240</v>
      </c>
      <c r="T973" s="90" t="s">
        <v>141</v>
      </c>
      <c r="U973" s="90">
        <v>7829433453</v>
      </c>
      <c r="V973" s="90" t="s">
        <v>195</v>
      </c>
      <c r="W973" s="90">
        <v>1</v>
      </c>
      <c r="X973" s="90">
        <v>0</v>
      </c>
      <c r="Y973" s="90"/>
      <c r="Z973" s="90"/>
      <c r="AU973" t="s">
        <v>874</v>
      </c>
    </row>
    <row r="975" spans="1:78" customFormat="1" x14ac:dyDescent="0.35">
      <c r="A975" s="34" t="s">
        <v>529</v>
      </c>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c r="AG975" s="35"/>
      <c r="AH975" s="35"/>
      <c r="AI975" s="35"/>
    </row>
    <row r="976" spans="1:78" customFormat="1" x14ac:dyDescent="0.35">
      <c r="A976" s="36" t="s">
        <v>84</v>
      </c>
      <c r="B976" s="36" t="s">
        <v>85</v>
      </c>
      <c r="C976" s="36" t="s">
        <v>86</v>
      </c>
      <c r="D976" s="36" t="s">
        <v>87</v>
      </c>
      <c r="E976" s="36" t="s">
        <v>88</v>
      </c>
      <c r="F976" s="36" t="s">
        <v>89</v>
      </c>
      <c r="G976" s="36" t="s">
        <v>90</v>
      </c>
      <c r="H976" s="36" t="s">
        <v>91</v>
      </c>
      <c r="I976" s="36" t="s">
        <v>92</v>
      </c>
      <c r="J976" s="36" t="s">
        <v>93</v>
      </c>
      <c r="K976" s="36" t="s">
        <v>94</v>
      </c>
      <c r="L976" s="36" t="s">
        <v>95</v>
      </c>
      <c r="M976" s="36" t="s">
        <v>96</v>
      </c>
      <c r="N976" s="36" t="s">
        <v>97</v>
      </c>
      <c r="O976" s="36" t="s">
        <v>98</v>
      </c>
      <c r="P976" s="36" t="s">
        <v>99</v>
      </c>
      <c r="Q976" s="36" t="s">
        <v>100</v>
      </c>
      <c r="R976" s="36" t="s">
        <v>101</v>
      </c>
      <c r="S976" s="37" t="s">
        <v>102</v>
      </c>
      <c r="T976" s="315" t="s">
        <v>103</v>
      </c>
      <c r="U976" s="316"/>
      <c r="V976" s="317"/>
      <c r="W976" s="315" t="s">
        <v>104</v>
      </c>
      <c r="X976" s="317"/>
      <c r="Y976" s="181"/>
      <c r="Z976" s="318" t="s">
        <v>105</v>
      </c>
      <c r="AA976" s="319"/>
      <c r="AB976" s="319"/>
      <c r="AC976" s="319"/>
      <c r="AD976" s="319"/>
      <c r="AE976" s="319"/>
      <c r="AF976" s="320"/>
      <c r="AG976" s="318" t="s">
        <v>106</v>
      </c>
      <c r="AH976" s="319"/>
      <c r="AI976" s="319"/>
      <c r="AJ976" s="319"/>
      <c r="AK976" s="319"/>
      <c r="AL976" s="320"/>
      <c r="AM976" s="46"/>
      <c r="AN976" s="47"/>
      <c r="AO976" s="47"/>
      <c r="AP976" s="47"/>
      <c r="AS976" s="33"/>
      <c r="AT976" s="33"/>
      <c r="AU976" s="33"/>
      <c r="AV976" s="33"/>
      <c r="AW976" s="33"/>
      <c r="AX976" s="33"/>
      <c r="AY976" s="33"/>
      <c r="AZ976" s="33"/>
      <c r="BA976" s="33"/>
      <c r="BB976" s="33"/>
      <c r="BC976" s="33"/>
      <c r="BD976" s="33"/>
      <c r="BE976" s="33"/>
      <c r="BF976" s="33"/>
      <c r="BG976" s="33"/>
      <c r="BH976" s="33"/>
      <c r="BI976" s="33"/>
      <c r="BJ976" s="33"/>
      <c r="BK976" s="33"/>
      <c r="BL976" s="33"/>
      <c r="BM976" s="33"/>
      <c r="BN976" s="33"/>
      <c r="BO976" s="33"/>
      <c r="BP976" s="33"/>
      <c r="BQ976" s="33"/>
      <c r="BR976" s="33"/>
      <c r="BS976" s="33"/>
      <c r="BT976" s="33"/>
      <c r="BU976" s="33"/>
      <c r="BV976" s="33"/>
      <c r="BW976" s="33"/>
      <c r="BX976" s="33"/>
      <c r="BY976" s="33"/>
      <c r="BZ976" s="33"/>
    </row>
    <row r="977" spans="1:78" customFormat="1" x14ac:dyDescent="0.35">
      <c r="A977" s="38"/>
      <c r="B977" s="38"/>
      <c r="C977" s="38"/>
      <c r="D977" s="38"/>
      <c r="E977" s="38"/>
      <c r="F977" s="38"/>
      <c r="G977" s="38"/>
      <c r="H977" s="38"/>
      <c r="I977" s="38"/>
      <c r="J977" s="38"/>
      <c r="K977" s="38"/>
      <c r="L977" s="38"/>
      <c r="M977" s="38"/>
      <c r="N977" s="38"/>
      <c r="O977" s="38"/>
      <c r="P977" s="38"/>
      <c r="Q977" s="38"/>
      <c r="R977" s="38"/>
      <c r="S977" s="38"/>
      <c r="T977" s="39" t="s">
        <v>107</v>
      </c>
      <c r="U977" s="39" t="s">
        <v>108</v>
      </c>
      <c r="V977" s="39" t="s">
        <v>109</v>
      </c>
      <c r="W977" s="39" t="s">
        <v>110</v>
      </c>
      <c r="X977" s="39" t="s">
        <v>111</v>
      </c>
      <c r="Y977" s="39" t="s">
        <v>112</v>
      </c>
      <c r="Z977" s="39" t="s">
        <v>113</v>
      </c>
      <c r="AA977" s="39" t="s">
        <v>114</v>
      </c>
      <c r="AB977" s="39" t="s">
        <v>115</v>
      </c>
      <c r="AC977" s="39" t="s">
        <v>116</v>
      </c>
      <c r="AD977" s="39" t="s">
        <v>117</v>
      </c>
      <c r="AE977" s="39" t="s">
        <v>118</v>
      </c>
      <c r="AF977" s="39" t="s">
        <v>119</v>
      </c>
      <c r="AG977" s="39" t="s">
        <v>120</v>
      </c>
      <c r="AH977" s="39" t="s">
        <v>121</v>
      </c>
      <c r="AI977" s="39" t="s">
        <v>122</v>
      </c>
      <c r="AJ977" s="39" t="s">
        <v>123</v>
      </c>
      <c r="AK977" s="39" t="s">
        <v>124</v>
      </c>
      <c r="AL977" s="39" t="s">
        <v>125</v>
      </c>
      <c r="AM977" s="38" t="s">
        <v>149</v>
      </c>
      <c r="AN977" s="39" t="s">
        <v>150</v>
      </c>
      <c r="AO977" s="39" t="s">
        <v>151</v>
      </c>
      <c r="AP977" s="58" t="s">
        <v>178</v>
      </c>
      <c r="AS977" s="33"/>
      <c r="AT977" s="33"/>
      <c r="AU977" s="33"/>
      <c r="AV977" s="33"/>
      <c r="AW977" s="33"/>
      <c r="AX977" s="33"/>
      <c r="AY977" s="33"/>
      <c r="AZ977" s="33"/>
      <c r="BA977" s="33"/>
      <c r="BB977" s="33"/>
      <c r="BC977" s="33"/>
      <c r="BD977" s="33"/>
      <c r="BE977" s="33"/>
      <c r="BF977" s="33"/>
      <c r="BG977" s="33"/>
      <c r="BH977" s="33"/>
      <c r="BI977" s="33"/>
      <c r="BJ977" s="33"/>
      <c r="BK977" s="33"/>
      <c r="BL977" s="33"/>
      <c r="BM977" s="33"/>
      <c r="BN977" s="33"/>
      <c r="BO977" s="33"/>
      <c r="BP977" s="33"/>
      <c r="BQ977" s="33"/>
      <c r="BR977" s="33"/>
      <c r="BS977" s="33"/>
      <c r="BT977" s="33"/>
      <c r="BU977" s="33"/>
      <c r="BV977" s="33"/>
      <c r="BW977" s="33"/>
      <c r="BX977" s="33"/>
      <c r="BY977" s="33"/>
      <c r="BZ977" s="33"/>
    </row>
    <row r="978" spans="1:78" customFormat="1" x14ac:dyDescent="0.35">
      <c r="A978" s="40" t="s">
        <v>145</v>
      </c>
      <c r="B978" s="5" t="s">
        <v>49</v>
      </c>
      <c r="C978" s="40" t="s">
        <v>528</v>
      </c>
      <c r="D978" s="5" t="s">
        <v>236</v>
      </c>
      <c r="E978" s="41" t="s">
        <v>28</v>
      </c>
      <c r="F978" s="40" t="s">
        <v>126</v>
      </c>
      <c r="G978" s="42" t="str">
        <f ca="1">TEXT(TODAY(),"YYYY-MM-DD")</f>
        <v>2022-12-20</v>
      </c>
      <c r="H978" s="42" t="str">
        <f ca="1">TEXT(TODAY(),"YYYY-MM-DD")</f>
        <v>2022-12-20</v>
      </c>
      <c r="I978" s="40">
        <v>12</v>
      </c>
      <c r="J978" s="40">
        <v>12</v>
      </c>
      <c r="K978" s="40">
        <v>12</v>
      </c>
      <c r="L978" s="40" t="s">
        <v>527</v>
      </c>
      <c r="M978" s="40" t="s">
        <v>526</v>
      </c>
      <c r="N978" s="21" t="s">
        <v>127</v>
      </c>
      <c r="O978" s="21" t="s">
        <v>127</v>
      </c>
      <c r="P978" s="21" t="s">
        <v>128</v>
      </c>
      <c r="Q978" s="21" t="s">
        <v>128</v>
      </c>
      <c r="R978" s="21" t="s">
        <v>128</v>
      </c>
      <c r="S978" s="41"/>
      <c r="T978" s="41" t="s">
        <v>129</v>
      </c>
      <c r="U978" s="41" t="s">
        <v>130</v>
      </c>
      <c r="V978" s="41"/>
      <c r="W978" s="41" t="s">
        <v>131</v>
      </c>
      <c r="X978" s="41" t="s">
        <v>132</v>
      </c>
      <c r="Y978" s="41"/>
      <c r="Z978" s="41"/>
      <c r="AA978" s="41"/>
      <c r="AB978" s="41"/>
      <c r="AC978" s="41"/>
      <c r="AD978" s="41" t="s">
        <v>128</v>
      </c>
      <c r="AE978" s="41" t="s">
        <v>128</v>
      </c>
      <c r="AF978" s="41" t="s">
        <v>128</v>
      </c>
      <c r="AG978" s="41"/>
      <c r="AH978" s="41"/>
      <c r="AI978" s="41"/>
      <c r="AJ978" s="41" t="s">
        <v>128</v>
      </c>
      <c r="AK978" s="41" t="s">
        <v>128</v>
      </c>
      <c r="AL978" s="41" t="s">
        <v>128</v>
      </c>
      <c r="AM978" s="40"/>
      <c r="AN978" s="40">
        <v>19</v>
      </c>
      <c r="AO978" s="40">
        <v>20</v>
      </c>
      <c r="AP978" s="40">
        <v>1</v>
      </c>
      <c r="AS978" s="33"/>
      <c r="AT978" s="33"/>
      <c r="AU978" s="33"/>
      <c r="AV978" s="33"/>
      <c r="AW978" s="33"/>
      <c r="AX978" s="33"/>
      <c r="AY978" s="33"/>
      <c r="AZ978" s="33"/>
      <c r="BA978" s="33"/>
      <c r="BB978" s="33"/>
      <c r="BC978" s="33"/>
      <c r="BD978" s="33"/>
      <c r="BE978" s="33"/>
      <c r="BF978" s="33"/>
      <c r="BG978" s="33"/>
      <c r="BH978" s="33"/>
      <c r="BI978" s="33"/>
      <c r="BJ978" s="33"/>
      <c r="BK978" s="33"/>
      <c r="BL978" s="33"/>
      <c r="BM978" s="33"/>
      <c r="BN978" s="33"/>
      <c r="BO978" s="33"/>
      <c r="BP978" s="33"/>
      <c r="BQ978" s="33"/>
      <c r="BR978" s="33"/>
      <c r="BS978" s="33"/>
      <c r="BT978" s="33"/>
      <c r="BU978" s="33"/>
      <c r="BV978" s="33"/>
      <c r="BW978" s="33"/>
      <c r="BX978" s="33"/>
      <c r="BY978" s="33"/>
      <c r="BZ978" s="33"/>
    </row>
    <row r="979" spans="1:78" customFormat="1" x14ac:dyDescent="0.35"/>
    <row r="980" spans="1:78" customFormat="1" x14ac:dyDescent="0.35">
      <c r="A980" s="306" t="s">
        <v>525</v>
      </c>
      <c r="B980" s="307"/>
      <c r="C980" s="307"/>
      <c r="D980" s="307"/>
      <c r="E980" s="307"/>
      <c r="F980" s="307"/>
      <c r="G980" s="307"/>
      <c r="H980" s="307"/>
      <c r="I980" s="307"/>
      <c r="J980" s="307"/>
    </row>
    <row r="981" spans="1:78" customFormat="1" x14ac:dyDescent="0.35">
      <c r="A981" s="179"/>
      <c r="B981" s="180"/>
      <c r="C981" s="308" t="s">
        <v>245</v>
      </c>
      <c r="D981" s="308"/>
      <c r="E981" s="308"/>
      <c r="F981" s="308"/>
      <c r="G981" s="308"/>
      <c r="H981" s="308"/>
      <c r="I981" s="308"/>
      <c r="J981" s="308"/>
      <c r="K981" s="308"/>
    </row>
    <row r="982" spans="1:78" customFormat="1" x14ac:dyDescent="0.35">
      <c r="A982" s="304" t="s">
        <v>246</v>
      </c>
      <c r="B982" s="304" t="s">
        <v>247</v>
      </c>
      <c r="C982" s="309" t="s">
        <v>248</v>
      </c>
      <c r="D982" s="310"/>
      <c r="E982" s="310"/>
      <c r="F982" s="311"/>
      <c r="G982" s="312" t="s">
        <v>249</v>
      </c>
      <c r="H982" s="313"/>
      <c r="I982" s="313"/>
      <c r="J982" s="314"/>
      <c r="K982" s="304" t="s">
        <v>250</v>
      </c>
      <c r="L982" s="304" t="s">
        <v>251</v>
      </c>
    </row>
    <row r="983" spans="1:78" customFormat="1" x14ac:dyDescent="0.35">
      <c r="A983" s="305"/>
      <c r="B983" s="305"/>
      <c r="C983" s="88" t="s">
        <v>161</v>
      </c>
      <c r="D983" s="88" t="s">
        <v>163</v>
      </c>
      <c r="E983" s="88" t="s">
        <v>252</v>
      </c>
      <c r="F983" s="88" t="s">
        <v>253</v>
      </c>
      <c r="G983" s="89" t="s">
        <v>161</v>
      </c>
      <c r="H983" s="89" t="s">
        <v>163</v>
      </c>
      <c r="I983" s="89" t="s">
        <v>252</v>
      </c>
      <c r="J983" s="89" t="s">
        <v>253</v>
      </c>
      <c r="K983" s="305"/>
      <c r="L983" s="305"/>
    </row>
    <row r="984" spans="1:78" customFormat="1" x14ac:dyDescent="0.35">
      <c r="A984" s="41" t="s">
        <v>254</v>
      </c>
      <c r="B984" s="41" t="s">
        <v>255</v>
      </c>
      <c r="C984" s="21" t="str">
        <f>TEXT(16856.89,"0.00")</f>
        <v>16856.89</v>
      </c>
      <c r="D984" s="21" t="str">
        <f>TEXT(668,"0")</f>
        <v>668</v>
      </c>
      <c r="E984" s="21" t="str">
        <f>TEXT(16188.89,"0.00")</f>
        <v>16188.89</v>
      </c>
      <c r="F984" s="21" t="str">
        <f>TEXT(96.04,"0.00")</f>
        <v>96.04</v>
      </c>
      <c r="G984" s="21" t="str">
        <f>TEXT(3750,"0")</f>
        <v>3750</v>
      </c>
      <c r="H984" s="21" t="str">
        <f>TEXT(460,"0")</f>
        <v>460</v>
      </c>
      <c r="I984" s="21" t="str">
        <f>TEXT(3290,"0")</f>
        <v>3290</v>
      </c>
      <c r="J984" s="21" t="str">
        <f>TEXT(87.73,"0.00")</f>
        <v>87.73</v>
      </c>
      <c r="K984" s="21" t="str">
        <f>TEXT(349.52,"0.00")</f>
        <v>349.52</v>
      </c>
      <c r="L984" s="41" t="s">
        <v>28</v>
      </c>
    </row>
    <row r="986" spans="1:78" customFormat="1" x14ac:dyDescent="0.35">
      <c r="A986" s="321" t="s">
        <v>530</v>
      </c>
      <c r="B986" s="322"/>
      <c r="C986" s="322"/>
      <c r="D986" s="322"/>
      <c r="E986" s="322"/>
      <c r="F986" s="322"/>
      <c r="G986" s="322"/>
      <c r="H986" s="322"/>
      <c r="I986" s="322"/>
      <c r="J986" s="322"/>
      <c r="K986" s="322"/>
      <c r="L986" s="322"/>
      <c r="M986" s="322"/>
      <c r="N986" s="322"/>
      <c r="O986" s="322"/>
      <c r="P986" s="322"/>
      <c r="Q986" s="322"/>
      <c r="R986" s="322"/>
      <c r="S986" s="180"/>
      <c r="T986" s="180"/>
      <c r="U986" s="180"/>
      <c r="V986" s="180"/>
      <c r="W986" s="180"/>
      <c r="X986" s="180"/>
      <c r="Y986" s="180"/>
      <c r="Z986" s="180"/>
    </row>
    <row r="987" spans="1:78" customFormat="1" x14ac:dyDescent="0.35">
      <c r="A987" s="56" t="s">
        <v>153</v>
      </c>
      <c r="B987" s="56" t="s">
        <v>154</v>
      </c>
      <c r="C987" s="56" t="s">
        <v>155</v>
      </c>
      <c r="D987" s="56" t="s">
        <v>90</v>
      </c>
      <c r="E987" s="56" t="s">
        <v>102</v>
      </c>
      <c r="F987" s="56" t="s">
        <v>156</v>
      </c>
      <c r="G987" s="56" t="s">
        <v>157</v>
      </c>
      <c r="H987" s="56" t="s">
        <v>158</v>
      </c>
      <c r="I987" s="56" t="s">
        <v>159</v>
      </c>
      <c r="J987" s="56" t="s">
        <v>160</v>
      </c>
      <c r="K987" s="56" t="s">
        <v>161</v>
      </c>
      <c r="L987" s="56" t="s">
        <v>162</v>
      </c>
      <c r="M987" s="56" t="s">
        <v>163</v>
      </c>
      <c r="N987" s="56" t="s">
        <v>164</v>
      </c>
      <c r="O987" s="56" t="s">
        <v>165</v>
      </c>
      <c r="P987" s="56" t="s">
        <v>166</v>
      </c>
      <c r="Q987" s="56" t="s">
        <v>167</v>
      </c>
      <c r="R987" s="56" t="s">
        <v>168</v>
      </c>
      <c r="S987" s="56" t="s">
        <v>169</v>
      </c>
      <c r="T987" s="56" t="s">
        <v>136</v>
      </c>
      <c r="U987" s="56" t="s">
        <v>135</v>
      </c>
      <c r="V987" s="56" t="s">
        <v>171</v>
      </c>
      <c r="W987" s="56" t="s">
        <v>174</v>
      </c>
      <c r="X987" s="56" t="s">
        <v>175</v>
      </c>
      <c r="Y987" s="56" t="s">
        <v>177</v>
      </c>
      <c r="Z987" s="56" t="s">
        <v>172</v>
      </c>
    </row>
    <row r="988" spans="1:78" customFormat="1" x14ac:dyDescent="0.35">
      <c r="A988" s="50" t="s">
        <v>435</v>
      </c>
      <c r="B988" s="50"/>
      <c r="C988" s="168" t="s">
        <v>494</v>
      </c>
      <c r="D988" s="168" t="str">
        <f ca="1">TEXT(TODAY()+30,"YYYY-MM-DD")</f>
        <v>2023-01-19</v>
      </c>
      <c r="E988" s="168" t="str">
        <f ca="1">TEXT(TODAY()+45,"YYYY-MM-DD")</f>
        <v>2023-02-03</v>
      </c>
      <c r="F988" s="168" t="str">
        <f>TEXT(121,"0")</f>
        <v>121</v>
      </c>
      <c r="G988" s="168" t="str">
        <f>CONCATENATE("USD,FLAT ",TEXT(F988,"0.00"))</f>
        <v>USD,FLAT 121.00</v>
      </c>
      <c r="H988" s="168" t="s">
        <v>489</v>
      </c>
      <c r="I988" s="168" t="s">
        <v>65</v>
      </c>
      <c r="J988" s="168" t="s">
        <v>38</v>
      </c>
      <c r="K988" s="168" t="s">
        <v>489</v>
      </c>
      <c r="L988" s="168"/>
      <c r="M988" s="168" t="s">
        <v>242</v>
      </c>
      <c r="N988" s="168"/>
      <c r="O988" s="168" t="s">
        <v>490</v>
      </c>
      <c r="P988" s="168" t="s">
        <v>491</v>
      </c>
      <c r="Q988" s="168"/>
      <c r="R988" s="168"/>
      <c r="S988" s="168" t="s">
        <v>240</v>
      </c>
      <c r="T988" s="168" t="s">
        <v>141</v>
      </c>
      <c r="U988" s="168">
        <v>7829433453</v>
      </c>
      <c r="V988" s="168" t="s">
        <v>195</v>
      </c>
      <c r="W988" s="168">
        <v>1</v>
      </c>
      <c r="X988" s="168">
        <v>0</v>
      </c>
      <c r="Y988" s="168" t="s">
        <v>532</v>
      </c>
      <c r="Z988" s="168" t="s">
        <v>531</v>
      </c>
      <c r="AU988" t="s">
        <v>875</v>
      </c>
    </row>
    <row r="990" spans="1:78" customFormat="1" x14ac:dyDescent="0.35">
      <c r="A990" s="321" t="s">
        <v>530</v>
      </c>
      <c r="B990" s="322"/>
      <c r="C990" s="322"/>
      <c r="D990" s="322"/>
      <c r="E990" s="322"/>
      <c r="F990" s="322"/>
      <c r="G990" s="322"/>
      <c r="H990" s="322"/>
      <c r="I990" s="322"/>
      <c r="J990" s="322"/>
      <c r="K990" s="322"/>
      <c r="L990" s="322"/>
      <c r="M990" s="322"/>
      <c r="N990" s="322"/>
      <c r="O990" s="322"/>
      <c r="P990" s="322"/>
      <c r="Q990" s="322"/>
      <c r="R990" s="322"/>
      <c r="S990" s="180"/>
      <c r="T990" s="180"/>
      <c r="U990" s="180"/>
      <c r="V990" s="180"/>
      <c r="W990" s="180"/>
      <c r="X990" s="180"/>
      <c r="Y990" s="180"/>
      <c r="Z990" s="180"/>
    </row>
    <row r="991" spans="1:78" customFormat="1" x14ac:dyDescent="0.35">
      <c r="A991" s="56" t="s">
        <v>153</v>
      </c>
      <c r="B991" s="56" t="s">
        <v>154</v>
      </c>
      <c r="C991" s="56" t="s">
        <v>155</v>
      </c>
      <c r="D991" s="56" t="s">
        <v>90</v>
      </c>
      <c r="E991" s="56" t="s">
        <v>102</v>
      </c>
      <c r="F991" s="56" t="s">
        <v>156</v>
      </c>
      <c r="G991" s="56" t="s">
        <v>157</v>
      </c>
      <c r="H991" s="56" t="s">
        <v>158</v>
      </c>
      <c r="I991" s="56" t="s">
        <v>159</v>
      </c>
      <c r="J991" s="56" t="s">
        <v>160</v>
      </c>
      <c r="K991" s="56" t="s">
        <v>161</v>
      </c>
      <c r="L991" s="56" t="s">
        <v>162</v>
      </c>
      <c r="M991" s="56" t="s">
        <v>163</v>
      </c>
      <c r="N991" s="56" t="s">
        <v>164</v>
      </c>
      <c r="O991" s="56" t="s">
        <v>165</v>
      </c>
      <c r="P991" s="56" t="s">
        <v>166</v>
      </c>
      <c r="Q991" s="56" t="s">
        <v>167</v>
      </c>
      <c r="R991" s="56" t="s">
        <v>168</v>
      </c>
      <c r="S991" s="56" t="s">
        <v>169</v>
      </c>
      <c r="T991" s="56" t="s">
        <v>136</v>
      </c>
      <c r="U991" s="56" t="s">
        <v>135</v>
      </c>
      <c r="V991" s="56" t="s">
        <v>171</v>
      </c>
      <c r="W991" s="56" t="s">
        <v>174</v>
      </c>
      <c r="X991" s="56" t="s">
        <v>175</v>
      </c>
      <c r="Y991" s="56" t="s">
        <v>177</v>
      </c>
      <c r="Z991" s="56" t="s">
        <v>172</v>
      </c>
    </row>
    <row r="992" spans="1:78" customFormat="1" x14ac:dyDescent="0.35">
      <c r="A992" s="50" t="s">
        <v>435</v>
      </c>
      <c r="B992" s="50"/>
      <c r="C992" s="84" t="s">
        <v>241</v>
      </c>
      <c r="D992" s="84" t="str">
        <f ca="1">TEXT(TODAY()+30,"YYYY-MM-DD")</f>
        <v>2023-01-19</v>
      </c>
      <c r="E992" s="84" t="str">
        <f ca="1">TEXT(TODAY()+45,"YYYY-MM-DD")</f>
        <v>2023-02-03</v>
      </c>
      <c r="F992" s="84" t="str">
        <f>TEXT(121,"0")</f>
        <v>121</v>
      </c>
      <c r="G992" s="84" t="str">
        <f>CONCATENATE("USD,FLAT ",TEXT(F992,"0.00"))</f>
        <v>USD,FLAT 121.00</v>
      </c>
      <c r="H992" s="84" t="s">
        <v>489</v>
      </c>
      <c r="I992" s="84" t="s">
        <v>65</v>
      </c>
      <c r="J992" s="84" t="s">
        <v>38</v>
      </c>
      <c r="K992" s="84" t="s">
        <v>489</v>
      </c>
      <c r="L992" s="84"/>
      <c r="M992" s="84" t="s">
        <v>242</v>
      </c>
      <c r="N992" s="84"/>
      <c r="O992" s="84" t="s">
        <v>490</v>
      </c>
      <c r="P992" s="84" t="s">
        <v>491</v>
      </c>
      <c r="Q992" s="84"/>
      <c r="R992" s="84"/>
      <c r="S992" s="84" t="s">
        <v>240</v>
      </c>
      <c r="T992" s="84" t="s">
        <v>141</v>
      </c>
      <c r="U992" s="84">
        <v>7829433453</v>
      </c>
      <c r="V992" s="85" t="s">
        <v>195</v>
      </c>
      <c r="W992" s="84">
        <v>0</v>
      </c>
      <c r="X992" s="86">
        <v>0</v>
      </c>
      <c r="Y992" s="87"/>
      <c r="Z992" s="84" t="s">
        <v>244</v>
      </c>
    </row>
    <row r="994" spans="1:78" customFormat="1" x14ac:dyDescent="0.35">
      <c r="A994" s="34" t="s">
        <v>529</v>
      </c>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c r="AG994" s="35"/>
      <c r="AH994" s="35"/>
      <c r="AI994" s="35"/>
    </row>
    <row r="995" spans="1:78" customFormat="1" x14ac:dyDescent="0.35">
      <c r="A995" s="36" t="s">
        <v>84</v>
      </c>
      <c r="B995" s="36" t="s">
        <v>85</v>
      </c>
      <c r="C995" s="36" t="s">
        <v>86</v>
      </c>
      <c r="D995" s="36" t="s">
        <v>87</v>
      </c>
      <c r="E995" s="36" t="s">
        <v>88</v>
      </c>
      <c r="F995" s="36" t="s">
        <v>89</v>
      </c>
      <c r="G995" s="36" t="s">
        <v>90</v>
      </c>
      <c r="H995" s="36" t="s">
        <v>91</v>
      </c>
      <c r="I995" s="36" t="s">
        <v>92</v>
      </c>
      <c r="J995" s="36" t="s">
        <v>93</v>
      </c>
      <c r="K995" s="36" t="s">
        <v>94</v>
      </c>
      <c r="L995" s="36" t="s">
        <v>95</v>
      </c>
      <c r="M995" s="36" t="s">
        <v>96</v>
      </c>
      <c r="N995" s="36" t="s">
        <v>97</v>
      </c>
      <c r="O995" s="36" t="s">
        <v>98</v>
      </c>
      <c r="P995" s="36" t="s">
        <v>99</v>
      </c>
      <c r="Q995" s="36" t="s">
        <v>100</v>
      </c>
      <c r="R995" s="36" t="s">
        <v>101</v>
      </c>
      <c r="S995" s="37" t="s">
        <v>102</v>
      </c>
      <c r="T995" s="315" t="s">
        <v>103</v>
      </c>
      <c r="U995" s="316"/>
      <c r="V995" s="317"/>
      <c r="W995" s="315" t="s">
        <v>104</v>
      </c>
      <c r="X995" s="317"/>
      <c r="Y995" s="181"/>
      <c r="Z995" s="318" t="s">
        <v>105</v>
      </c>
      <c r="AA995" s="319"/>
      <c r="AB995" s="319"/>
      <c r="AC995" s="319"/>
      <c r="AD995" s="319"/>
      <c r="AE995" s="319"/>
      <c r="AF995" s="320"/>
      <c r="AG995" s="318" t="s">
        <v>106</v>
      </c>
      <c r="AH995" s="319"/>
      <c r="AI995" s="319"/>
      <c r="AJ995" s="319"/>
      <c r="AK995" s="319"/>
      <c r="AL995" s="320"/>
      <c r="AM995" s="46"/>
      <c r="AN995" s="47"/>
      <c r="AO995" s="47"/>
      <c r="AP995" s="47"/>
      <c r="AS995" s="33"/>
      <c r="AT995" s="33"/>
      <c r="AU995" s="33"/>
      <c r="AV995" s="33"/>
      <c r="AW995" s="33"/>
      <c r="AX995" s="33"/>
      <c r="AY995" s="33"/>
      <c r="AZ995" s="33"/>
      <c r="BA995" s="33"/>
      <c r="BB995" s="33"/>
      <c r="BC995" s="33"/>
      <c r="BD995" s="33"/>
      <c r="BE995" s="33"/>
      <c r="BF995" s="33"/>
      <c r="BG995" s="33"/>
      <c r="BH995" s="33"/>
      <c r="BI995" s="33"/>
      <c r="BJ995" s="33"/>
      <c r="BK995" s="33"/>
      <c r="BL995" s="33"/>
      <c r="BM995" s="33"/>
      <c r="BN995" s="33"/>
      <c r="BO995" s="33"/>
      <c r="BP995" s="33"/>
      <c r="BQ995" s="33"/>
      <c r="BR995" s="33"/>
      <c r="BS995" s="33"/>
      <c r="BT995" s="33"/>
      <c r="BU995" s="33"/>
      <c r="BV995" s="33"/>
      <c r="BW995" s="33"/>
      <c r="BX995" s="33"/>
      <c r="BY995" s="33"/>
      <c r="BZ995" s="33"/>
    </row>
    <row r="996" spans="1:78" customFormat="1" x14ac:dyDescent="0.35">
      <c r="A996" s="38"/>
      <c r="B996" s="38"/>
      <c r="C996" s="38"/>
      <c r="D996" s="38"/>
      <c r="E996" s="38"/>
      <c r="F996" s="38"/>
      <c r="G996" s="38"/>
      <c r="H996" s="38"/>
      <c r="I996" s="38"/>
      <c r="J996" s="38"/>
      <c r="K996" s="38"/>
      <c r="L996" s="38"/>
      <c r="M996" s="38"/>
      <c r="N996" s="38"/>
      <c r="O996" s="38"/>
      <c r="P996" s="38"/>
      <c r="Q996" s="38"/>
      <c r="R996" s="38"/>
      <c r="S996" s="38"/>
      <c r="T996" s="39" t="s">
        <v>107</v>
      </c>
      <c r="U996" s="39" t="s">
        <v>108</v>
      </c>
      <c r="V996" s="39" t="s">
        <v>109</v>
      </c>
      <c r="W996" s="39" t="s">
        <v>110</v>
      </c>
      <c r="X996" s="39" t="s">
        <v>111</v>
      </c>
      <c r="Y996" s="39" t="s">
        <v>112</v>
      </c>
      <c r="Z996" s="39" t="s">
        <v>113</v>
      </c>
      <c r="AA996" s="39" t="s">
        <v>114</v>
      </c>
      <c r="AB996" s="39" t="s">
        <v>115</v>
      </c>
      <c r="AC996" s="39" t="s">
        <v>116</v>
      </c>
      <c r="AD996" s="39" t="s">
        <v>117</v>
      </c>
      <c r="AE996" s="39" t="s">
        <v>118</v>
      </c>
      <c r="AF996" s="39" t="s">
        <v>119</v>
      </c>
      <c r="AG996" s="39" t="s">
        <v>120</v>
      </c>
      <c r="AH996" s="39" t="s">
        <v>121</v>
      </c>
      <c r="AI996" s="39" t="s">
        <v>122</v>
      </c>
      <c r="AJ996" s="39" t="s">
        <v>123</v>
      </c>
      <c r="AK996" s="39" t="s">
        <v>124</v>
      </c>
      <c r="AL996" s="39" t="s">
        <v>125</v>
      </c>
      <c r="AM996" s="38" t="s">
        <v>149</v>
      </c>
      <c r="AN996" s="39" t="s">
        <v>150</v>
      </c>
      <c r="AO996" s="39" t="s">
        <v>151</v>
      </c>
      <c r="AP996" s="58" t="s">
        <v>178</v>
      </c>
      <c r="AS996" s="33"/>
      <c r="AT996" s="33"/>
      <c r="AU996" s="33"/>
      <c r="AV996" s="33"/>
      <c r="AW996" s="33"/>
      <c r="AX996" s="33"/>
      <c r="AY996" s="33"/>
      <c r="AZ996" s="33"/>
      <c r="BA996" s="33"/>
      <c r="BB996" s="33"/>
      <c r="BC996" s="33"/>
      <c r="BD996" s="33"/>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row>
    <row r="997" spans="1:78" customFormat="1" x14ac:dyDescent="0.35">
      <c r="A997" s="40" t="s">
        <v>145</v>
      </c>
      <c r="B997" s="5" t="s">
        <v>49</v>
      </c>
      <c r="C997" s="40" t="s">
        <v>528</v>
      </c>
      <c r="D997" s="5" t="s">
        <v>236</v>
      </c>
      <c r="E997" s="41" t="s">
        <v>28</v>
      </c>
      <c r="F997" s="40" t="s">
        <v>126</v>
      </c>
      <c r="G997" s="42" t="str">
        <f ca="1">TEXT(TODAY(),"YYYY-MM-DD")</f>
        <v>2022-12-20</v>
      </c>
      <c r="H997" s="42" t="str">
        <f ca="1">TEXT(TODAY(),"YYYY-MM-DD")</f>
        <v>2022-12-20</v>
      </c>
      <c r="I997" s="40">
        <v>12</v>
      </c>
      <c r="J997" s="40">
        <v>12</v>
      </c>
      <c r="K997" s="40">
        <v>12</v>
      </c>
      <c r="L997" s="40" t="s">
        <v>527</v>
      </c>
      <c r="M997" s="40" t="s">
        <v>526</v>
      </c>
      <c r="N997" s="21" t="s">
        <v>127</v>
      </c>
      <c r="O997" s="21" t="s">
        <v>127</v>
      </c>
      <c r="P997" s="21" t="s">
        <v>128</v>
      </c>
      <c r="Q997" s="21" t="s">
        <v>128</v>
      </c>
      <c r="R997" s="21" t="s">
        <v>128</v>
      </c>
      <c r="S997" s="41"/>
      <c r="T997" s="41" t="s">
        <v>129</v>
      </c>
      <c r="U997" s="41" t="s">
        <v>130</v>
      </c>
      <c r="V997" s="41"/>
      <c r="W997" s="41" t="s">
        <v>131</v>
      </c>
      <c r="X997" s="41" t="s">
        <v>132</v>
      </c>
      <c r="Y997" s="41"/>
      <c r="Z997" s="41"/>
      <c r="AA997" s="41"/>
      <c r="AB997" s="41"/>
      <c r="AC997" s="41"/>
      <c r="AD997" s="41" t="s">
        <v>128</v>
      </c>
      <c r="AE997" s="41" t="s">
        <v>128</v>
      </c>
      <c r="AF997" s="41" t="s">
        <v>128</v>
      </c>
      <c r="AG997" s="41"/>
      <c r="AH997" s="41"/>
      <c r="AI997" s="41"/>
      <c r="AJ997" s="41" t="s">
        <v>128</v>
      </c>
      <c r="AK997" s="41" t="s">
        <v>128</v>
      </c>
      <c r="AL997" s="41" t="s">
        <v>128</v>
      </c>
      <c r="AM997" s="40"/>
      <c r="AN997" s="40">
        <v>19</v>
      </c>
      <c r="AO997" s="40">
        <v>20</v>
      </c>
      <c r="AP997" s="40">
        <v>1</v>
      </c>
      <c r="AS997" s="33"/>
      <c r="AT997" s="33"/>
      <c r="AU997" s="33"/>
      <c r="AV997" s="33"/>
      <c r="AW997" s="33"/>
      <c r="AX997" s="33"/>
      <c r="AY997" s="33"/>
      <c r="AZ997" s="33"/>
      <c r="BA997" s="33"/>
      <c r="BB997" s="33"/>
      <c r="BC997" s="33"/>
      <c r="BD997" s="33"/>
      <c r="BE997" s="33"/>
      <c r="BF997" s="33"/>
      <c r="BG997" s="33"/>
      <c r="BH997" s="33"/>
      <c r="BI997" s="33"/>
      <c r="BJ997" s="33"/>
      <c r="BK997" s="33"/>
      <c r="BL997" s="33"/>
      <c r="BM997" s="33"/>
      <c r="BN997" s="33"/>
      <c r="BO997" s="33"/>
      <c r="BP997" s="33"/>
      <c r="BQ997" s="33"/>
      <c r="BR997" s="33"/>
      <c r="BS997" s="33"/>
      <c r="BT997" s="33"/>
      <c r="BU997" s="33"/>
      <c r="BV997" s="33"/>
      <c r="BW997" s="33"/>
      <c r="BX997" s="33"/>
      <c r="BY997" s="33"/>
      <c r="BZ997" s="33"/>
    </row>
    <row r="998" spans="1:78" customFormat="1" x14ac:dyDescent="0.35"/>
    <row r="999" spans="1:78" customFormat="1" x14ac:dyDescent="0.35">
      <c r="A999" s="306" t="s">
        <v>525</v>
      </c>
      <c r="B999" s="307"/>
      <c r="C999" s="307"/>
      <c r="D999" s="307"/>
      <c r="E999" s="307"/>
      <c r="F999" s="307"/>
      <c r="G999" s="307"/>
      <c r="H999" s="307"/>
      <c r="I999" s="307"/>
      <c r="J999" s="307"/>
    </row>
    <row r="1000" spans="1:78" customFormat="1" x14ac:dyDescent="0.35">
      <c r="A1000" s="179"/>
      <c r="B1000" s="180"/>
      <c r="C1000" s="308" t="s">
        <v>245</v>
      </c>
      <c r="D1000" s="308"/>
      <c r="E1000" s="308"/>
      <c r="F1000" s="308"/>
      <c r="G1000" s="308"/>
      <c r="H1000" s="308"/>
      <c r="I1000" s="308"/>
      <c r="J1000" s="308"/>
      <c r="K1000" s="308"/>
    </row>
    <row r="1001" spans="1:78" customFormat="1" x14ac:dyDescent="0.35">
      <c r="A1001" s="304" t="s">
        <v>246</v>
      </c>
      <c r="B1001" s="304" t="s">
        <v>247</v>
      </c>
      <c r="C1001" s="309" t="s">
        <v>248</v>
      </c>
      <c r="D1001" s="310"/>
      <c r="E1001" s="310"/>
      <c r="F1001" s="311"/>
      <c r="G1001" s="312" t="s">
        <v>249</v>
      </c>
      <c r="H1001" s="313"/>
      <c r="I1001" s="313"/>
      <c r="J1001" s="314"/>
      <c r="K1001" s="304" t="s">
        <v>250</v>
      </c>
      <c r="L1001" s="304" t="s">
        <v>251</v>
      </c>
    </row>
    <row r="1002" spans="1:78" customFormat="1" x14ac:dyDescent="0.35">
      <c r="A1002" s="305"/>
      <c r="B1002" s="305"/>
      <c r="C1002" s="88" t="s">
        <v>161</v>
      </c>
      <c r="D1002" s="88" t="s">
        <v>163</v>
      </c>
      <c r="E1002" s="88" t="s">
        <v>252</v>
      </c>
      <c r="F1002" s="88" t="s">
        <v>253</v>
      </c>
      <c r="G1002" s="89" t="s">
        <v>161</v>
      </c>
      <c r="H1002" s="89" t="s">
        <v>163</v>
      </c>
      <c r="I1002" s="89" t="s">
        <v>252</v>
      </c>
      <c r="J1002" s="89" t="s">
        <v>253</v>
      </c>
      <c r="K1002" s="305"/>
      <c r="L1002" s="305"/>
    </row>
    <row r="1003" spans="1:78" customFormat="1" x14ac:dyDescent="0.35">
      <c r="A1003" s="41" t="s">
        <v>254</v>
      </c>
      <c r="B1003" s="41" t="s">
        <v>255</v>
      </c>
      <c r="C1003" s="21" t="str">
        <f>TEXT(16856.89,"0.00")</f>
        <v>16856.89</v>
      </c>
      <c r="D1003" s="21" t="str">
        <f>TEXT(668,"0")</f>
        <v>668</v>
      </c>
      <c r="E1003" s="21" t="str">
        <f>TEXT(16188.89,"0.00")</f>
        <v>16188.89</v>
      </c>
      <c r="F1003" s="21" t="str">
        <f>TEXT(96.04,"0.00")</f>
        <v>96.04</v>
      </c>
      <c r="G1003" s="21" t="str">
        <f>TEXT(3750,"0")</f>
        <v>3750</v>
      </c>
      <c r="H1003" s="21" t="str">
        <f>TEXT(460,"0")</f>
        <v>460</v>
      </c>
      <c r="I1003" s="21" t="str">
        <f>TEXT(3290,"0")</f>
        <v>3290</v>
      </c>
      <c r="J1003" s="21" t="str">
        <f>TEXT(87.73,"0.00")</f>
        <v>87.73</v>
      </c>
      <c r="K1003" s="21" t="str">
        <f>TEXT(349.52,"0.00")</f>
        <v>349.52</v>
      </c>
      <c r="L1003" s="41" t="s">
        <v>28</v>
      </c>
    </row>
    <row r="1005" spans="1:78" customFormat="1" x14ac:dyDescent="0.35">
      <c r="A1005" s="34" t="s">
        <v>542</v>
      </c>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5"/>
      <c r="AC1005" s="35"/>
      <c r="AD1005" s="35"/>
      <c r="AE1005" s="35"/>
      <c r="AF1005" s="35"/>
      <c r="AG1005" s="35"/>
      <c r="AH1005" s="35"/>
      <c r="AI1005" s="35"/>
    </row>
    <row r="1006" spans="1:78" customFormat="1" x14ac:dyDescent="0.35">
      <c r="A1006" s="36" t="s">
        <v>84</v>
      </c>
      <c r="B1006" s="36" t="s">
        <v>85</v>
      </c>
      <c r="C1006" s="36" t="s">
        <v>86</v>
      </c>
      <c r="D1006" s="36" t="s">
        <v>87</v>
      </c>
      <c r="E1006" s="36" t="s">
        <v>88</v>
      </c>
      <c r="F1006" s="36" t="s">
        <v>89</v>
      </c>
      <c r="G1006" s="36" t="s">
        <v>90</v>
      </c>
      <c r="H1006" s="36" t="s">
        <v>91</v>
      </c>
      <c r="I1006" s="36" t="s">
        <v>92</v>
      </c>
      <c r="J1006" s="36" t="s">
        <v>93</v>
      </c>
      <c r="K1006" s="36" t="s">
        <v>94</v>
      </c>
      <c r="L1006" s="36" t="s">
        <v>95</v>
      </c>
      <c r="M1006" s="36" t="s">
        <v>96</v>
      </c>
      <c r="N1006" s="36" t="s">
        <v>97</v>
      </c>
      <c r="O1006" s="36" t="s">
        <v>98</v>
      </c>
      <c r="P1006" s="36" t="s">
        <v>99</v>
      </c>
      <c r="Q1006" s="36" t="s">
        <v>100</v>
      </c>
      <c r="R1006" s="36" t="s">
        <v>101</v>
      </c>
      <c r="S1006" s="37" t="s">
        <v>102</v>
      </c>
      <c r="T1006" s="315" t="s">
        <v>103</v>
      </c>
      <c r="U1006" s="316"/>
      <c r="V1006" s="317"/>
      <c r="W1006" s="315" t="s">
        <v>104</v>
      </c>
      <c r="X1006" s="317"/>
      <c r="Y1006" s="184"/>
      <c r="Z1006" s="318" t="s">
        <v>105</v>
      </c>
      <c r="AA1006" s="319"/>
      <c r="AB1006" s="319"/>
      <c r="AC1006" s="319"/>
      <c r="AD1006" s="319"/>
      <c r="AE1006" s="319"/>
      <c r="AF1006" s="320"/>
      <c r="AG1006" s="318" t="s">
        <v>106</v>
      </c>
      <c r="AH1006" s="319"/>
      <c r="AI1006" s="319"/>
      <c r="AJ1006" s="319"/>
      <c r="AK1006" s="319"/>
      <c r="AL1006" s="320"/>
      <c r="AM1006" s="46"/>
      <c r="AN1006" s="47"/>
      <c r="AO1006" s="47"/>
      <c r="AP1006" s="47"/>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row>
    <row r="1007" spans="1:78" customFormat="1" x14ac:dyDescent="0.35">
      <c r="A1007" s="38"/>
      <c r="B1007" s="38"/>
      <c r="C1007" s="38"/>
      <c r="D1007" s="38"/>
      <c r="E1007" s="38"/>
      <c r="F1007" s="38"/>
      <c r="G1007" s="38"/>
      <c r="H1007" s="38"/>
      <c r="I1007" s="38"/>
      <c r="J1007" s="38"/>
      <c r="K1007" s="38"/>
      <c r="L1007" s="38"/>
      <c r="M1007" s="38"/>
      <c r="N1007" s="38"/>
      <c r="O1007" s="38"/>
      <c r="P1007" s="38"/>
      <c r="Q1007" s="38"/>
      <c r="R1007" s="38"/>
      <c r="S1007" s="38"/>
      <c r="T1007" s="39" t="s">
        <v>107</v>
      </c>
      <c r="U1007" s="39" t="s">
        <v>108</v>
      </c>
      <c r="V1007" s="39" t="s">
        <v>109</v>
      </c>
      <c r="W1007" s="39" t="s">
        <v>110</v>
      </c>
      <c r="X1007" s="39" t="s">
        <v>111</v>
      </c>
      <c r="Y1007" s="39" t="s">
        <v>112</v>
      </c>
      <c r="Z1007" s="39" t="s">
        <v>113</v>
      </c>
      <c r="AA1007" s="39" t="s">
        <v>114</v>
      </c>
      <c r="AB1007" s="39" t="s">
        <v>115</v>
      </c>
      <c r="AC1007" s="39" t="s">
        <v>116</v>
      </c>
      <c r="AD1007" s="39" t="s">
        <v>117</v>
      </c>
      <c r="AE1007" s="39" t="s">
        <v>118</v>
      </c>
      <c r="AF1007" s="39" t="s">
        <v>119</v>
      </c>
      <c r="AG1007" s="39" t="s">
        <v>120</v>
      </c>
      <c r="AH1007" s="39" t="s">
        <v>121</v>
      </c>
      <c r="AI1007" s="39" t="s">
        <v>122</v>
      </c>
      <c r="AJ1007" s="39" t="s">
        <v>123</v>
      </c>
      <c r="AK1007" s="39" t="s">
        <v>124</v>
      </c>
      <c r="AL1007" s="39" t="s">
        <v>125</v>
      </c>
      <c r="AM1007" s="38" t="s">
        <v>149</v>
      </c>
      <c r="AN1007" s="39" t="s">
        <v>150</v>
      </c>
      <c r="AO1007" s="39" t="s">
        <v>151</v>
      </c>
      <c r="AP1007" s="58" t="s">
        <v>178</v>
      </c>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row>
    <row r="1008" spans="1:78" customFormat="1" x14ac:dyDescent="0.35">
      <c r="A1008" s="40" t="s">
        <v>145</v>
      </c>
      <c r="B1008" s="5" t="s">
        <v>49</v>
      </c>
      <c r="C1008" s="40" t="s">
        <v>538</v>
      </c>
      <c r="D1008" s="5" t="s">
        <v>236</v>
      </c>
      <c r="E1008" s="41" t="s">
        <v>28</v>
      </c>
      <c r="F1008" s="40" t="s">
        <v>126</v>
      </c>
      <c r="G1008" s="42" t="str">
        <f ca="1">TEXT(TODAY(),"YYYY-MM-DD")</f>
        <v>2022-12-20</v>
      </c>
      <c r="H1008" s="42" t="str">
        <f ca="1">TEXT(TODAY(),"YYYY-MM-DD")</f>
        <v>2022-12-20</v>
      </c>
      <c r="I1008" s="40">
        <v>12</v>
      </c>
      <c r="J1008" s="40">
        <v>12</v>
      </c>
      <c r="K1008" s="40">
        <v>12</v>
      </c>
      <c r="L1008" s="40" t="s">
        <v>537</v>
      </c>
      <c r="M1008" s="40" t="s">
        <v>536</v>
      </c>
      <c r="N1008" s="21" t="s">
        <v>127</v>
      </c>
      <c r="O1008" s="21" t="s">
        <v>127</v>
      </c>
      <c r="P1008" s="21" t="s">
        <v>128</v>
      </c>
      <c r="Q1008" s="21" t="s">
        <v>128</v>
      </c>
      <c r="R1008" s="21" t="s">
        <v>128</v>
      </c>
      <c r="S1008" s="41"/>
      <c r="T1008" s="41" t="s">
        <v>129</v>
      </c>
      <c r="U1008" s="41" t="s">
        <v>130</v>
      </c>
      <c r="V1008" s="41"/>
      <c r="W1008" s="41" t="s">
        <v>131</v>
      </c>
      <c r="X1008" s="41" t="s">
        <v>132</v>
      </c>
      <c r="Y1008" s="41"/>
      <c r="Z1008" s="41"/>
      <c r="AA1008" s="41"/>
      <c r="AB1008" s="41"/>
      <c r="AC1008" s="41"/>
      <c r="AD1008" s="41" t="s">
        <v>128</v>
      </c>
      <c r="AE1008" s="41" t="s">
        <v>128</v>
      </c>
      <c r="AF1008" s="41" t="s">
        <v>128</v>
      </c>
      <c r="AG1008" s="41"/>
      <c r="AH1008" s="41"/>
      <c r="AI1008" s="41"/>
      <c r="AJ1008" s="41" t="s">
        <v>128</v>
      </c>
      <c r="AK1008" s="41" t="s">
        <v>128</v>
      </c>
      <c r="AL1008" s="41" t="s">
        <v>128</v>
      </c>
      <c r="AM1008" s="40"/>
      <c r="AN1008" s="40">
        <v>19</v>
      </c>
      <c r="AO1008" s="40">
        <v>0</v>
      </c>
      <c r="AP1008" s="40">
        <v>0</v>
      </c>
      <c r="AS1008" s="33"/>
      <c r="AT1008" s="33"/>
      <c r="AU1008" s="33"/>
      <c r="AV1008" s="33"/>
      <c r="AW1008" s="33"/>
      <c r="AX1008" s="33"/>
      <c r="AY1008" s="33"/>
      <c r="AZ1008" s="33"/>
      <c r="BA1008" s="33"/>
      <c r="BB1008" s="33"/>
      <c r="BC1008" s="33"/>
      <c r="BD1008" s="33"/>
      <c r="BE1008" s="33"/>
      <c r="BF1008" s="33"/>
      <c r="BG1008" s="33"/>
      <c r="BH1008" s="33"/>
      <c r="BI1008" s="33"/>
      <c r="BJ1008" s="33"/>
      <c r="BK1008" s="33"/>
      <c r="BL1008" s="33"/>
      <c r="BM1008" s="33"/>
      <c r="BN1008" s="33"/>
      <c r="BO1008" s="33"/>
      <c r="BP1008" s="33"/>
      <c r="BQ1008" s="33"/>
      <c r="BR1008" s="33"/>
      <c r="BS1008" s="33"/>
      <c r="BT1008" s="33"/>
      <c r="BU1008" s="33"/>
      <c r="BV1008" s="33"/>
      <c r="BW1008" s="33"/>
      <c r="BX1008" s="33"/>
      <c r="BY1008" s="33"/>
      <c r="BZ1008" s="33"/>
    </row>
    <row r="1009" spans="1:78" customFormat="1" ht="19" customHeight="1" x14ac:dyDescent="0.35">
      <c r="A1009" s="33"/>
      <c r="B1009" s="33"/>
      <c r="C1009" s="33"/>
      <c r="D1009" s="33"/>
      <c r="E1009" s="33"/>
      <c r="F1009" s="33"/>
      <c r="G1009" s="33"/>
      <c r="H1009" s="33"/>
      <c r="I1009" s="33"/>
      <c r="J1009" s="33"/>
      <c r="K1009" s="33"/>
      <c r="L1009" s="14"/>
      <c r="M1009" s="14"/>
      <c r="Y1009" s="60"/>
    </row>
    <row r="1010" spans="1:78" customFormat="1" ht="18.5" x14ac:dyDescent="0.35">
      <c r="A1010" s="48" t="s">
        <v>541</v>
      </c>
      <c r="B1010" s="49"/>
      <c r="C1010" s="49"/>
      <c r="D1010" s="49"/>
      <c r="E1010" s="49"/>
      <c r="F1010" s="49"/>
      <c r="G1010" s="49"/>
      <c r="H1010" s="49"/>
      <c r="I1010" s="49"/>
      <c r="J1010" s="49"/>
      <c r="K1010" s="49"/>
      <c r="L1010" s="33"/>
      <c r="Y1010" s="60"/>
      <c r="BB1010" s="33"/>
      <c r="BC1010" s="33"/>
      <c r="BD1010" s="33"/>
      <c r="BE1010" s="33"/>
      <c r="BF1010" s="33"/>
      <c r="BG1010" s="33"/>
      <c r="BH1010" s="33"/>
      <c r="BI1010" s="33"/>
      <c r="BJ1010" s="33"/>
      <c r="BK1010" s="33"/>
      <c r="BL1010" s="33"/>
      <c r="BM1010" s="33"/>
      <c r="BN1010" s="33"/>
      <c r="BO1010" s="33"/>
      <c r="BP1010" s="33"/>
      <c r="BQ1010" s="33"/>
      <c r="BR1010" s="33"/>
      <c r="BS1010" s="33"/>
      <c r="BT1010" s="33"/>
      <c r="BU1010" s="33"/>
      <c r="BV1010" s="33"/>
      <c r="BW1010" s="33"/>
      <c r="BX1010" s="33"/>
      <c r="BY1010" s="33"/>
      <c r="BZ1010" s="33"/>
    </row>
    <row r="1011" spans="1:78" customFormat="1" ht="15.5" x14ac:dyDescent="0.35">
      <c r="A1011" s="43" t="s">
        <v>32</v>
      </c>
      <c r="B1011" s="43" t="s">
        <v>33</v>
      </c>
      <c r="C1011" s="43" t="s">
        <v>34</v>
      </c>
      <c r="D1011" s="43" t="s">
        <v>4</v>
      </c>
      <c r="E1011" s="43" t="s">
        <v>35</v>
      </c>
      <c r="F1011" s="43" t="s">
        <v>133</v>
      </c>
      <c r="G1011" s="43" t="s">
        <v>134</v>
      </c>
      <c r="H1011" s="43" t="s">
        <v>135</v>
      </c>
      <c r="I1011" s="43" t="s">
        <v>136</v>
      </c>
      <c r="J1011" s="43" t="s">
        <v>137</v>
      </c>
      <c r="K1011" s="43" t="s">
        <v>138</v>
      </c>
      <c r="L1011" s="33"/>
      <c r="Y1011" s="60"/>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row>
    <row r="1012" spans="1:78" customFormat="1" x14ac:dyDescent="0.35">
      <c r="A1012" s="44" t="s">
        <v>139</v>
      </c>
      <c r="B1012" s="44" t="s">
        <v>140</v>
      </c>
      <c r="C1012" s="44" t="str">
        <f ca="1">TEXT(TODAY(),"YYYY-MM-DD")</f>
        <v>2022-12-20</v>
      </c>
      <c r="D1012" s="44" t="s">
        <v>13</v>
      </c>
      <c r="E1012" s="44" t="s">
        <v>144</v>
      </c>
      <c r="F1012" s="45" t="str">
        <f ca="1">TEXT(TODAY(),"YYYY-MM-DD")</f>
        <v>2022-12-20</v>
      </c>
      <c r="G1012" s="42" t="s">
        <v>128</v>
      </c>
      <c r="H1012" s="5" t="s">
        <v>49</v>
      </c>
      <c r="I1012" s="44" t="s">
        <v>141</v>
      </c>
      <c r="J1012" s="44" t="s">
        <v>142</v>
      </c>
      <c r="K1012" s="44"/>
      <c r="L1012" s="33"/>
      <c r="Y1012" s="60"/>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row>
    <row r="1013" spans="1:78" customFormat="1" x14ac:dyDescent="0.35">
      <c r="A1013" s="44" t="s">
        <v>36</v>
      </c>
      <c r="B1013" s="44" t="s">
        <v>143</v>
      </c>
      <c r="C1013" s="44" t="str">
        <f ca="1">TEXT(TODAY(),"YYYY-MM-DD")</f>
        <v>2022-12-20</v>
      </c>
      <c r="D1013" s="44" t="s">
        <v>13</v>
      </c>
      <c r="E1013" s="44" t="s">
        <v>38</v>
      </c>
      <c r="F1013" s="45" t="str">
        <f ca="1">TEXT(TODAY(),"YYYY-MM-DD")</f>
        <v>2022-12-20</v>
      </c>
      <c r="G1013" s="42" t="s">
        <v>128</v>
      </c>
      <c r="H1013" s="44" t="s">
        <v>49</v>
      </c>
      <c r="I1013" s="44" t="s">
        <v>141</v>
      </c>
      <c r="J1013" s="44" t="s">
        <v>142</v>
      </c>
      <c r="K1013" s="44"/>
      <c r="L1013" s="33"/>
      <c r="Y1013" s="60"/>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row>
    <row r="1015" spans="1:78" customFormat="1" x14ac:dyDescent="0.35">
      <c r="A1015" s="321" t="s">
        <v>540</v>
      </c>
      <c r="B1015" s="322"/>
      <c r="C1015" s="322"/>
      <c r="D1015" s="322"/>
      <c r="E1015" s="322"/>
      <c r="F1015" s="322"/>
      <c r="G1015" s="322"/>
      <c r="H1015" s="322"/>
      <c r="I1015" s="322"/>
      <c r="J1015" s="322"/>
      <c r="K1015" s="322"/>
      <c r="L1015" s="322"/>
      <c r="M1015" s="322"/>
      <c r="N1015" s="322"/>
      <c r="O1015" s="322"/>
      <c r="P1015" s="322"/>
      <c r="Q1015" s="322"/>
      <c r="R1015" s="322"/>
      <c r="S1015" s="183"/>
      <c r="T1015" s="183"/>
      <c r="U1015" s="183"/>
      <c r="V1015" s="183"/>
      <c r="W1015" s="183"/>
      <c r="X1015" s="183"/>
      <c r="Y1015" s="183"/>
      <c r="Z1015" s="183"/>
    </row>
    <row r="1016" spans="1:78" customFormat="1" x14ac:dyDescent="0.35">
      <c r="A1016" s="56" t="s">
        <v>153</v>
      </c>
      <c r="B1016" s="56" t="s">
        <v>154</v>
      </c>
      <c r="C1016" s="56" t="s">
        <v>155</v>
      </c>
      <c r="D1016" s="56" t="s">
        <v>90</v>
      </c>
      <c r="E1016" s="56" t="s">
        <v>102</v>
      </c>
      <c r="F1016" s="56" t="s">
        <v>156</v>
      </c>
      <c r="G1016" s="56" t="s">
        <v>157</v>
      </c>
      <c r="H1016" s="56" t="s">
        <v>158</v>
      </c>
      <c r="I1016" s="56" t="s">
        <v>159</v>
      </c>
      <c r="J1016" s="56" t="s">
        <v>160</v>
      </c>
      <c r="K1016" s="56" t="s">
        <v>161</v>
      </c>
      <c r="L1016" s="56" t="s">
        <v>162</v>
      </c>
      <c r="M1016" s="56" t="s">
        <v>163</v>
      </c>
      <c r="N1016" s="56" t="s">
        <v>164</v>
      </c>
      <c r="O1016" s="56" t="s">
        <v>165</v>
      </c>
      <c r="P1016" s="56" t="s">
        <v>166</v>
      </c>
      <c r="Q1016" s="56" t="s">
        <v>167</v>
      </c>
      <c r="R1016" s="56" t="s">
        <v>168</v>
      </c>
      <c r="S1016" s="56" t="s">
        <v>169</v>
      </c>
      <c r="T1016" s="56" t="s">
        <v>136</v>
      </c>
      <c r="U1016" s="56" t="s">
        <v>135</v>
      </c>
      <c r="V1016" s="56" t="s">
        <v>171</v>
      </c>
      <c r="W1016" s="56" t="s">
        <v>174</v>
      </c>
      <c r="X1016" s="56" t="s">
        <v>175</v>
      </c>
      <c r="Y1016" s="56" t="s">
        <v>177</v>
      </c>
      <c r="Z1016" s="56" t="s">
        <v>172</v>
      </c>
    </row>
    <row r="1017" spans="1:78" customFormat="1" ht="29" x14ac:dyDescent="0.35">
      <c r="A1017" s="50" t="s">
        <v>435</v>
      </c>
      <c r="B1017" s="50"/>
      <c r="C1017" s="90" t="s">
        <v>257</v>
      </c>
      <c r="D1017" s="91" t="str">
        <f ca="1">TEXT(TODAY(),"YYYY-MM-DD")</f>
        <v>2022-12-20</v>
      </c>
      <c r="E1017" s="90"/>
      <c r="F1017" s="91" t="str">
        <f>TEXT(121,"0")</f>
        <v>121</v>
      </c>
      <c r="G1017" s="90" t="str">
        <f>CONCATENATE("USD,FLAT ",TEXT(F1017,"0.00"))</f>
        <v>USD,FLAT 121.00</v>
      </c>
      <c r="H1017" s="90" t="s">
        <v>489</v>
      </c>
      <c r="I1017" s="90" t="s">
        <v>65</v>
      </c>
      <c r="J1017" s="90" t="s">
        <v>38</v>
      </c>
      <c r="K1017" s="90" t="s">
        <v>489</v>
      </c>
      <c r="L1017" s="90"/>
      <c r="M1017" s="90" t="s">
        <v>242</v>
      </c>
      <c r="N1017" s="90"/>
      <c r="O1017" s="90" t="s">
        <v>490</v>
      </c>
      <c r="P1017" s="90" t="s">
        <v>491</v>
      </c>
      <c r="Q1017" s="90"/>
      <c r="R1017" s="90"/>
      <c r="S1017" s="167" t="s">
        <v>240</v>
      </c>
      <c r="T1017" s="90" t="s">
        <v>141</v>
      </c>
      <c r="U1017" s="90">
        <v>7829433453</v>
      </c>
      <c r="V1017" s="90" t="s">
        <v>195</v>
      </c>
      <c r="W1017" s="90">
        <v>1</v>
      </c>
      <c r="X1017" s="90">
        <v>0</v>
      </c>
      <c r="Y1017" s="90"/>
      <c r="Z1017" s="90"/>
      <c r="AU1017" t="s">
        <v>876</v>
      </c>
    </row>
    <row r="1019" spans="1:78" customFormat="1" x14ac:dyDescent="0.35">
      <c r="A1019" s="34" t="s">
        <v>539</v>
      </c>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5"/>
      <c r="AC1019" s="35"/>
      <c r="AD1019" s="35"/>
      <c r="AE1019" s="35"/>
      <c r="AF1019" s="35"/>
      <c r="AG1019" s="35"/>
      <c r="AH1019" s="35"/>
      <c r="AI1019" s="35"/>
    </row>
    <row r="1020" spans="1:78" customFormat="1" x14ac:dyDescent="0.35">
      <c r="A1020" s="36" t="s">
        <v>84</v>
      </c>
      <c r="B1020" s="36" t="s">
        <v>85</v>
      </c>
      <c r="C1020" s="36" t="s">
        <v>86</v>
      </c>
      <c r="D1020" s="36" t="s">
        <v>87</v>
      </c>
      <c r="E1020" s="36" t="s">
        <v>88</v>
      </c>
      <c r="F1020" s="36" t="s">
        <v>89</v>
      </c>
      <c r="G1020" s="36" t="s">
        <v>90</v>
      </c>
      <c r="H1020" s="36" t="s">
        <v>91</v>
      </c>
      <c r="I1020" s="36" t="s">
        <v>92</v>
      </c>
      <c r="J1020" s="36" t="s">
        <v>93</v>
      </c>
      <c r="K1020" s="36" t="s">
        <v>94</v>
      </c>
      <c r="L1020" s="36" t="s">
        <v>95</v>
      </c>
      <c r="M1020" s="36" t="s">
        <v>96</v>
      </c>
      <c r="N1020" s="36" t="s">
        <v>97</v>
      </c>
      <c r="O1020" s="36" t="s">
        <v>98</v>
      </c>
      <c r="P1020" s="36" t="s">
        <v>99</v>
      </c>
      <c r="Q1020" s="36" t="s">
        <v>100</v>
      </c>
      <c r="R1020" s="36" t="s">
        <v>101</v>
      </c>
      <c r="S1020" s="37" t="s">
        <v>102</v>
      </c>
      <c r="T1020" s="315" t="s">
        <v>103</v>
      </c>
      <c r="U1020" s="316"/>
      <c r="V1020" s="317"/>
      <c r="W1020" s="315" t="s">
        <v>104</v>
      </c>
      <c r="X1020" s="317"/>
      <c r="Y1020" s="184"/>
      <c r="Z1020" s="318" t="s">
        <v>105</v>
      </c>
      <c r="AA1020" s="319"/>
      <c r="AB1020" s="319"/>
      <c r="AC1020" s="319"/>
      <c r="AD1020" s="319"/>
      <c r="AE1020" s="319"/>
      <c r="AF1020" s="320"/>
      <c r="AG1020" s="318" t="s">
        <v>106</v>
      </c>
      <c r="AH1020" s="319"/>
      <c r="AI1020" s="319"/>
      <c r="AJ1020" s="319"/>
      <c r="AK1020" s="319"/>
      <c r="AL1020" s="320"/>
      <c r="AM1020" s="46"/>
      <c r="AN1020" s="47"/>
      <c r="AO1020" s="47"/>
      <c r="AP1020" s="47"/>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row>
    <row r="1021" spans="1:78" customFormat="1" x14ac:dyDescent="0.35">
      <c r="A1021" s="38"/>
      <c r="B1021" s="38"/>
      <c r="C1021" s="38"/>
      <c r="D1021" s="38"/>
      <c r="E1021" s="38"/>
      <c r="F1021" s="38"/>
      <c r="G1021" s="38"/>
      <c r="H1021" s="38"/>
      <c r="I1021" s="38"/>
      <c r="J1021" s="38"/>
      <c r="K1021" s="38"/>
      <c r="L1021" s="38"/>
      <c r="M1021" s="38"/>
      <c r="N1021" s="38"/>
      <c r="O1021" s="38"/>
      <c r="P1021" s="38"/>
      <c r="Q1021" s="38"/>
      <c r="R1021" s="38"/>
      <c r="S1021" s="38"/>
      <c r="T1021" s="39" t="s">
        <v>107</v>
      </c>
      <c r="U1021" s="39" t="s">
        <v>108</v>
      </c>
      <c r="V1021" s="39" t="s">
        <v>109</v>
      </c>
      <c r="W1021" s="39" t="s">
        <v>110</v>
      </c>
      <c r="X1021" s="39" t="s">
        <v>111</v>
      </c>
      <c r="Y1021" s="39" t="s">
        <v>112</v>
      </c>
      <c r="Z1021" s="39" t="s">
        <v>113</v>
      </c>
      <c r="AA1021" s="39" t="s">
        <v>114</v>
      </c>
      <c r="AB1021" s="39" t="s">
        <v>115</v>
      </c>
      <c r="AC1021" s="39" t="s">
        <v>116</v>
      </c>
      <c r="AD1021" s="39" t="s">
        <v>117</v>
      </c>
      <c r="AE1021" s="39" t="s">
        <v>118</v>
      </c>
      <c r="AF1021" s="39" t="s">
        <v>119</v>
      </c>
      <c r="AG1021" s="39" t="s">
        <v>120</v>
      </c>
      <c r="AH1021" s="39" t="s">
        <v>121</v>
      </c>
      <c r="AI1021" s="39" t="s">
        <v>122</v>
      </c>
      <c r="AJ1021" s="39" t="s">
        <v>123</v>
      </c>
      <c r="AK1021" s="39" t="s">
        <v>124</v>
      </c>
      <c r="AL1021" s="39" t="s">
        <v>125</v>
      </c>
      <c r="AM1021" s="38" t="s">
        <v>149</v>
      </c>
      <c r="AN1021" s="39" t="s">
        <v>150</v>
      </c>
      <c r="AO1021" s="39" t="s">
        <v>151</v>
      </c>
      <c r="AP1021" s="58" t="s">
        <v>178</v>
      </c>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row>
    <row r="1022" spans="1:78" customFormat="1" x14ac:dyDescent="0.35">
      <c r="A1022" s="40" t="s">
        <v>145</v>
      </c>
      <c r="B1022" s="5" t="s">
        <v>49</v>
      </c>
      <c r="C1022" s="40" t="s">
        <v>538</v>
      </c>
      <c r="D1022" s="5" t="s">
        <v>236</v>
      </c>
      <c r="E1022" s="41" t="s">
        <v>28</v>
      </c>
      <c r="F1022" s="40" t="s">
        <v>126</v>
      </c>
      <c r="G1022" s="42" t="str">
        <f ca="1">TEXT(TODAY(),"YYYY-MM-DD")</f>
        <v>2022-12-20</v>
      </c>
      <c r="H1022" s="42" t="str">
        <f ca="1">TEXT(TODAY(),"YYYY-MM-DD")</f>
        <v>2022-12-20</v>
      </c>
      <c r="I1022" s="40">
        <v>12</v>
      </c>
      <c r="J1022" s="40">
        <v>12</v>
      </c>
      <c r="K1022" s="40">
        <v>12</v>
      </c>
      <c r="L1022" s="40" t="s">
        <v>537</v>
      </c>
      <c r="M1022" s="40" t="s">
        <v>536</v>
      </c>
      <c r="N1022" s="21" t="s">
        <v>127</v>
      </c>
      <c r="O1022" s="21" t="s">
        <v>127</v>
      </c>
      <c r="P1022" s="21" t="s">
        <v>128</v>
      </c>
      <c r="Q1022" s="21" t="s">
        <v>128</v>
      </c>
      <c r="R1022" s="21" t="s">
        <v>128</v>
      </c>
      <c r="S1022" s="41"/>
      <c r="T1022" s="41" t="s">
        <v>129</v>
      </c>
      <c r="U1022" s="41" t="s">
        <v>130</v>
      </c>
      <c r="V1022" s="41"/>
      <c r="W1022" s="41" t="s">
        <v>131</v>
      </c>
      <c r="X1022" s="41" t="s">
        <v>132</v>
      </c>
      <c r="Y1022" s="41"/>
      <c r="Z1022" s="41"/>
      <c r="AA1022" s="41"/>
      <c r="AB1022" s="41"/>
      <c r="AC1022" s="41"/>
      <c r="AD1022" s="41" t="s">
        <v>128</v>
      </c>
      <c r="AE1022" s="41" t="s">
        <v>128</v>
      </c>
      <c r="AF1022" s="41" t="s">
        <v>128</v>
      </c>
      <c r="AG1022" s="41"/>
      <c r="AH1022" s="41"/>
      <c r="AI1022" s="41"/>
      <c r="AJ1022" s="41" t="s">
        <v>128</v>
      </c>
      <c r="AK1022" s="41" t="s">
        <v>128</v>
      </c>
      <c r="AL1022" s="41" t="s">
        <v>128</v>
      </c>
      <c r="AM1022" s="40"/>
      <c r="AN1022" s="40">
        <v>19</v>
      </c>
      <c r="AO1022" s="40">
        <v>20</v>
      </c>
      <c r="AP1022" s="40">
        <v>1</v>
      </c>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row>
    <row r="1023" spans="1:78" customFormat="1" x14ac:dyDescent="0.35"/>
    <row r="1024" spans="1:78" customFormat="1" x14ac:dyDescent="0.35">
      <c r="A1024" s="306" t="s">
        <v>535</v>
      </c>
      <c r="B1024" s="307"/>
      <c r="C1024" s="307"/>
      <c r="D1024" s="307"/>
      <c r="E1024" s="307"/>
      <c r="F1024" s="307"/>
      <c r="G1024" s="307"/>
      <c r="H1024" s="307"/>
      <c r="I1024" s="307"/>
      <c r="J1024" s="307"/>
    </row>
    <row r="1025" spans="1:78" customFormat="1" x14ac:dyDescent="0.35">
      <c r="A1025" s="182"/>
      <c r="B1025" s="183"/>
      <c r="C1025" s="308" t="s">
        <v>245</v>
      </c>
      <c r="D1025" s="308"/>
      <c r="E1025" s="308"/>
      <c r="F1025" s="308"/>
      <c r="G1025" s="308"/>
      <c r="H1025" s="308"/>
      <c r="I1025" s="308"/>
      <c r="J1025" s="308"/>
      <c r="K1025" s="308"/>
    </row>
    <row r="1026" spans="1:78" customFormat="1" x14ac:dyDescent="0.35">
      <c r="A1026" s="304" t="s">
        <v>246</v>
      </c>
      <c r="B1026" s="304" t="s">
        <v>247</v>
      </c>
      <c r="C1026" s="309" t="s">
        <v>248</v>
      </c>
      <c r="D1026" s="310"/>
      <c r="E1026" s="310"/>
      <c r="F1026" s="311"/>
      <c r="G1026" s="312" t="s">
        <v>249</v>
      </c>
      <c r="H1026" s="313"/>
      <c r="I1026" s="313"/>
      <c r="J1026" s="314"/>
      <c r="K1026" s="304" t="s">
        <v>250</v>
      </c>
      <c r="L1026" s="304" t="s">
        <v>251</v>
      </c>
    </row>
    <row r="1027" spans="1:78" customFormat="1" x14ac:dyDescent="0.35">
      <c r="A1027" s="305"/>
      <c r="B1027" s="305"/>
      <c r="C1027" s="88" t="s">
        <v>161</v>
      </c>
      <c r="D1027" s="88" t="s">
        <v>163</v>
      </c>
      <c r="E1027" s="88" t="s">
        <v>252</v>
      </c>
      <c r="F1027" s="88" t="s">
        <v>253</v>
      </c>
      <c r="G1027" s="89" t="s">
        <v>161</v>
      </c>
      <c r="H1027" s="89" t="s">
        <v>163</v>
      </c>
      <c r="I1027" s="89" t="s">
        <v>252</v>
      </c>
      <c r="J1027" s="89" t="s">
        <v>253</v>
      </c>
      <c r="K1027" s="305"/>
      <c r="L1027" s="305"/>
    </row>
    <row r="1028" spans="1:78" customFormat="1" x14ac:dyDescent="0.35">
      <c r="A1028" s="41" t="s">
        <v>254</v>
      </c>
      <c r="B1028" s="41" t="s">
        <v>255</v>
      </c>
      <c r="C1028" s="21" t="str">
        <f>TEXT(16856.89,"0.00")</f>
        <v>16856.89</v>
      </c>
      <c r="D1028" s="21" t="str">
        <f>TEXT(668,"0")</f>
        <v>668</v>
      </c>
      <c r="E1028" s="21" t="str">
        <f>TEXT(16188.89,"0.00")</f>
        <v>16188.89</v>
      </c>
      <c r="F1028" s="21" t="str">
        <f>TEXT(96.04,"0.00")</f>
        <v>96.04</v>
      </c>
      <c r="G1028" s="21" t="str">
        <f>TEXT(3750,"0")</f>
        <v>3750</v>
      </c>
      <c r="H1028" s="21" t="str">
        <f>TEXT(460,"0")</f>
        <v>460</v>
      </c>
      <c r="I1028" s="21" t="str">
        <f>TEXT(3290,"0")</f>
        <v>3290</v>
      </c>
      <c r="J1028" s="21" t="str">
        <f>TEXT(87.73,"0.00")</f>
        <v>87.73</v>
      </c>
      <c r="K1028" s="21" t="str">
        <f>TEXT(349.52,"0.00")</f>
        <v>349.52</v>
      </c>
      <c r="L1028" s="41" t="s">
        <v>28</v>
      </c>
    </row>
    <row r="1030" spans="1:78" customFormat="1" x14ac:dyDescent="0.35">
      <c r="A1030" s="321" t="s">
        <v>540</v>
      </c>
      <c r="B1030" s="322"/>
      <c r="C1030" s="322"/>
      <c r="D1030" s="322"/>
      <c r="E1030" s="322"/>
      <c r="F1030" s="322"/>
      <c r="G1030" s="322"/>
      <c r="H1030" s="322"/>
      <c r="I1030" s="322"/>
      <c r="J1030" s="322"/>
      <c r="K1030" s="322"/>
      <c r="L1030" s="322"/>
      <c r="M1030" s="322"/>
      <c r="N1030" s="322"/>
      <c r="O1030" s="322"/>
      <c r="P1030" s="322"/>
      <c r="Q1030" s="322"/>
      <c r="R1030" s="322"/>
      <c r="S1030" s="183"/>
      <c r="T1030" s="183"/>
      <c r="U1030" s="183"/>
      <c r="V1030" s="183"/>
      <c r="W1030" s="183"/>
      <c r="X1030" s="183"/>
      <c r="Y1030" s="183"/>
      <c r="Z1030" s="183"/>
    </row>
    <row r="1031" spans="1:78" customFormat="1" x14ac:dyDescent="0.35">
      <c r="A1031" s="56" t="s">
        <v>153</v>
      </c>
      <c r="B1031" s="56" t="s">
        <v>154</v>
      </c>
      <c r="C1031" s="56" t="s">
        <v>155</v>
      </c>
      <c r="D1031" s="56" t="s">
        <v>90</v>
      </c>
      <c r="E1031" s="56" t="s">
        <v>102</v>
      </c>
      <c r="F1031" s="56" t="s">
        <v>156</v>
      </c>
      <c r="G1031" s="56" t="s">
        <v>157</v>
      </c>
      <c r="H1031" s="56" t="s">
        <v>158</v>
      </c>
      <c r="I1031" s="56" t="s">
        <v>159</v>
      </c>
      <c r="J1031" s="56" t="s">
        <v>160</v>
      </c>
      <c r="K1031" s="56" t="s">
        <v>161</v>
      </c>
      <c r="L1031" s="56" t="s">
        <v>162</v>
      </c>
      <c r="M1031" s="56" t="s">
        <v>163</v>
      </c>
      <c r="N1031" s="56" t="s">
        <v>164</v>
      </c>
      <c r="O1031" s="56" t="s">
        <v>165</v>
      </c>
      <c r="P1031" s="56" t="s">
        <v>166</v>
      </c>
      <c r="Q1031" s="56" t="s">
        <v>167</v>
      </c>
      <c r="R1031" s="56" t="s">
        <v>168</v>
      </c>
      <c r="S1031" s="56" t="s">
        <v>169</v>
      </c>
      <c r="T1031" s="56" t="s">
        <v>136</v>
      </c>
      <c r="U1031" s="56" t="s">
        <v>135</v>
      </c>
      <c r="V1031" s="56" t="s">
        <v>171</v>
      </c>
      <c r="W1031" s="56" t="s">
        <v>174</v>
      </c>
      <c r="X1031" s="56" t="s">
        <v>175</v>
      </c>
      <c r="Y1031" s="56" t="s">
        <v>177</v>
      </c>
      <c r="Z1031" s="56" t="s">
        <v>172</v>
      </c>
    </row>
    <row r="1032" spans="1:78" customFormat="1" x14ac:dyDescent="0.35">
      <c r="A1032" s="50" t="s">
        <v>435</v>
      </c>
      <c r="B1032" s="50"/>
      <c r="C1032" s="168" t="s">
        <v>494</v>
      </c>
      <c r="D1032" s="168" t="str">
        <f ca="1">TEXT(TODAY()+30,"YYYY-MM-DD")</f>
        <v>2023-01-19</v>
      </c>
      <c r="E1032" s="168" t="str">
        <f ca="1">TEXT(TODAY()+45,"YYYY-MM-DD")</f>
        <v>2023-02-03</v>
      </c>
      <c r="F1032" s="168" t="str">
        <f>TEXT(121,"0")</f>
        <v>121</v>
      </c>
      <c r="G1032" s="168" t="str">
        <f>CONCATENATE("USD,FLAT ",TEXT(F1032,"0.00"))</f>
        <v>USD,FLAT 121.00</v>
      </c>
      <c r="H1032" s="168" t="s">
        <v>489</v>
      </c>
      <c r="I1032" s="168" t="s">
        <v>65</v>
      </c>
      <c r="J1032" s="168" t="s">
        <v>38</v>
      </c>
      <c r="K1032" s="168" t="s">
        <v>489</v>
      </c>
      <c r="L1032" s="168"/>
      <c r="M1032" s="168" t="s">
        <v>242</v>
      </c>
      <c r="N1032" s="168"/>
      <c r="O1032" s="168" t="s">
        <v>490</v>
      </c>
      <c r="P1032" s="168" t="s">
        <v>491</v>
      </c>
      <c r="Q1032" s="168"/>
      <c r="R1032" s="168"/>
      <c r="S1032" s="168" t="s">
        <v>240</v>
      </c>
      <c r="T1032" s="168" t="s">
        <v>141</v>
      </c>
      <c r="U1032" s="168">
        <v>7829433453</v>
      </c>
      <c r="V1032" s="168" t="s">
        <v>195</v>
      </c>
      <c r="W1032" s="168">
        <v>1</v>
      </c>
      <c r="X1032" s="168">
        <v>0</v>
      </c>
      <c r="Y1032" s="168" t="s">
        <v>291</v>
      </c>
      <c r="Z1032" s="168" t="s">
        <v>292</v>
      </c>
      <c r="AU1032" t="s">
        <v>877</v>
      </c>
    </row>
    <row r="1034" spans="1:78" customFormat="1" x14ac:dyDescent="0.35">
      <c r="A1034" s="321" t="s">
        <v>540</v>
      </c>
      <c r="B1034" s="322"/>
      <c r="C1034" s="322"/>
      <c r="D1034" s="322"/>
      <c r="E1034" s="322"/>
      <c r="F1034" s="322"/>
      <c r="G1034" s="322"/>
      <c r="H1034" s="322"/>
      <c r="I1034" s="322"/>
      <c r="J1034" s="322"/>
      <c r="K1034" s="322"/>
      <c r="L1034" s="322"/>
      <c r="M1034" s="322"/>
      <c r="N1034" s="322"/>
      <c r="O1034" s="322"/>
      <c r="P1034" s="322"/>
      <c r="Q1034" s="322"/>
      <c r="R1034" s="322"/>
      <c r="S1034" s="183"/>
      <c r="T1034" s="183"/>
      <c r="U1034" s="183"/>
      <c r="V1034" s="183"/>
      <c r="W1034" s="183"/>
      <c r="X1034" s="183"/>
      <c r="Y1034" s="183"/>
      <c r="Z1034" s="183"/>
    </row>
    <row r="1035" spans="1:78" customFormat="1" x14ac:dyDescent="0.35">
      <c r="A1035" s="56" t="s">
        <v>153</v>
      </c>
      <c r="B1035" s="56" t="s">
        <v>154</v>
      </c>
      <c r="C1035" s="56" t="s">
        <v>155</v>
      </c>
      <c r="D1035" s="56" t="s">
        <v>90</v>
      </c>
      <c r="E1035" s="56" t="s">
        <v>102</v>
      </c>
      <c r="F1035" s="56" t="s">
        <v>156</v>
      </c>
      <c r="G1035" s="56" t="s">
        <v>157</v>
      </c>
      <c r="H1035" s="56" t="s">
        <v>158</v>
      </c>
      <c r="I1035" s="56" t="s">
        <v>159</v>
      </c>
      <c r="J1035" s="56" t="s">
        <v>160</v>
      </c>
      <c r="K1035" s="56" t="s">
        <v>161</v>
      </c>
      <c r="L1035" s="56" t="s">
        <v>162</v>
      </c>
      <c r="M1035" s="56" t="s">
        <v>163</v>
      </c>
      <c r="N1035" s="56" t="s">
        <v>164</v>
      </c>
      <c r="O1035" s="56" t="s">
        <v>165</v>
      </c>
      <c r="P1035" s="56" t="s">
        <v>166</v>
      </c>
      <c r="Q1035" s="56" t="s">
        <v>167</v>
      </c>
      <c r="R1035" s="56" t="s">
        <v>168</v>
      </c>
      <c r="S1035" s="56" t="s">
        <v>169</v>
      </c>
      <c r="T1035" s="56" t="s">
        <v>136</v>
      </c>
      <c r="U1035" s="56" t="s">
        <v>135</v>
      </c>
      <c r="V1035" s="56" t="s">
        <v>171</v>
      </c>
      <c r="W1035" s="56" t="s">
        <v>174</v>
      </c>
      <c r="X1035" s="56" t="s">
        <v>175</v>
      </c>
      <c r="Y1035" s="56" t="s">
        <v>177</v>
      </c>
      <c r="Z1035" s="56" t="s">
        <v>172</v>
      </c>
    </row>
    <row r="1036" spans="1:78" customFormat="1" x14ac:dyDescent="0.35">
      <c r="A1036" s="50" t="s">
        <v>435</v>
      </c>
      <c r="B1036" s="50"/>
      <c r="C1036" s="84" t="s">
        <v>241</v>
      </c>
      <c r="D1036" s="84" t="str">
        <f ca="1">TEXT(TODAY()+30,"YYYY-MM-DD")</f>
        <v>2023-01-19</v>
      </c>
      <c r="E1036" s="84" t="str">
        <f ca="1">TEXT(TODAY()+45,"YYYY-MM-DD")</f>
        <v>2023-02-03</v>
      </c>
      <c r="F1036" s="84" t="str">
        <f>TEXT(121,"0")</f>
        <v>121</v>
      </c>
      <c r="G1036" s="84" t="str">
        <f>CONCATENATE("USD,FLAT ",TEXT(F1036,"0.00"))</f>
        <v>USD,FLAT 121.00</v>
      </c>
      <c r="H1036" s="84" t="s">
        <v>489</v>
      </c>
      <c r="I1036" s="84" t="s">
        <v>65</v>
      </c>
      <c r="J1036" s="84" t="s">
        <v>38</v>
      </c>
      <c r="K1036" s="84" t="s">
        <v>489</v>
      </c>
      <c r="L1036" s="84"/>
      <c r="M1036" s="84" t="s">
        <v>242</v>
      </c>
      <c r="N1036" s="84"/>
      <c r="O1036" s="84" t="s">
        <v>490</v>
      </c>
      <c r="P1036" s="84" t="s">
        <v>491</v>
      </c>
      <c r="Q1036" s="84"/>
      <c r="R1036" s="84"/>
      <c r="S1036" s="84" t="s">
        <v>240</v>
      </c>
      <c r="T1036" s="84" t="s">
        <v>141</v>
      </c>
      <c r="U1036" s="84">
        <v>7829433453</v>
      </c>
      <c r="V1036" s="85" t="s">
        <v>195</v>
      </c>
      <c r="W1036" s="84">
        <v>0</v>
      </c>
      <c r="X1036" s="86">
        <v>0</v>
      </c>
      <c r="Y1036" s="87"/>
      <c r="Z1036" s="84" t="s">
        <v>244</v>
      </c>
    </row>
    <row r="1038" spans="1:78" customFormat="1" x14ac:dyDescent="0.35">
      <c r="A1038" s="34" t="s">
        <v>539</v>
      </c>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5"/>
      <c r="AC1038" s="35"/>
      <c r="AD1038" s="35"/>
      <c r="AE1038" s="35"/>
      <c r="AF1038" s="35"/>
      <c r="AG1038" s="35"/>
      <c r="AH1038" s="35"/>
      <c r="AI1038" s="35"/>
    </row>
    <row r="1039" spans="1:78" customFormat="1" x14ac:dyDescent="0.35">
      <c r="A1039" s="36" t="s">
        <v>84</v>
      </c>
      <c r="B1039" s="36" t="s">
        <v>85</v>
      </c>
      <c r="C1039" s="36" t="s">
        <v>86</v>
      </c>
      <c r="D1039" s="36" t="s">
        <v>87</v>
      </c>
      <c r="E1039" s="36" t="s">
        <v>88</v>
      </c>
      <c r="F1039" s="36" t="s">
        <v>89</v>
      </c>
      <c r="G1039" s="36" t="s">
        <v>90</v>
      </c>
      <c r="H1039" s="36" t="s">
        <v>91</v>
      </c>
      <c r="I1039" s="36" t="s">
        <v>92</v>
      </c>
      <c r="J1039" s="36" t="s">
        <v>93</v>
      </c>
      <c r="K1039" s="36" t="s">
        <v>94</v>
      </c>
      <c r="L1039" s="36" t="s">
        <v>95</v>
      </c>
      <c r="M1039" s="36" t="s">
        <v>96</v>
      </c>
      <c r="N1039" s="36" t="s">
        <v>97</v>
      </c>
      <c r="O1039" s="36" t="s">
        <v>98</v>
      </c>
      <c r="P1039" s="36" t="s">
        <v>99</v>
      </c>
      <c r="Q1039" s="36" t="s">
        <v>100</v>
      </c>
      <c r="R1039" s="36" t="s">
        <v>101</v>
      </c>
      <c r="S1039" s="37" t="s">
        <v>102</v>
      </c>
      <c r="T1039" s="315" t="s">
        <v>103</v>
      </c>
      <c r="U1039" s="316"/>
      <c r="V1039" s="317"/>
      <c r="W1039" s="315" t="s">
        <v>104</v>
      </c>
      <c r="X1039" s="317"/>
      <c r="Y1039" s="184"/>
      <c r="Z1039" s="318" t="s">
        <v>105</v>
      </c>
      <c r="AA1039" s="319"/>
      <c r="AB1039" s="319"/>
      <c r="AC1039" s="319"/>
      <c r="AD1039" s="319"/>
      <c r="AE1039" s="319"/>
      <c r="AF1039" s="320"/>
      <c r="AG1039" s="318" t="s">
        <v>106</v>
      </c>
      <c r="AH1039" s="319"/>
      <c r="AI1039" s="319"/>
      <c r="AJ1039" s="319"/>
      <c r="AK1039" s="319"/>
      <c r="AL1039" s="320"/>
      <c r="AM1039" s="46"/>
      <c r="AN1039" s="47"/>
      <c r="AO1039" s="47"/>
      <c r="AP1039" s="47"/>
      <c r="AS1039" s="33"/>
      <c r="AT1039" s="33"/>
      <c r="AU1039" s="33"/>
      <c r="AV1039" s="33"/>
      <c r="AW1039" s="33"/>
      <c r="AX1039" s="33"/>
      <c r="AY1039" s="33"/>
      <c r="AZ1039" s="33"/>
      <c r="BA1039" s="33"/>
      <c r="BB1039" s="33"/>
      <c r="BC1039" s="33"/>
      <c r="BD1039" s="33"/>
      <c r="BE1039" s="33"/>
      <c r="BF1039" s="33"/>
      <c r="BG1039" s="33"/>
      <c r="BH1039" s="33"/>
      <c r="BI1039" s="33"/>
      <c r="BJ1039" s="33"/>
      <c r="BK1039" s="33"/>
      <c r="BL1039" s="33"/>
      <c r="BM1039" s="33"/>
      <c r="BN1039" s="33"/>
      <c r="BO1039" s="33"/>
      <c r="BP1039" s="33"/>
      <c r="BQ1039" s="33"/>
      <c r="BR1039" s="33"/>
      <c r="BS1039" s="33"/>
      <c r="BT1039" s="33"/>
      <c r="BU1039" s="33"/>
      <c r="BV1039" s="33"/>
      <c r="BW1039" s="33"/>
      <c r="BX1039" s="33"/>
      <c r="BY1039" s="33"/>
      <c r="BZ1039" s="33"/>
    </row>
    <row r="1040" spans="1:78" customFormat="1" x14ac:dyDescent="0.35">
      <c r="A1040" s="38"/>
      <c r="B1040" s="38"/>
      <c r="C1040" s="38"/>
      <c r="D1040" s="38"/>
      <c r="E1040" s="38"/>
      <c r="F1040" s="38"/>
      <c r="G1040" s="38"/>
      <c r="H1040" s="38"/>
      <c r="I1040" s="38"/>
      <c r="J1040" s="38"/>
      <c r="K1040" s="38"/>
      <c r="L1040" s="38"/>
      <c r="M1040" s="38"/>
      <c r="N1040" s="38"/>
      <c r="O1040" s="38"/>
      <c r="P1040" s="38"/>
      <c r="Q1040" s="38"/>
      <c r="R1040" s="38"/>
      <c r="S1040" s="38"/>
      <c r="T1040" s="39" t="s">
        <v>107</v>
      </c>
      <c r="U1040" s="39" t="s">
        <v>108</v>
      </c>
      <c r="V1040" s="39" t="s">
        <v>109</v>
      </c>
      <c r="W1040" s="39" t="s">
        <v>110</v>
      </c>
      <c r="X1040" s="39" t="s">
        <v>111</v>
      </c>
      <c r="Y1040" s="39" t="s">
        <v>112</v>
      </c>
      <c r="Z1040" s="39" t="s">
        <v>113</v>
      </c>
      <c r="AA1040" s="39" t="s">
        <v>114</v>
      </c>
      <c r="AB1040" s="39" t="s">
        <v>115</v>
      </c>
      <c r="AC1040" s="39" t="s">
        <v>116</v>
      </c>
      <c r="AD1040" s="39" t="s">
        <v>117</v>
      </c>
      <c r="AE1040" s="39" t="s">
        <v>118</v>
      </c>
      <c r="AF1040" s="39" t="s">
        <v>119</v>
      </c>
      <c r="AG1040" s="39" t="s">
        <v>120</v>
      </c>
      <c r="AH1040" s="39" t="s">
        <v>121</v>
      </c>
      <c r="AI1040" s="39" t="s">
        <v>122</v>
      </c>
      <c r="AJ1040" s="39" t="s">
        <v>123</v>
      </c>
      <c r="AK1040" s="39" t="s">
        <v>124</v>
      </c>
      <c r="AL1040" s="39" t="s">
        <v>125</v>
      </c>
      <c r="AM1040" s="38" t="s">
        <v>149</v>
      </c>
      <c r="AN1040" s="39" t="s">
        <v>150</v>
      </c>
      <c r="AO1040" s="39" t="s">
        <v>151</v>
      </c>
      <c r="AP1040" s="58" t="s">
        <v>178</v>
      </c>
      <c r="AS1040" s="33"/>
      <c r="AT1040" s="33"/>
      <c r="AU1040" s="33"/>
      <c r="AV1040" s="33"/>
      <c r="AW1040" s="33"/>
      <c r="AX1040" s="33"/>
      <c r="AY1040" s="33"/>
      <c r="AZ1040" s="33"/>
      <c r="BA1040" s="33"/>
      <c r="BB1040" s="33"/>
      <c r="BC1040" s="33"/>
      <c r="BD1040" s="33"/>
      <c r="BE1040" s="33"/>
      <c r="BF1040" s="33"/>
      <c r="BG1040" s="33"/>
      <c r="BH1040" s="33"/>
      <c r="BI1040" s="33"/>
      <c r="BJ1040" s="33"/>
      <c r="BK1040" s="33"/>
      <c r="BL1040" s="33"/>
      <c r="BM1040" s="33"/>
      <c r="BN1040" s="33"/>
      <c r="BO1040" s="33"/>
      <c r="BP1040" s="33"/>
      <c r="BQ1040" s="33"/>
      <c r="BR1040" s="33"/>
      <c r="BS1040" s="33"/>
      <c r="BT1040" s="33"/>
      <c r="BU1040" s="33"/>
      <c r="BV1040" s="33"/>
      <c r="BW1040" s="33"/>
      <c r="BX1040" s="33"/>
      <c r="BY1040" s="33"/>
      <c r="BZ1040" s="33"/>
    </row>
    <row r="1041" spans="1:78" customFormat="1" x14ac:dyDescent="0.35">
      <c r="A1041" s="40" t="s">
        <v>145</v>
      </c>
      <c r="B1041" s="5" t="s">
        <v>49</v>
      </c>
      <c r="C1041" s="40" t="s">
        <v>538</v>
      </c>
      <c r="D1041" s="5" t="s">
        <v>236</v>
      </c>
      <c r="E1041" s="41" t="s">
        <v>28</v>
      </c>
      <c r="F1041" s="40" t="s">
        <v>126</v>
      </c>
      <c r="G1041" s="42" t="str">
        <f ca="1">TEXT(TODAY(),"YYYY-MM-DD")</f>
        <v>2022-12-20</v>
      </c>
      <c r="H1041" s="42" t="str">
        <f ca="1">TEXT(TODAY(),"YYYY-MM-DD")</f>
        <v>2022-12-20</v>
      </c>
      <c r="I1041" s="40">
        <v>12</v>
      </c>
      <c r="J1041" s="40">
        <v>12</v>
      </c>
      <c r="K1041" s="40">
        <v>12</v>
      </c>
      <c r="L1041" s="40" t="s">
        <v>537</v>
      </c>
      <c r="M1041" s="40" t="s">
        <v>536</v>
      </c>
      <c r="N1041" s="21" t="s">
        <v>127</v>
      </c>
      <c r="O1041" s="21" t="s">
        <v>127</v>
      </c>
      <c r="P1041" s="21" t="s">
        <v>128</v>
      </c>
      <c r="Q1041" s="21" t="s">
        <v>128</v>
      </c>
      <c r="R1041" s="21" t="s">
        <v>128</v>
      </c>
      <c r="S1041" s="41"/>
      <c r="T1041" s="41" t="s">
        <v>129</v>
      </c>
      <c r="U1041" s="41" t="s">
        <v>130</v>
      </c>
      <c r="V1041" s="41"/>
      <c r="W1041" s="41" t="s">
        <v>131</v>
      </c>
      <c r="X1041" s="41" t="s">
        <v>132</v>
      </c>
      <c r="Y1041" s="41"/>
      <c r="Z1041" s="41"/>
      <c r="AA1041" s="41"/>
      <c r="AB1041" s="41"/>
      <c r="AC1041" s="41"/>
      <c r="AD1041" s="41" t="s">
        <v>128</v>
      </c>
      <c r="AE1041" s="41" t="s">
        <v>128</v>
      </c>
      <c r="AF1041" s="41" t="s">
        <v>128</v>
      </c>
      <c r="AG1041" s="41"/>
      <c r="AH1041" s="41"/>
      <c r="AI1041" s="41"/>
      <c r="AJ1041" s="41" t="s">
        <v>128</v>
      </c>
      <c r="AK1041" s="41" t="s">
        <v>128</v>
      </c>
      <c r="AL1041" s="41" t="s">
        <v>128</v>
      </c>
      <c r="AM1041" s="40"/>
      <c r="AN1041" s="40">
        <v>19</v>
      </c>
      <c r="AO1041" s="40">
        <v>20</v>
      </c>
      <c r="AP1041" s="40">
        <v>1</v>
      </c>
      <c r="AS1041" s="33"/>
      <c r="AT1041" s="33"/>
      <c r="AU1041" s="33"/>
      <c r="AV1041" s="33"/>
      <c r="AW1041" s="33"/>
      <c r="AX1041" s="33"/>
      <c r="AY1041" s="33"/>
      <c r="AZ1041" s="33"/>
      <c r="BA1041" s="33"/>
      <c r="BB1041" s="33"/>
      <c r="BC1041" s="33"/>
      <c r="BD1041" s="33"/>
      <c r="BE1041" s="33"/>
      <c r="BF1041" s="33"/>
      <c r="BG1041" s="33"/>
      <c r="BH1041" s="33"/>
      <c r="BI1041" s="33"/>
      <c r="BJ1041" s="33"/>
      <c r="BK1041" s="33"/>
      <c r="BL1041" s="33"/>
      <c r="BM1041" s="33"/>
      <c r="BN1041" s="33"/>
      <c r="BO1041" s="33"/>
      <c r="BP1041" s="33"/>
      <c r="BQ1041" s="33"/>
      <c r="BR1041" s="33"/>
      <c r="BS1041" s="33"/>
      <c r="BT1041" s="33"/>
      <c r="BU1041" s="33"/>
      <c r="BV1041" s="33"/>
      <c r="BW1041" s="33"/>
      <c r="BX1041" s="33"/>
      <c r="BY1041" s="33"/>
      <c r="BZ1041" s="33"/>
    </row>
    <row r="1042" spans="1:78" customFormat="1" x14ac:dyDescent="0.35"/>
    <row r="1043" spans="1:78" customFormat="1" x14ac:dyDescent="0.35">
      <c r="A1043" s="306" t="s">
        <v>535</v>
      </c>
      <c r="B1043" s="307"/>
      <c r="C1043" s="307"/>
      <c r="D1043" s="307"/>
      <c r="E1043" s="307"/>
      <c r="F1043" s="307"/>
      <c r="G1043" s="307"/>
      <c r="H1043" s="307"/>
      <c r="I1043" s="307"/>
      <c r="J1043" s="307"/>
    </row>
    <row r="1044" spans="1:78" customFormat="1" x14ac:dyDescent="0.35">
      <c r="A1044" s="182"/>
      <c r="B1044" s="183"/>
      <c r="C1044" s="308" t="s">
        <v>245</v>
      </c>
      <c r="D1044" s="308"/>
      <c r="E1044" s="308"/>
      <c r="F1044" s="308"/>
      <c r="G1044" s="308"/>
      <c r="H1044" s="308"/>
      <c r="I1044" s="308"/>
      <c r="J1044" s="308"/>
      <c r="K1044" s="308"/>
    </row>
    <row r="1045" spans="1:78" customFormat="1" x14ac:dyDescent="0.35">
      <c r="A1045" s="304" t="s">
        <v>246</v>
      </c>
      <c r="B1045" s="304" t="s">
        <v>247</v>
      </c>
      <c r="C1045" s="309" t="s">
        <v>248</v>
      </c>
      <c r="D1045" s="310"/>
      <c r="E1045" s="310"/>
      <c r="F1045" s="311"/>
      <c r="G1045" s="312" t="s">
        <v>249</v>
      </c>
      <c r="H1045" s="313"/>
      <c r="I1045" s="313"/>
      <c r="J1045" s="314"/>
      <c r="K1045" s="304" t="s">
        <v>250</v>
      </c>
      <c r="L1045" s="304" t="s">
        <v>251</v>
      </c>
    </row>
    <row r="1046" spans="1:78" customFormat="1" x14ac:dyDescent="0.35">
      <c r="A1046" s="305"/>
      <c r="B1046" s="305"/>
      <c r="C1046" s="88" t="s">
        <v>161</v>
      </c>
      <c r="D1046" s="88" t="s">
        <v>163</v>
      </c>
      <c r="E1046" s="88" t="s">
        <v>252</v>
      </c>
      <c r="F1046" s="88" t="s">
        <v>253</v>
      </c>
      <c r="G1046" s="89" t="s">
        <v>161</v>
      </c>
      <c r="H1046" s="89" t="s">
        <v>163</v>
      </c>
      <c r="I1046" s="89" t="s">
        <v>252</v>
      </c>
      <c r="J1046" s="89" t="s">
        <v>253</v>
      </c>
      <c r="K1046" s="305"/>
      <c r="L1046" s="305"/>
    </row>
    <row r="1047" spans="1:78" customFormat="1" x14ac:dyDescent="0.35">
      <c r="A1047" s="41" t="s">
        <v>254</v>
      </c>
      <c r="B1047" s="41" t="s">
        <v>255</v>
      </c>
      <c r="C1047" s="21" t="str">
        <f>TEXT(16856.89,"0.00")</f>
        <v>16856.89</v>
      </c>
      <c r="D1047" s="21" t="str">
        <f>TEXT(668,"0")</f>
        <v>668</v>
      </c>
      <c r="E1047" s="21" t="str">
        <f>TEXT(16188.89,"0.00")</f>
        <v>16188.89</v>
      </c>
      <c r="F1047" s="21" t="str">
        <f>TEXT(96.04,"0.00")</f>
        <v>96.04</v>
      </c>
      <c r="G1047" s="21" t="str">
        <f>TEXT(3750,"0")</f>
        <v>3750</v>
      </c>
      <c r="H1047" s="21" t="str">
        <f>TEXT(460,"0")</f>
        <v>460</v>
      </c>
      <c r="I1047" s="21" t="str">
        <f>TEXT(3290,"0")</f>
        <v>3290</v>
      </c>
      <c r="J1047" s="21" t="str">
        <f>TEXT(87.73,"0.00")</f>
        <v>87.73</v>
      </c>
      <c r="K1047" s="21" t="str">
        <f>TEXT(349.52,"0.00")</f>
        <v>349.52</v>
      </c>
      <c r="L1047" s="41" t="s">
        <v>28</v>
      </c>
    </row>
    <row r="1049" spans="1:78" customFormat="1" x14ac:dyDescent="0.35">
      <c r="A1049" s="34" t="s">
        <v>550</v>
      </c>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5"/>
      <c r="AC1049" s="35"/>
      <c r="AD1049" s="35"/>
      <c r="AE1049" s="35"/>
      <c r="AF1049" s="35"/>
      <c r="AG1049" s="35"/>
      <c r="AH1049" s="35"/>
      <c r="AI1049" s="35"/>
    </row>
    <row r="1050" spans="1:78" customFormat="1" x14ac:dyDescent="0.35">
      <c r="A1050" s="36" t="s">
        <v>84</v>
      </c>
      <c r="B1050" s="36" t="s">
        <v>85</v>
      </c>
      <c r="C1050" s="36" t="s">
        <v>86</v>
      </c>
      <c r="D1050" s="36" t="s">
        <v>87</v>
      </c>
      <c r="E1050" s="36" t="s">
        <v>88</v>
      </c>
      <c r="F1050" s="36" t="s">
        <v>89</v>
      </c>
      <c r="G1050" s="36" t="s">
        <v>90</v>
      </c>
      <c r="H1050" s="36" t="s">
        <v>91</v>
      </c>
      <c r="I1050" s="36" t="s">
        <v>92</v>
      </c>
      <c r="J1050" s="36" t="s">
        <v>93</v>
      </c>
      <c r="K1050" s="36" t="s">
        <v>94</v>
      </c>
      <c r="L1050" s="36" t="s">
        <v>95</v>
      </c>
      <c r="M1050" s="36" t="s">
        <v>96</v>
      </c>
      <c r="N1050" s="36" t="s">
        <v>97</v>
      </c>
      <c r="O1050" s="36" t="s">
        <v>98</v>
      </c>
      <c r="P1050" s="36" t="s">
        <v>99</v>
      </c>
      <c r="Q1050" s="36" t="s">
        <v>100</v>
      </c>
      <c r="R1050" s="36" t="s">
        <v>101</v>
      </c>
      <c r="S1050" s="37" t="s">
        <v>102</v>
      </c>
      <c r="T1050" s="315" t="s">
        <v>103</v>
      </c>
      <c r="U1050" s="316"/>
      <c r="V1050" s="317"/>
      <c r="W1050" s="315" t="s">
        <v>104</v>
      </c>
      <c r="X1050" s="317"/>
      <c r="Y1050" s="185"/>
      <c r="Z1050" s="318" t="s">
        <v>105</v>
      </c>
      <c r="AA1050" s="319"/>
      <c r="AB1050" s="319"/>
      <c r="AC1050" s="319"/>
      <c r="AD1050" s="319"/>
      <c r="AE1050" s="319"/>
      <c r="AF1050" s="320"/>
      <c r="AG1050" s="318" t="s">
        <v>106</v>
      </c>
      <c r="AH1050" s="319"/>
      <c r="AI1050" s="319"/>
      <c r="AJ1050" s="319"/>
      <c r="AK1050" s="319"/>
      <c r="AL1050" s="320"/>
      <c r="AM1050" s="46"/>
      <c r="AN1050" s="47"/>
      <c r="AO1050" s="47"/>
      <c r="AP1050" s="47"/>
      <c r="AS1050" s="33"/>
      <c r="AT1050" s="33"/>
      <c r="AU1050" s="33"/>
      <c r="AV1050" s="33"/>
      <c r="AW1050" s="33"/>
      <c r="AX1050" s="33"/>
      <c r="AY1050" s="33"/>
      <c r="AZ1050" s="33"/>
      <c r="BA1050" s="33"/>
      <c r="BB1050" s="33"/>
      <c r="BC1050" s="33"/>
      <c r="BD1050" s="33"/>
      <c r="BE1050" s="33"/>
      <c r="BF1050" s="33"/>
      <c r="BG1050" s="33"/>
      <c r="BH1050" s="33"/>
      <c r="BI1050" s="33"/>
      <c r="BJ1050" s="33"/>
      <c r="BK1050" s="33"/>
      <c r="BL1050" s="33"/>
      <c r="BM1050" s="33"/>
      <c r="BN1050" s="33"/>
      <c r="BO1050" s="33"/>
      <c r="BP1050" s="33"/>
      <c r="BQ1050" s="33"/>
      <c r="BR1050" s="33"/>
      <c r="BS1050" s="33"/>
      <c r="BT1050" s="33"/>
      <c r="BU1050" s="33"/>
      <c r="BV1050" s="33"/>
      <c r="BW1050" s="33"/>
      <c r="BX1050" s="33"/>
      <c r="BY1050" s="33"/>
      <c r="BZ1050" s="33"/>
    </row>
    <row r="1051" spans="1:78" customFormat="1" x14ac:dyDescent="0.35">
      <c r="A1051" s="38"/>
      <c r="B1051" s="38"/>
      <c r="C1051" s="38"/>
      <c r="D1051" s="38"/>
      <c r="E1051" s="38"/>
      <c r="F1051" s="38"/>
      <c r="G1051" s="38"/>
      <c r="H1051" s="38"/>
      <c r="I1051" s="38"/>
      <c r="J1051" s="38"/>
      <c r="K1051" s="38"/>
      <c r="L1051" s="38"/>
      <c r="M1051" s="38"/>
      <c r="N1051" s="38"/>
      <c r="O1051" s="38"/>
      <c r="P1051" s="38"/>
      <c r="Q1051" s="38"/>
      <c r="R1051" s="38"/>
      <c r="S1051" s="38"/>
      <c r="T1051" s="39" t="s">
        <v>107</v>
      </c>
      <c r="U1051" s="39" t="s">
        <v>108</v>
      </c>
      <c r="V1051" s="39" t="s">
        <v>109</v>
      </c>
      <c r="W1051" s="39" t="s">
        <v>110</v>
      </c>
      <c r="X1051" s="39" t="s">
        <v>111</v>
      </c>
      <c r="Y1051" s="39" t="s">
        <v>112</v>
      </c>
      <c r="Z1051" s="39" t="s">
        <v>113</v>
      </c>
      <c r="AA1051" s="39" t="s">
        <v>114</v>
      </c>
      <c r="AB1051" s="39" t="s">
        <v>115</v>
      </c>
      <c r="AC1051" s="39" t="s">
        <v>116</v>
      </c>
      <c r="AD1051" s="39" t="s">
        <v>117</v>
      </c>
      <c r="AE1051" s="39" t="s">
        <v>118</v>
      </c>
      <c r="AF1051" s="39" t="s">
        <v>119</v>
      </c>
      <c r="AG1051" s="39" t="s">
        <v>120</v>
      </c>
      <c r="AH1051" s="39" t="s">
        <v>121</v>
      </c>
      <c r="AI1051" s="39" t="s">
        <v>122</v>
      </c>
      <c r="AJ1051" s="39" t="s">
        <v>123</v>
      </c>
      <c r="AK1051" s="39" t="s">
        <v>124</v>
      </c>
      <c r="AL1051" s="39" t="s">
        <v>125</v>
      </c>
      <c r="AM1051" s="38" t="s">
        <v>149</v>
      </c>
      <c r="AN1051" s="39" t="s">
        <v>150</v>
      </c>
      <c r="AO1051" s="39" t="s">
        <v>151</v>
      </c>
      <c r="AP1051" s="58" t="s">
        <v>178</v>
      </c>
      <c r="AS1051" s="33"/>
      <c r="AT1051" s="33"/>
      <c r="AU1051" s="33"/>
      <c r="AV1051" s="33"/>
      <c r="AW1051" s="33"/>
      <c r="AX1051" s="33"/>
      <c r="AY1051" s="33"/>
      <c r="AZ1051" s="33"/>
      <c r="BA1051" s="33"/>
      <c r="BB1051" s="33"/>
      <c r="BC1051" s="33"/>
      <c r="BD1051" s="33"/>
      <c r="BE1051" s="33"/>
      <c r="BF1051" s="33"/>
      <c r="BG1051" s="33"/>
      <c r="BH1051" s="33"/>
      <c r="BI1051" s="33"/>
      <c r="BJ1051" s="33"/>
      <c r="BK1051" s="33"/>
      <c r="BL1051" s="33"/>
      <c r="BM1051" s="33"/>
      <c r="BN1051" s="33"/>
      <c r="BO1051" s="33"/>
      <c r="BP1051" s="33"/>
      <c r="BQ1051" s="33"/>
      <c r="BR1051" s="33"/>
      <c r="BS1051" s="33"/>
      <c r="BT1051" s="33"/>
      <c r="BU1051" s="33"/>
      <c r="BV1051" s="33"/>
      <c r="BW1051" s="33"/>
      <c r="BX1051" s="33"/>
      <c r="BY1051" s="33"/>
      <c r="BZ1051" s="33"/>
    </row>
    <row r="1052" spans="1:78" customFormat="1" x14ac:dyDescent="0.35">
      <c r="A1052" s="40" t="s">
        <v>145</v>
      </c>
      <c r="B1052" s="5" t="s">
        <v>49</v>
      </c>
      <c r="C1052" s="40" t="s">
        <v>546</v>
      </c>
      <c r="D1052" s="5" t="s">
        <v>236</v>
      </c>
      <c r="E1052" s="41" t="s">
        <v>28</v>
      </c>
      <c r="F1052" s="40" t="s">
        <v>126</v>
      </c>
      <c r="G1052" s="42" t="str">
        <f ca="1">TEXT(TODAY(),"YYYY-MM-DD")</f>
        <v>2022-12-20</v>
      </c>
      <c r="H1052" s="42" t="str">
        <f ca="1">TEXT(TODAY(),"YYYY-MM-DD")</f>
        <v>2022-12-20</v>
      </c>
      <c r="I1052" s="40">
        <v>12</v>
      </c>
      <c r="J1052" s="40">
        <v>12</v>
      </c>
      <c r="K1052" s="40">
        <v>12</v>
      </c>
      <c r="L1052" s="40" t="s">
        <v>545</v>
      </c>
      <c r="M1052" s="40" t="s">
        <v>544</v>
      </c>
      <c r="N1052" s="21" t="s">
        <v>127</v>
      </c>
      <c r="O1052" s="21" t="s">
        <v>127</v>
      </c>
      <c r="P1052" s="21" t="s">
        <v>128</v>
      </c>
      <c r="Q1052" s="21" t="s">
        <v>128</v>
      </c>
      <c r="R1052" s="21" t="s">
        <v>128</v>
      </c>
      <c r="S1052" s="41"/>
      <c r="T1052" s="41" t="s">
        <v>129</v>
      </c>
      <c r="U1052" s="41" t="s">
        <v>130</v>
      </c>
      <c r="V1052" s="41"/>
      <c r="W1052" s="41" t="s">
        <v>131</v>
      </c>
      <c r="X1052" s="41" t="s">
        <v>132</v>
      </c>
      <c r="Y1052" s="41"/>
      <c r="Z1052" s="41"/>
      <c r="AA1052" s="41"/>
      <c r="AB1052" s="41"/>
      <c r="AC1052" s="41"/>
      <c r="AD1052" s="41" t="s">
        <v>128</v>
      </c>
      <c r="AE1052" s="41" t="s">
        <v>128</v>
      </c>
      <c r="AF1052" s="41" t="s">
        <v>128</v>
      </c>
      <c r="AG1052" s="41"/>
      <c r="AH1052" s="41"/>
      <c r="AI1052" s="41"/>
      <c r="AJ1052" s="41" t="s">
        <v>128</v>
      </c>
      <c r="AK1052" s="41" t="s">
        <v>128</v>
      </c>
      <c r="AL1052" s="41" t="s">
        <v>128</v>
      </c>
      <c r="AM1052" s="40"/>
      <c r="AN1052" s="40">
        <v>19</v>
      </c>
      <c r="AO1052" s="40">
        <v>0</v>
      </c>
      <c r="AP1052" s="40">
        <v>0</v>
      </c>
      <c r="AS1052" s="33"/>
      <c r="AT1052" s="33"/>
      <c r="AU1052" s="33"/>
      <c r="AV1052" s="33"/>
      <c r="AW1052" s="33"/>
      <c r="AX1052" s="33"/>
      <c r="AY1052" s="33"/>
      <c r="AZ1052" s="33"/>
      <c r="BA1052" s="33"/>
      <c r="BB1052" s="33"/>
      <c r="BC1052" s="33"/>
      <c r="BD1052" s="33"/>
      <c r="BE1052" s="33"/>
      <c r="BF1052" s="33"/>
      <c r="BG1052" s="33"/>
      <c r="BH1052" s="33"/>
      <c r="BI1052" s="33"/>
      <c r="BJ1052" s="33"/>
      <c r="BK1052" s="33"/>
      <c r="BL1052" s="33"/>
      <c r="BM1052" s="33"/>
      <c r="BN1052" s="33"/>
      <c r="BO1052" s="33"/>
      <c r="BP1052" s="33"/>
      <c r="BQ1052" s="33"/>
      <c r="BR1052" s="33"/>
      <c r="BS1052" s="33"/>
      <c r="BT1052" s="33"/>
      <c r="BU1052" s="33"/>
      <c r="BV1052" s="33"/>
      <c r="BW1052" s="33"/>
      <c r="BX1052" s="33"/>
      <c r="BY1052" s="33"/>
      <c r="BZ1052" s="33"/>
    </row>
    <row r="1053" spans="1:78" customFormat="1" ht="19" customHeight="1" x14ac:dyDescent="0.35">
      <c r="A1053" s="33"/>
      <c r="B1053" s="33"/>
      <c r="C1053" s="33"/>
      <c r="D1053" s="33"/>
      <c r="E1053" s="33"/>
      <c r="F1053" s="33"/>
      <c r="G1053" s="33"/>
      <c r="H1053" s="33"/>
      <c r="I1053" s="33"/>
      <c r="J1053" s="33"/>
      <c r="K1053" s="33"/>
      <c r="L1053" s="14"/>
      <c r="M1053" s="14"/>
      <c r="Y1053" s="60"/>
    </row>
    <row r="1054" spans="1:78" customFormat="1" ht="18.5" x14ac:dyDescent="0.35">
      <c r="A1054" s="48" t="s">
        <v>549</v>
      </c>
      <c r="B1054" s="49"/>
      <c r="C1054" s="49"/>
      <c r="D1054" s="49"/>
      <c r="E1054" s="49"/>
      <c r="F1054" s="49"/>
      <c r="G1054" s="49"/>
      <c r="H1054" s="49"/>
      <c r="I1054" s="49"/>
      <c r="J1054" s="49"/>
      <c r="K1054" s="49"/>
      <c r="L1054" s="33"/>
      <c r="Y1054" s="60"/>
      <c r="BB1054" s="33"/>
      <c r="BC1054" s="33"/>
      <c r="BD1054" s="33"/>
      <c r="BE1054" s="33"/>
      <c r="BF1054" s="33"/>
      <c r="BG1054" s="33"/>
      <c r="BH1054" s="33"/>
      <c r="BI1054" s="33"/>
      <c r="BJ1054" s="33"/>
      <c r="BK1054" s="33"/>
      <c r="BL1054" s="33"/>
      <c r="BM1054" s="33"/>
      <c r="BN1054" s="33"/>
      <c r="BO1054" s="33"/>
      <c r="BP1054" s="33"/>
      <c r="BQ1054" s="33"/>
      <c r="BR1054" s="33"/>
      <c r="BS1054" s="33"/>
      <c r="BT1054" s="33"/>
      <c r="BU1054" s="33"/>
      <c r="BV1054" s="33"/>
      <c r="BW1054" s="33"/>
      <c r="BX1054" s="33"/>
      <c r="BY1054" s="33"/>
      <c r="BZ1054" s="33"/>
    </row>
    <row r="1055" spans="1:78" customFormat="1" ht="15.5" x14ac:dyDescent="0.35">
      <c r="A1055" s="43" t="s">
        <v>32</v>
      </c>
      <c r="B1055" s="43" t="s">
        <v>33</v>
      </c>
      <c r="C1055" s="43" t="s">
        <v>34</v>
      </c>
      <c r="D1055" s="43" t="s">
        <v>4</v>
      </c>
      <c r="E1055" s="43" t="s">
        <v>35</v>
      </c>
      <c r="F1055" s="43" t="s">
        <v>133</v>
      </c>
      <c r="G1055" s="43" t="s">
        <v>134</v>
      </c>
      <c r="H1055" s="43" t="s">
        <v>135</v>
      </c>
      <c r="I1055" s="43" t="s">
        <v>136</v>
      </c>
      <c r="J1055" s="43" t="s">
        <v>137</v>
      </c>
      <c r="K1055" s="43" t="s">
        <v>138</v>
      </c>
      <c r="L1055" s="33"/>
      <c r="Y1055" s="60"/>
      <c r="BB1055" s="33"/>
      <c r="BC1055" s="33"/>
      <c r="BD1055" s="33"/>
      <c r="BE1055" s="33"/>
      <c r="BF1055" s="33"/>
      <c r="BG1055" s="33"/>
      <c r="BH1055" s="33"/>
      <c r="BI1055" s="33"/>
      <c r="BJ1055" s="33"/>
      <c r="BK1055" s="33"/>
      <c r="BL1055" s="33"/>
      <c r="BM1055" s="33"/>
      <c r="BN1055" s="33"/>
      <c r="BO1055" s="33"/>
      <c r="BP1055" s="33"/>
      <c r="BQ1055" s="33"/>
      <c r="BR1055" s="33"/>
      <c r="BS1055" s="33"/>
      <c r="BT1055" s="33"/>
      <c r="BU1055" s="33"/>
      <c r="BV1055" s="33"/>
      <c r="BW1055" s="33"/>
      <c r="BX1055" s="33"/>
      <c r="BY1055" s="33"/>
      <c r="BZ1055" s="33"/>
    </row>
    <row r="1056" spans="1:78" customFormat="1" x14ac:dyDescent="0.35">
      <c r="A1056" s="44" t="s">
        <v>139</v>
      </c>
      <c r="B1056" s="44" t="s">
        <v>140</v>
      </c>
      <c r="C1056" s="44" t="str">
        <f ca="1">TEXT(TODAY(),"YYYY-MM-DD")</f>
        <v>2022-12-20</v>
      </c>
      <c r="D1056" s="44" t="s">
        <v>13</v>
      </c>
      <c r="E1056" s="44" t="s">
        <v>144</v>
      </c>
      <c r="F1056" s="45" t="str">
        <f ca="1">TEXT(TODAY(),"YYYY-MM-DD")</f>
        <v>2022-12-20</v>
      </c>
      <c r="G1056" s="42" t="s">
        <v>128</v>
      </c>
      <c r="H1056" s="5" t="s">
        <v>49</v>
      </c>
      <c r="I1056" s="44" t="s">
        <v>141</v>
      </c>
      <c r="J1056" s="44" t="s">
        <v>142</v>
      </c>
      <c r="K1056" s="44"/>
      <c r="L1056" s="33"/>
      <c r="Y1056" s="60"/>
      <c r="BB1056" s="33"/>
      <c r="BC1056" s="33"/>
      <c r="BD1056" s="33"/>
      <c r="BE1056" s="33"/>
      <c r="BF1056" s="33"/>
      <c r="BG1056" s="33"/>
      <c r="BH1056" s="33"/>
      <c r="BI1056" s="33"/>
      <c r="BJ1056" s="33"/>
      <c r="BK1056" s="33"/>
      <c r="BL1056" s="33"/>
      <c r="BM1056" s="33"/>
      <c r="BN1056" s="33"/>
      <c r="BO1056" s="33"/>
      <c r="BP1056" s="33"/>
      <c r="BQ1056" s="33"/>
      <c r="BR1056" s="33"/>
      <c r="BS1056" s="33"/>
      <c r="BT1056" s="33"/>
      <c r="BU1056" s="33"/>
      <c r="BV1056" s="33"/>
      <c r="BW1056" s="33"/>
      <c r="BX1056" s="33"/>
      <c r="BY1056" s="33"/>
      <c r="BZ1056" s="33"/>
    </row>
    <row r="1057" spans="1:78" customFormat="1" x14ac:dyDescent="0.35">
      <c r="A1057" s="44" t="s">
        <v>36</v>
      </c>
      <c r="B1057" s="44" t="s">
        <v>143</v>
      </c>
      <c r="C1057" s="44" t="str">
        <f ca="1">TEXT(TODAY(),"YYYY-MM-DD")</f>
        <v>2022-12-20</v>
      </c>
      <c r="D1057" s="44" t="s">
        <v>13</v>
      </c>
      <c r="E1057" s="44" t="s">
        <v>38</v>
      </c>
      <c r="F1057" s="45" t="str">
        <f ca="1">TEXT(TODAY(),"YYYY-MM-DD")</f>
        <v>2022-12-20</v>
      </c>
      <c r="G1057" s="42" t="s">
        <v>128</v>
      </c>
      <c r="H1057" s="44" t="s">
        <v>49</v>
      </c>
      <c r="I1057" s="44" t="s">
        <v>141</v>
      </c>
      <c r="J1057" s="44" t="s">
        <v>142</v>
      </c>
      <c r="K1057" s="44"/>
      <c r="L1057" s="33"/>
      <c r="Y1057" s="60"/>
      <c r="BB1057" s="33"/>
      <c r="BC1057" s="33"/>
      <c r="BD1057" s="33"/>
      <c r="BE1057" s="33"/>
      <c r="BF1057" s="33"/>
      <c r="BG1057" s="33"/>
      <c r="BH1057" s="33"/>
      <c r="BI1057" s="33"/>
      <c r="BJ1057" s="33"/>
      <c r="BK1057" s="33"/>
      <c r="BL1057" s="33"/>
      <c r="BM1057" s="33"/>
      <c r="BN1057" s="33"/>
      <c r="BO1057" s="33"/>
      <c r="BP1057" s="33"/>
      <c r="BQ1057" s="33"/>
      <c r="BR1057" s="33"/>
      <c r="BS1057" s="33"/>
      <c r="BT1057" s="33"/>
      <c r="BU1057" s="33"/>
      <c r="BV1057" s="33"/>
      <c r="BW1057" s="33"/>
      <c r="BX1057" s="33"/>
      <c r="BY1057" s="33"/>
      <c r="BZ1057" s="33"/>
    </row>
    <row r="1059" spans="1:78" customFormat="1" x14ac:dyDescent="0.35">
      <c r="A1059" s="321" t="s">
        <v>548</v>
      </c>
      <c r="B1059" s="322"/>
      <c r="C1059" s="322"/>
      <c r="D1059" s="322"/>
      <c r="E1059" s="322"/>
      <c r="F1059" s="322"/>
      <c r="G1059" s="322"/>
      <c r="H1059" s="322"/>
      <c r="I1059" s="322"/>
      <c r="J1059" s="322"/>
      <c r="K1059" s="322"/>
      <c r="L1059" s="322"/>
      <c r="M1059" s="322"/>
      <c r="N1059" s="322"/>
      <c r="O1059" s="322"/>
      <c r="P1059" s="322"/>
      <c r="Q1059" s="322"/>
      <c r="R1059" s="322"/>
      <c r="S1059" s="187"/>
      <c r="T1059" s="187"/>
      <c r="U1059" s="187"/>
      <c r="V1059" s="187"/>
      <c r="W1059" s="187"/>
      <c r="X1059" s="187"/>
      <c r="Y1059" s="187"/>
      <c r="Z1059" s="187"/>
    </row>
    <row r="1060" spans="1:78" customFormat="1" x14ac:dyDescent="0.35">
      <c r="A1060" s="56" t="s">
        <v>153</v>
      </c>
      <c r="B1060" s="56" t="s">
        <v>154</v>
      </c>
      <c r="C1060" s="56" t="s">
        <v>155</v>
      </c>
      <c r="D1060" s="56" t="s">
        <v>90</v>
      </c>
      <c r="E1060" s="56" t="s">
        <v>102</v>
      </c>
      <c r="F1060" s="56" t="s">
        <v>156</v>
      </c>
      <c r="G1060" s="56" t="s">
        <v>157</v>
      </c>
      <c r="H1060" s="56" t="s">
        <v>158</v>
      </c>
      <c r="I1060" s="56" t="s">
        <v>159</v>
      </c>
      <c r="J1060" s="56" t="s">
        <v>160</v>
      </c>
      <c r="K1060" s="56" t="s">
        <v>161</v>
      </c>
      <c r="L1060" s="56" t="s">
        <v>162</v>
      </c>
      <c r="M1060" s="56" t="s">
        <v>163</v>
      </c>
      <c r="N1060" s="56" t="s">
        <v>164</v>
      </c>
      <c r="O1060" s="56" t="s">
        <v>165</v>
      </c>
      <c r="P1060" s="56" t="s">
        <v>166</v>
      </c>
      <c r="Q1060" s="56" t="s">
        <v>167</v>
      </c>
      <c r="R1060" s="56" t="s">
        <v>168</v>
      </c>
      <c r="S1060" s="56" t="s">
        <v>169</v>
      </c>
      <c r="T1060" s="56" t="s">
        <v>136</v>
      </c>
      <c r="U1060" s="56" t="s">
        <v>135</v>
      </c>
      <c r="V1060" s="56" t="s">
        <v>171</v>
      </c>
      <c r="W1060" s="56" t="s">
        <v>174</v>
      </c>
      <c r="X1060" s="56" t="s">
        <v>175</v>
      </c>
      <c r="Y1060" s="56" t="s">
        <v>177</v>
      </c>
      <c r="Z1060" s="56" t="s">
        <v>172</v>
      </c>
    </row>
    <row r="1061" spans="1:78" customFormat="1" ht="29" x14ac:dyDescent="0.35">
      <c r="A1061" s="50" t="s">
        <v>435</v>
      </c>
      <c r="B1061" s="50"/>
      <c r="C1061" s="90" t="s">
        <v>257</v>
      </c>
      <c r="D1061" s="91" t="str">
        <f ca="1">TEXT(TODAY(),"YYYY-MM-DD")</f>
        <v>2022-12-20</v>
      </c>
      <c r="E1061" s="90"/>
      <c r="F1061" s="91" t="str">
        <f>TEXT(121,"0")</f>
        <v>121</v>
      </c>
      <c r="G1061" s="90" t="str">
        <f>CONCATENATE("USD,FLAT ",TEXT(F1061,"0.00"))</f>
        <v>USD,FLAT 121.00</v>
      </c>
      <c r="H1061" s="90" t="s">
        <v>489</v>
      </c>
      <c r="I1061" s="90" t="s">
        <v>65</v>
      </c>
      <c r="J1061" s="90" t="s">
        <v>38</v>
      </c>
      <c r="K1061" s="90" t="s">
        <v>489</v>
      </c>
      <c r="L1061" s="90"/>
      <c r="M1061" s="90" t="s">
        <v>242</v>
      </c>
      <c r="N1061" s="90"/>
      <c r="O1061" s="90" t="s">
        <v>490</v>
      </c>
      <c r="P1061" s="90" t="s">
        <v>491</v>
      </c>
      <c r="Q1061" s="90"/>
      <c r="R1061" s="90"/>
      <c r="S1061" s="167" t="s">
        <v>240</v>
      </c>
      <c r="T1061" s="90" t="s">
        <v>141</v>
      </c>
      <c r="U1061" s="90">
        <v>7829433453</v>
      </c>
      <c r="V1061" s="90" t="s">
        <v>195</v>
      </c>
      <c r="W1061" s="90">
        <v>1</v>
      </c>
      <c r="X1061" s="90">
        <v>0</v>
      </c>
      <c r="Y1061" s="90"/>
      <c r="Z1061" s="90"/>
      <c r="AU1061" t="s">
        <v>878</v>
      </c>
    </row>
    <row r="1063" spans="1:78" customFormat="1" x14ac:dyDescent="0.35">
      <c r="A1063" s="34" t="s">
        <v>547</v>
      </c>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5"/>
      <c r="AC1063" s="35"/>
      <c r="AD1063" s="35"/>
      <c r="AE1063" s="35"/>
      <c r="AF1063" s="35"/>
      <c r="AG1063" s="35"/>
      <c r="AH1063" s="35"/>
      <c r="AI1063" s="35"/>
    </row>
    <row r="1064" spans="1:78" customFormat="1" x14ac:dyDescent="0.35">
      <c r="A1064" s="36" t="s">
        <v>84</v>
      </c>
      <c r="B1064" s="36" t="s">
        <v>85</v>
      </c>
      <c r="C1064" s="36" t="s">
        <v>86</v>
      </c>
      <c r="D1064" s="36" t="s">
        <v>87</v>
      </c>
      <c r="E1064" s="36" t="s">
        <v>88</v>
      </c>
      <c r="F1064" s="36" t="s">
        <v>89</v>
      </c>
      <c r="G1064" s="36" t="s">
        <v>90</v>
      </c>
      <c r="H1064" s="36" t="s">
        <v>91</v>
      </c>
      <c r="I1064" s="36" t="s">
        <v>92</v>
      </c>
      <c r="J1064" s="36" t="s">
        <v>93</v>
      </c>
      <c r="K1064" s="36" t="s">
        <v>94</v>
      </c>
      <c r="L1064" s="36" t="s">
        <v>95</v>
      </c>
      <c r="M1064" s="36" t="s">
        <v>96</v>
      </c>
      <c r="N1064" s="36" t="s">
        <v>97</v>
      </c>
      <c r="O1064" s="36" t="s">
        <v>98</v>
      </c>
      <c r="P1064" s="36" t="s">
        <v>99</v>
      </c>
      <c r="Q1064" s="36" t="s">
        <v>100</v>
      </c>
      <c r="R1064" s="36" t="s">
        <v>101</v>
      </c>
      <c r="S1064" s="37" t="s">
        <v>102</v>
      </c>
      <c r="T1064" s="315" t="s">
        <v>103</v>
      </c>
      <c r="U1064" s="316"/>
      <c r="V1064" s="317"/>
      <c r="W1064" s="315" t="s">
        <v>104</v>
      </c>
      <c r="X1064" s="317"/>
      <c r="Y1064" s="185"/>
      <c r="Z1064" s="318" t="s">
        <v>105</v>
      </c>
      <c r="AA1064" s="319"/>
      <c r="AB1064" s="319"/>
      <c r="AC1064" s="319"/>
      <c r="AD1064" s="319"/>
      <c r="AE1064" s="319"/>
      <c r="AF1064" s="320"/>
      <c r="AG1064" s="318" t="s">
        <v>106</v>
      </c>
      <c r="AH1064" s="319"/>
      <c r="AI1064" s="319"/>
      <c r="AJ1064" s="319"/>
      <c r="AK1064" s="319"/>
      <c r="AL1064" s="320"/>
      <c r="AM1064" s="46"/>
      <c r="AN1064" s="47"/>
      <c r="AO1064" s="47"/>
      <c r="AP1064" s="47"/>
      <c r="AS1064" s="33"/>
      <c r="AT1064" s="33"/>
      <c r="AU1064" s="33"/>
      <c r="AV1064" s="33"/>
      <c r="AW1064" s="33"/>
      <c r="AX1064" s="33"/>
      <c r="AY1064" s="33"/>
      <c r="AZ1064" s="33"/>
      <c r="BA1064" s="33"/>
      <c r="BB1064" s="33"/>
      <c r="BC1064" s="33"/>
      <c r="BD1064" s="33"/>
      <c r="BE1064" s="33"/>
      <c r="BF1064" s="33"/>
      <c r="BG1064" s="33"/>
      <c r="BH1064" s="33"/>
      <c r="BI1064" s="33"/>
      <c r="BJ1064" s="33"/>
      <c r="BK1064" s="33"/>
      <c r="BL1064" s="33"/>
      <c r="BM1064" s="33"/>
      <c r="BN1064" s="33"/>
      <c r="BO1064" s="33"/>
      <c r="BP1064" s="33"/>
      <c r="BQ1064" s="33"/>
      <c r="BR1064" s="33"/>
      <c r="BS1064" s="33"/>
      <c r="BT1064" s="33"/>
      <c r="BU1064" s="33"/>
      <c r="BV1064" s="33"/>
      <c r="BW1064" s="33"/>
      <c r="BX1064" s="33"/>
      <c r="BY1064" s="33"/>
      <c r="BZ1064" s="33"/>
    </row>
    <row r="1065" spans="1:78" customFormat="1" x14ac:dyDescent="0.35">
      <c r="A1065" s="38"/>
      <c r="B1065" s="38"/>
      <c r="C1065" s="38"/>
      <c r="D1065" s="38"/>
      <c r="E1065" s="38"/>
      <c r="F1065" s="38"/>
      <c r="G1065" s="38"/>
      <c r="H1065" s="38"/>
      <c r="I1065" s="38"/>
      <c r="J1065" s="38"/>
      <c r="K1065" s="38"/>
      <c r="L1065" s="38"/>
      <c r="M1065" s="38"/>
      <c r="N1065" s="38"/>
      <c r="O1065" s="38"/>
      <c r="P1065" s="38"/>
      <c r="Q1065" s="38"/>
      <c r="R1065" s="38"/>
      <c r="S1065" s="38"/>
      <c r="T1065" s="39" t="s">
        <v>107</v>
      </c>
      <c r="U1065" s="39" t="s">
        <v>108</v>
      </c>
      <c r="V1065" s="39" t="s">
        <v>109</v>
      </c>
      <c r="W1065" s="39" t="s">
        <v>110</v>
      </c>
      <c r="X1065" s="39" t="s">
        <v>111</v>
      </c>
      <c r="Y1065" s="39" t="s">
        <v>112</v>
      </c>
      <c r="Z1065" s="39" t="s">
        <v>113</v>
      </c>
      <c r="AA1065" s="39" t="s">
        <v>114</v>
      </c>
      <c r="AB1065" s="39" t="s">
        <v>115</v>
      </c>
      <c r="AC1065" s="39" t="s">
        <v>116</v>
      </c>
      <c r="AD1065" s="39" t="s">
        <v>117</v>
      </c>
      <c r="AE1065" s="39" t="s">
        <v>118</v>
      </c>
      <c r="AF1065" s="39" t="s">
        <v>119</v>
      </c>
      <c r="AG1065" s="39" t="s">
        <v>120</v>
      </c>
      <c r="AH1065" s="39" t="s">
        <v>121</v>
      </c>
      <c r="AI1065" s="39" t="s">
        <v>122</v>
      </c>
      <c r="AJ1065" s="39" t="s">
        <v>123</v>
      </c>
      <c r="AK1065" s="39" t="s">
        <v>124</v>
      </c>
      <c r="AL1065" s="39" t="s">
        <v>125</v>
      </c>
      <c r="AM1065" s="38" t="s">
        <v>149</v>
      </c>
      <c r="AN1065" s="39" t="s">
        <v>150</v>
      </c>
      <c r="AO1065" s="39" t="s">
        <v>151</v>
      </c>
      <c r="AP1065" s="58" t="s">
        <v>178</v>
      </c>
      <c r="AS1065" s="33"/>
      <c r="AT1065" s="33"/>
      <c r="AU1065" s="33"/>
      <c r="AV1065" s="33"/>
      <c r="AW1065" s="33"/>
      <c r="AX1065" s="33"/>
      <c r="AY1065" s="33"/>
      <c r="AZ1065" s="33"/>
      <c r="BA1065" s="33"/>
      <c r="BB1065" s="33"/>
      <c r="BC1065" s="33"/>
      <c r="BD1065" s="33"/>
      <c r="BE1065" s="33"/>
      <c r="BF1065" s="33"/>
      <c r="BG1065" s="33"/>
      <c r="BH1065" s="33"/>
      <c r="BI1065" s="33"/>
      <c r="BJ1065" s="33"/>
      <c r="BK1065" s="33"/>
      <c r="BL1065" s="33"/>
      <c r="BM1065" s="33"/>
      <c r="BN1065" s="33"/>
      <c r="BO1065" s="33"/>
      <c r="BP1065" s="33"/>
      <c r="BQ1065" s="33"/>
      <c r="BR1065" s="33"/>
      <c r="BS1065" s="33"/>
      <c r="BT1065" s="33"/>
      <c r="BU1065" s="33"/>
      <c r="BV1065" s="33"/>
      <c r="BW1065" s="33"/>
      <c r="BX1065" s="33"/>
      <c r="BY1065" s="33"/>
      <c r="BZ1065" s="33"/>
    </row>
    <row r="1066" spans="1:78" customFormat="1" x14ac:dyDescent="0.35">
      <c r="A1066" s="40" t="s">
        <v>145</v>
      </c>
      <c r="B1066" s="5" t="s">
        <v>49</v>
      </c>
      <c r="C1066" s="40" t="s">
        <v>546</v>
      </c>
      <c r="D1066" s="5" t="s">
        <v>236</v>
      </c>
      <c r="E1066" s="41" t="s">
        <v>28</v>
      </c>
      <c r="F1066" s="40" t="s">
        <v>126</v>
      </c>
      <c r="G1066" s="42" t="str">
        <f ca="1">TEXT(TODAY(),"YYYY-MM-DD")</f>
        <v>2022-12-20</v>
      </c>
      <c r="H1066" s="42" t="str">
        <f ca="1">TEXT(TODAY(),"YYYY-MM-DD")</f>
        <v>2022-12-20</v>
      </c>
      <c r="I1066" s="40">
        <v>12</v>
      </c>
      <c r="J1066" s="40">
        <v>12</v>
      </c>
      <c r="K1066" s="40">
        <v>12</v>
      </c>
      <c r="L1066" s="40" t="s">
        <v>545</v>
      </c>
      <c r="M1066" s="40" t="s">
        <v>544</v>
      </c>
      <c r="N1066" s="21" t="s">
        <v>127</v>
      </c>
      <c r="O1066" s="21" t="s">
        <v>127</v>
      </c>
      <c r="P1066" s="21" t="s">
        <v>128</v>
      </c>
      <c r="Q1066" s="21" t="s">
        <v>128</v>
      </c>
      <c r="R1066" s="21" t="s">
        <v>128</v>
      </c>
      <c r="S1066" s="41"/>
      <c r="T1066" s="41" t="s">
        <v>129</v>
      </c>
      <c r="U1066" s="41" t="s">
        <v>130</v>
      </c>
      <c r="V1066" s="41"/>
      <c r="W1066" s="41" t="s">
        <v>131</v>
      </c>
      <c r="X1066" s="41" t="s">
        <v>132</v>
      </c>
      <c r="Y1066" s="41"/>
      <c r="Z1066" s="41"/>
      <c r="AA1066" s="41"/>
      <c r="AB1066" s="41"/>
      <c r="AC1066" s="41"/>
      <c r="AD1066" s="41" t="s">
        <v>128</v>
      </c>
      <c r="AE1066" s="41" t="s">
        <v>128</v>
      </c>
      <c r="AF1066" s="41" t="s">
        <v>128</v>
      </c>
      <c r="AG1066" s="41"/>
      <c r="AH1066" s="41"/>
      <c r="AI1066" s="41"/>
      <c r="AJ1066" s="41" t="s">
        <v>128</v>
      </c>
      <c r="AK1066" s="41" t="s">
        <v>128</v>
      </c>
      <c r="AL1066" s="41" t="s">
        <v>128</v>
      </c>
      <c r="AM1066" s="40"/>
      <c r="AN1066" s="40">
        <v>19</v>
      </c>
      <c r="AO1066" s="40">
        <v>20</v>
      </c>
      <c r="AP1066" s="40">
        <v>1</v>
      </c>
      <c r="AS1066" s="33"/>
      <c r="AT1066" s="33"/>
      <c r="AU1066" s="33"/>
      <c r="AV1066" s="33"/>
      <c r="AW1066" s="33"/>
      <c r="AX1066" s="33"/>
      <c r="AY1066" s="33"/>
      <c r="AZ1066" s="33"/>
      <c r="BA1066" s="33"/>
      <c r="BB1066" s="33"/>
      <c r="BC1066" s="33"/>
      <c r="BD1066" s="33"/>
      <c r="BE1066" s="33"/>
      <c r="BF1066" s="33"/>
      <c r="BG1066" s="33"/>
      <c r="BH1066" s="33"/>
      <c r="BI1066" s="33"/>
      <c r="BJ1066" s="33"/>
      <c r="BK1066" s="33"/>
      <c r="BL1066" s="33"/>
      <c r="BM1066" s="33"/>
      <c r="BN1066" s="33"/>
      <c r="BO1066" s="33"/>
      <c r="BP1066" s="33"/>
      <c r="BQ1066" s="33"/>
      <c r="BR1066" s="33"/>
      <c r="BS1066" s="33"/>
      <c r="BT1066" s="33"/>
      <c r="BU1066" s="33"/>
      <c r="BV1066" s="33"/>
      <c r="BW1066" s="33"/>
      <c r="BX1066" s="33"/>
      <c r="BY1066" s="33"/>
      <c r="BZ1066" s="33"/>
    </row>
    <row r="1067" spans="1:78" customFormat="1" x14ac:dyDescent="0.35"/>
    <row r="1068" spans="1:78" customFormat="1" x14ac:dyDescent="0.35">
      <c r="A1068" s="306" t="s">
        <v>543</v>
      </c>
      <c r="B1068" s="307"/>
      <c r="C1068" s="307"/>
      <c r="D1068" s="307"/>
      <c r="E1068" s="307"/>
      <c r="F1068" s="307"/>
      <c r="G1068" s="307"/>
      <c r="H1068" s="307"/>
      <c r="I1068" s="307"/>
      <c r="J1068" s="307"/>
    </row>
    <row r="1069" spans="1:78" customFormat="1" x14ac:dyDescent="0.35">
      <c r="A1069" s="186"/>
      <c r="B1069" s="187"/>
      <c r="C1069" s="308" t="s">
        <v>245</v>
      </c>
      <c r="D1069" s="308"/>
      <c r="E1069" s="308"/>
      <c r="F1069" s="308"/>
      <c r="G1069" s="308"/>
      <c r="H1069" s="308"/>
      <c r="I1069" s="308"/>
      <c r="J1069" s="308"/>
      <c r="K1069" s="308"/>
    </row>
    <row r="1070" spans="1:78" customFormat="1" x14ac:dyDescent="0.35">
      <c r="A1070" s="304" t="s">
        <v>246</v>
      </c>
      <c r="B1070" s="304" t="s">
        <v>247</v>
      </c>
      <c r="C1070" s="309" t="s">
        <v>248</v>
      </c>
      <c r="D1070" s="310"/>
      <c r="E1070" s="310"/>
      <c r="F1070" s="311"/>
      <c r="G1070" s="312" t="s">
        <v>249</v>
      </c>
      <c r="H1070" s="313"/>
      <c r="I1070" s="313"/>
      <c r="J1070" s="314"/>
      <c r="K1070" s="304" t="s">
        <v>250</v>
      </c>
      <c r="L1070" s="304" t="s">
        <v>251</v>
      </c>
    </row>
    <row r="1071" spans="1:78" customFormat="1" x14ac:dyDescent="0.35">
      <c r="A1071" s="305"/>
      <c r="B1071" s="305"/>
      <c r="C1071" s="88" t="s">
        <v>161</v>
      </c>
      <c r="D1071" s="88" t="s">
        <v>163</v>
      </c>
      <c r="E1071" s="88" t="s">
        <v>252</v>
      </c>
      <c r="F1071" s="88" t="s">
        <v>253</v>
      </c>
      <c r="G1071" s="89" t="s">
        <v>161</v>
      </c>
      <c r="H1071" s="89" t="s">
        <v>163</v>
      </c>
      <c r="I1071" s="89" t="s">
        <v>252</v>
      </c>
      <c r="J1071" s="89" t="s">
        <v>253</v>
      </c>
      <c r="K1071" s="305"/>
      <c r="L1071" s="305"/>
    </row>
    <row r="1072" spans="1:78" customFormat="1" x14ac:dyDescent="0.35">
      <c r="A1072" s="41" t="s">
        <v>254</v>
      </c>
      <c r="B1072" s="41" t="s">
        <v>255</v>
      </c>
      <c r="C1072" s="21" t="str">
        <f>TEXT(16856.89,"0.00")</f>
        <v>16856.89</v>
      </c>
      <c r="D1072" s="21" t="str">
        <f>TEXT(668,"0")</f>
        <v>668</v>
      </c>
      <c r="E1072" s="21" t="str">
        <f>TEXT(16188.89,"0.00")</f>
        <v>16188.89</v>
      </c>
      <c r="F1072" s="21" t="str">
        <f>TEXT(96.04,"0.00")</f>
        <v>96.04</v>
      </c>
      <c r="G1072" s="21" t="str">
        <f>TEXT(3750,"0")</f>
        <v>3750</v>
      </c>
      <c r="H1072" s="21" t="str">
        <f>TEXT(460,"0")</f>
        <v>460</v>
      </c>
      <c r="I1072" s="21" t="str">
        <f>TEXT(3290,"0")</f>
        <v>3290</v>
      </c>
      <c r="J1072" s="21" t="str">
        <f>TEXT(87.73,"0.00")</f>
        <v>87.73</v>
      </c>
      <c r="K1072" s="21" t="str">
        <f>TEXT(349.52,"0.00")</f>
        <v>349.52</v>
      </c>
      <c r="L1072" s="41" t="s">
        <v>28</v>
      </c>
    </row>
    <row r="1074" spans="1:78" customFormat="1" x14ac:dyDescent="0.35">
      <c r="A1074" s="321" t="s">
        <v>548</v>
      </c>
      <c r="B1074" s="322"/>
      <c r="C1074" s="322"/>
      <c r="D1074" s="322"/>
      <c r="E1074" s="322"/>
      <c r="F1074" s="322"/>
      <c r="G1074" s="322"/>
      <c r="H1074" s="322"/>
      <c r="I1074" s="322"/>
      <c r="J1074" s="322"/>
      <c r="K1074" s="322"/>
      <c r="L1074" s="322"/>
      <c r="M1074" s="322"/>
      <c r="N1074" s="322"/>
      <c r="O1074" s="322"/>
      <c r="P1074" s="322"/>
      <c r="Q1074" s="322"/>
      <c r="R1074" s="322"/>
      <c r="S1074" s="187"/>
      <c r="T1074" s="187"/>
      <c r="U1074" s="187"/>
      <c r="V1074" s="187"/>
      <c r="W1074" s="187"/>
      <c r="X1074" s="187"/>
      <c r="Y1074" s="187"/>
      <c r="Z1074" s="187"/>
    </row>
    <row r="1075" spans="1:78" customFormat="1" x14ac:dyDescent="0.35">
      <c r="A1075" s="56" t="s">
        <v>153</v>
      </c>
      <c r="B1075" s="56" t="s">
        <v>154</v>
      </c>
      <c r="C1075" s="56" t="s">
        <v>155</v>
      </c>
      <c r="D1075" s="56" t="s">
        <v>90</v>
      </c>
      <c r="E1075" s="56" t="s">
        <v>102</v>
      </c>
      <c r="F1075" s="56" t="s">
        <v>156</v>
      </c>
      <c r="G1075" s="56" t="s">
        <v>157</v>
      </c>
      <c r="H1075" s="56" t="s">
        <v>158</v>
      </c>
      <c r="I1075" s="56" t="s">
        <v>159</v>
      </c>
      <c r="J1075" s="56" t="s">
        <v>160</v>
      </c>
      <c r="K1075" s="56" t="s">
        <v>161</v>
      </c>
      <c r="L1075" s="56" t="s">
        <v>162</v>
      </c>
      <c r="M1075" s="56" t="s">
        <v>163</v>
      </c>
      <c r="N1075" s="56" t="s">
        <v>164</v>
      </c>
      <c r="O1075" s="56" t="s">
        <v>165</v>
      </c>
      <c r="P1075" s="56" t="s">
        <v>166</v>
      </c>
      <c r="Q1075" s="56" t="s">
        <v>167</v>
      </c>
      <c r="R1075" s="56" t="s">
        <v>168</v>
      </c>
      <c r="S1075" s="56" t="s">
        <v>169</v>
      </c>
      <c r="T1075" s="56" t="s">
        <v>136</v>
      </c>
      <c r="U1075" s="56" t="s">
        <v>135</v>
      </c>
      <c r="V1075" s="56" t="s">
        <v>171</v>
      </c>
      <c r="W1075" s="56" t="s">
        <v>174</v>
      </c>
      <c r="X1075" s="56" t="s">
        <v>175</v>
      </c>
      <c r="Y1075" s="56" t="s">
        <v>177</v>
      </c>
      <c r="Z1075" s="56" t="s">
        <v>172</v>
      </c>
    </row>
    <row r="1076" spans="1:78" customFormat="1" x14ac:dyDescent="0.35">
      <c r="A1076" s="50" t="s">
        <v>435</v>
      </c>
      <c r="B1076" s="50"/>
      <c r="C1076" s="168" t="s">
        <v>494</v>
      </c>
      <c r="D1076" s="168" t="str">
        <f ca="1">TEXT(TODAY()+30,"YYYY-MM-DD")</f>
        <v>2023-01-19</v>
      </c>
      <c r="E1076" s="168" t="str">
        <f ca="1">TEXT(TODAY()+45,"YYYY-MM-DD")</f>
        <v>2023-02-03</v>
      </c>
      <c r="F1076" s="168" t="str">
        <f>TEXT(121,"0")</f>
        <v>121</v>
      </c>
      <c r="G1076" s="168" t="str">
        <f>CONCATENATE("USD,FLAT ",TEXT(F1076,"0.00"))</f>
        <v>USD,FLAT 121.00</v>
      </c>
      <c r="H1076" s="168" t="s">
        <v>489</v>
      </c>
      <c r="I1076" s="168" t="s">
        <v>65</v>
      </c>
      <c r="J1076" s="168" t="s">
        <v>38</v>
      </c>
      <c r="K1076" s="168" t="s">
        <v>489</v>
      </c>
      <c r="L1076" s="168"/>
      <c r="M1076" s="168" t="s">
        <v>242</v>
      </c>
      <c r="N1076" s="168"/>
      <c r="O1076" s="168" t="s">
        <v>490</v>
      </c>
      <c r="P1076" s="168" t="s">
        <v>491</v>
      </c>
      <c r="Q1076" s="168"/>
      <c r="R1076" s="168"/>
      <c r="S1076" s="168" t="s">
        <v>240</v>
      </c>
      <c r="T1076" s="168" t="s">
        <v>141</v>
      </c>
      <c r="U1076" s="168">
        <v>7829433453</v>
      </c>
      <c r="V1076" s="168" t="s">
        <v>195</v>
      </c>
      <c r="W1076" s="168">
        <v>1</v>
      </c>
      <c r="X1076" s="168">
        <v>0</v>
      </c>
      <c r="Y1076" s="168" t="s">
        <v>291</v>
      </c>
      <c r="Z1076" s="168" t="s">
        <v>292</v>
      </c>
      <c r="AU1076" t="s">
        <v>879</v>
      </c>
    </row>
    <row r="1078" spans="1:78" customFormat="1" x14ac:dyDescent="0.35">
      <c r="A1078" s="321" t="s">
        <v>548</v>
      </c>
      <c r="B1078" s="322"/>
      <c r="C1078" s="322"/>
      <c r="D1078" s="322"/>
      <c r="E1078" s="322"/>
      <c r="F1078" s="322"/>
      <c r="G1078" s="322"/>
      <c r="H1078" s="322"/>
      <c r="I1078" s="322"/>
      <c r="J1078" s="322"/>
      <c r="K1078" s="322"/>
      <c r="L1078" s="322"/>
      <c r="M1078" s="322"/>
      <c r="N1078" s="322"/>
      <c r="O1078" s="322"/>
      <c r="P1078" s="322"/>
      <c r="Q1078" s="322"/>
      <c r="R1078" s="322"/>
      <c r="S1078" s="187"/>
      <c r="T1078" s="187"/>
      <c r="U1078" s="187"/>
      <c r="V1078" s="187"/>
      <c r="W1078" s="187"/>
      <c r="X1078" s="187"/>
      <c r="Y1078" s="187"/>
      <c r="Z1078" s="187"/>
    </row>
    <row r="1079" spans="1:78" customFormat="1" x14ac:dyDescent="0.35">
      <c r="A1079" s="56" t="s">
        <v>153</v>
      </c>
      <c r="B1079" s="56" t="s">
        <v>154</v>
      </c>
      <c r="C1079" s="56" t="s">
        <v>155</v>
      </c>
      <c r="D1079" s="56" t="s">
        <v>90</v>
      </c>
      <c r="E1079" s="56" t="s">
        <v>102</v>
      </c>
      <c r="F1079" s="56" t="s">
        <v>156</v>
      </c>
      <c r="G1079" s="56" t="s">
        <v>157</v>
      </c>
      <c r="H1079" s="56" t="s">
        <v>158</v>
      </c>
      <c r="I1079" s="56" t="s">
        <v>159</v>
      </c>
      <c r="J1079" s="56" t="s">
        <v>160</v>
      </c>
      <c r="K1079" s="56" t="s">
        <v>161</v>
      </c>
      <c r="L1079" s="56" t="s">
        <v>162</v>
      </c>
      <c r="M1079" s="56" t="s">
        <v>163</v>
      </c>
      <c r="N1079" s="56" t="s">
        <v>164</v>
      </c>
      <c r="O1079" s="56" t="s">
        <v>165</v>
      </c>
      <c r="P1079" s="56" t="s">
        <v>166</v>
      </c>
      <c r="Q1079" s="56" t="s">
        <v>167</v>
      </c>
      <c r="R1079" s="56" t="s">
        <v>168</v>
      </c>
      <c r="S1079" s="56" t="s">
        <v>169</v>
      </c>
      <c r="T1079" s="56" t="s">
        <v>136</v>
      </c>
      <c r="U1079" s="56" t="s">
        <v>135</v>
      </c>
      <c r="V1079" s="56" t="s">
        <v>171</v>
      </c>
      <c r="W1079" s="56" t="s">
        <v>174</v>
      </c>
      <c r="X1079" s="56" t="s">
        <v>175</v>
      </c>
      <c r="Y1079" s="56" t="s">
        <v>177</v>
      </c>
      <c r="Z1079" s="56" t="s">
        <v>172</v>
      </c>
    </row>
    <row r="1080" spans="1:78" customFormat="1" x14ac:dyDescent="0.35">
      <c r="A1080" s="50" t="s">
        <v>435</v>
      </c>
      <c r="B1080" s="50"/>
      <c r="C1080" s="84" t="s">
        <v>241</v>
      </c>
      <c r="D1080" s="84" t="str">
        <f ca="1">TEXT(TODAY()+30,"YYYY-MM-DD")</f>
        <v>2023-01-19</v>
      </c>
      <c r="E1080" s="84" t="str">
        <f ca="1">TEXT(TODAY()+45,"YYYY-MM-DD")</f>
        <v>2023-02-03</v>
      </c>
      <c r="F1080" s="84" t="str">
        <f>TEXT(121,"0")</f>
        <v>121</v>
      </c>
      <c r="G1080" s="84" t="str">
        <f>CONCATENATE("USD,FLAT ",TEXT(F1080,"0.00"))</f>
        <v>USD,FLAT 121.00</v>
      </c>
      <c r="H1080" s="84" t="s">
        <v>489</v>
      </c>
      <c r="I1080" s="84" t="s">
        <v>65</v>
      </c>
      <c r="J1080" s="84" t="s">
        <v>38</v>
      </c>
      <c r="K1080" s="84" t="s">
        <v>489</v>
      </c>
      <c r="L1080" s="84"/>
      <c r="M1080" s="84" t="s">
        <v>242</v>
      </c>
      <c r="N1080" s="84"/>
      <c r="O1080" s="84" t="s">
        <v>490</v>
      </c>
      <c r="P1080" s="84" t="s">
        <v>491</v>
      </c>
      <c r="Q1080" s="84"/>
      <c r="R1080" s="84"/>
      <c r="S1080" s="84" t="s">
        <v>240</v>
      </c>
      <c r="T1080" s="84" t="s">
        <v>141</v>
      </c>
      <c r="U1080" s="84">
        <v>7829433453</v>
      </c>
      <c r="V1080" s="85" t="s">
        <v>195</v>
      </c>
      <c r="W1080" s="84">
        <v>0</v>
      </c>
      <c r="X1080" s="86">
        <v>0</v>
      </c>
      <c r="Y1080" s="87"/>
      <c r="Z1080" s="84" t="s">
        <v>244</v>
      </c>
    </row>
    <row r="1082" spans="1:78" customFormat="1" x14ac:dyDescent="0.35">
      <c r="A1082" s="34" t="s">
        <v>547</v>
      </c>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5"/>
      <c r="AC1082" s="35"/>
      <c r="AD1082" s="35"/>
      <c r="AE1082" s="35"/>
      <c r="AF1082" s="35"/>
      <c r="AG1082" s="35"/>
      <c r="AH1082" s="35"/>
      <c r="AI1082" s="35"/>
    </row>
    <row r="1083" spans="1:78" customFormat="1" x14ac:dyDescent="0.35">
      <c r="A1083" s="36" t="s">
        <v>84</v>
      </c>
      <c r="B1083" s="36" t="s">
        <v>85</v>
      </c>
      <c r="C1083" s="36" t="s">
        <v>86</v>
      </c>
      <c r="D1083" s="36" t="s">
        <v>87</v>
      </c>
      <c r="E1083" s="36" t="s">
        <v>88</v>
      </c>
      <c r="F1083" s="36" t="s">
        <v>89</v>
      </c>
      <c r="G1083" s="36" t="s">
        <v>90</v>
      </c>
      <c r="H1083" s="36" t="s">
        <v>91</v>
      </c>
      <c r="I1083" s="36" t="s">
        <v>92</v>
      </c>
      <c r="J1083" s="36" t="s">
        <v>93</v>
      </c>
      <c r="K1083" s="36" t="s">
        <v>94</v>
      </c>
      <c r="L1083" s="36" t="s">
        <v>95</v>
      </c>
      <c r="M1083" s="36" t="s">
        <v>96</v>
      </c>
      <c r="N1083" s="36" t="s">
        <v>97</v>
      </c>
      <c r="O1083" s="36" t="s">
        <v>98</v>
      </c>
      <c r="P1083" s="36" t="s">
        <v>99</v>
      </c>
      <c r="Q1083" s="36" t="s">
        <v>100</v>
      </c>
      <c r="R1083" s="36" t="s">
        <v>101</v>
      </c>
      <c r="S1083" s="37" t="s">
        <v>102</v>
      </c>
      <c r="T1083" s="315" t="s">
        <v>103</v>
      </c>
      <c r="U1083" s="316"/>
      <c r="V1083" s="317"/>
      <c r="W1083" s="315" t="s">
        <v>104</v>
      </c>
      <c r="X1083" s="317"/>
      <c r="Y1083" s="185"/>
      <c r="Z1083" s="318" t="s">
        <v>105</v>
      </c>
      <c r="AA1083" s="319"/>
      <c r="AB1083" s="319"/>
      <c r="AC1083" s="319"/>
      <c r="AD1083" s="319"/>
      <c r="AE1083" s="319"/>
      <c r="AF1083" s="320"/>
      <c r="AG1083" s="318" t="s">
        <v>106</v>
      </c>
      <c r="AH1083" s="319"/>
      <c r="AI1083" s="319"/>
      <c r="AJ1083" s="319"/>
      <c r="AK1083" s="319"/>
      <c r="AL1083" s="320"/>
      <c r="AM1083" s="46"/>
      <c r="AN1083" s="47"/>
      <c r="AO1083" s="47"/>
      <c r="AP1083" s="47"/>
      <c r="AS1083" s="33"/>
      <c r="AT1083" s="33"/>
      <c r="AU1083" s="33"/>
      <c r="AV1083" s="33"/>
      <c r="AW1083" s="33"/>
      <c r="AX1083" s="33"/>
      <c r="AY1083" s="33"/>
      <c r="AZ1083" s="33"/>
      <c r="BA1083" s="33"/>
      <c r="BB1083" s="33"/>
      <c r="BC1083" s="33"/>
      <c r="BD1083" s="33"/>
      <c r="BE1083" s="33"/>
      <c r="BF1083" s="33"/>
      <c r="BG1083" s="33"/>
      <c r="BH1083" s="33"/>
      <c r="BI1083" s="33"/>
      <c r="BJ1083" s="33"/>
      <c r="BK1083" s="33"/>
      <c r="BL1083" s="33"/>
      <c r="BM1083" s="33"/>
      <c r="BN1083" s="33"/>
      <c r="BO1083" s="33"/>
      <c r="BP1083" s="33"/>
      <c r="BQ1083" s="33"/>
      <c r="BR1083" s="33"/>
      <c r="BS1083" s="33"/>
      <c r="BT1083" s="33"/>
      <c r="BU1083" s="33"/>
      <c r="BV1083" s="33"/>
      <c r="BW1083" s="33"/>
      <c r="BX1083" s="33"/>
      <c r="BY1083" s="33"/>
      <c r="BZ1083" s="33"/>
    </row>
    <row r="1084" spans="1:78" customFormat="1" x14ac:dyDescent="0.35">
      <c r="A1084" s="38"/>
      <c r="B1084" s="38"/>
      <c r="C1084" s="38"/>
      <c r="D1084" s="38"/>
      <c r="E1084" s="38"/>
      <c r="F1084" s="38"/>
      <c r="G1084" s="38"/>
      <c r="H1084" s="38"/>
      <c r="I1084" s="38"/>
      <c r="J1084" s="38"/>
      <c r="K1084" s="38"/>
      <c r="L1084" s="38"/>
      <c r="M1084" s="38"/>
      <c r="N1084" s="38"/>
      <c r="O1084" s="38"/>
      <c r="P1084" s="38"/>
      <c r="Q1084" s="38"/>
      <c r="R1084" s="38"/>
      <c r="S1084" s="38"/>
      <c r="T1084" s="39" t="s">
        <v>107</v>
      </c>
      <c r="U1084" s="39" t="s">
        <v>108</v>
      </c>
      <c r="V1084" s="39" t="s">
        <v>109</v>
      </c>
      <c r="W1084" s="39" t="s">
        <v>110</v>
      </c>
      <c r="X1084" s="39" t="s">
        <v>111</v>
      </c>
      <c r="Y1084" s="39" t="s">
        <v>112</v>
      </c>
      <c r="Z1084" s="39" t="s">
        <v>113</v>
      </c>
      <c r="AA1084" s="39" t="s">
        <v>114</v>
      </c>
      <c r="AB1084" s="39" t="s">
        <v>115</v>
      </c>
      <c r="AC1084" s="39" t="s">
        <v>116</v>
      </c>
      <c r="AD1084" s="39" t="s">
        <v>117</v>
      </c>
      <c r="AE1084" s="39" t="s">
        <v>118</v>
      </c>
      <c r="AF1084" s="39" t="s">
        <v>119</v>
      </c>
      <c r="AG1084" s="39" t="s">
        <v>120</v>
      </c>
      <c r="AH1084" s="39" t="s">
        <v>121</v>
      </c>
      <c r="AI1084" s="39" t="s">
        <v>122</v>
      </c>
      <c r="AJ1084" s="39" t="s">
        <v>123</v>
      </c>
      <c r="AK1084" s="39" t="s">
        <v>124</v>
      </c>
      <c r="AL1084" s="39" t="s">
        <v>125</v>
      </c>
      <c r="AM1084" s="38" t="s">
        <v>149</v>
      </c>
      <c r="AN1084" s="39" t="s">
        <v>150</v>
      </c>
      <c r="AO1084" s="39" t="s">
        <v>151</v>
      </c>
      <c r="AP1084" s="58" t="s">
        <v>178</v>
      </c>
      <c r="AS1084" s="33"/>
      <c r="AT1084" s="33"/>
      <c r="AU1084" s="33"/>
      <c r="AV1084" s="33"/>
      <c r="AW1084" s="33"/>
      <c r="AX1084" s="33"/>
      <c r="AY1084" s="33"/>
      <c r="AZ1084" s="33"/>
      <c r="BA1084" s="33"/>
      <c r="BB1084" s="33"/>
      <c r="BC1084" s="33"/>
      <c r="BD1084" s="33"/>
      <c r="BE1084" s="33"/>
      <c r="BF1084" s="33"/>
      <c r="BG1084" s="33"/>
      <c r="BH1084" s="33"/>
      <c r="BI1084" s="33"/>
      <c r="BJ1084" s="33"/>
      <c r="BK1084" s="33"/>
      <c r="BL1084" s="33"/>
      <c r="BM1084" s="33"/>
      <c r="BN1084" s="33"/>
      <c r="BO1084" s="33"/>
      <c r="BP1084" s="33"/>
      <c r="BQ1084" s="33"/>
      <c r="BR1084" s="33"/>
      <c r="BS1084" s="33"/>
      <c r="BT1084" s="33"/>
      <c r="BU1084" s="33"/>
      <c r="BV1084" s="33"/>
      <c r="BW1084" s="33"/>
      <c r="BX1084" s="33"/>
      <c r="BY1084" s="33"/>
      <c r="BZ1084" s="33"/>
    </row>
    <row r="1085" spans="1:78" customFormat="1" x14ac:dyDescent="0.35">
      <c r="A1085" s="40" t="s">
        <v>145</v>
      </c>
      <c r="B1085" s="5" t="s">
        <v>49</v>
      </c>
      <c r="C1085" s="40" t="s">
        <v>546</v>
      </c>
      <c r="D1085" s="5" t="s">
        <v>236</v>
      </c>
      <c r="E1085" s="41" t="s">
        <v>28</v>
      </c>
      <c r="F1085" s="40" t="s">
        <v>126</v>
      </c>
      <c r="G1085" s="42" t="str">
        <f ca="1">TEXT(TODAY(),"YYYY-MM-DD")</f>
        <v>2022-12-20</v>
      </c>
      <c r="H1085" s="42" t="str">
        <f ca="1">TEXT(TODAY(),"YYYY-MM-DD")</f>
        <v>2022-12-20</v>
      </c>
      <c r="I1085" s="40">
        <v>12</v>
      </c>
      <c r="J1085" s="40">
        <v>12</v>
      </c>
      <c r="K1085" s="40">
        <v>12</v>
      </c>
      <c r="L1085" s="40" t="s">
        <v>545</v>
      </c>
      <c r="M1085" s="40" t="s">
        <v>544</v>
      </c>
      <c r="N1085" s="21" t="s">
        <v>127</v>
      </c>
      <c r="O1085" s="21" t="s">
        <v>127</v>
      </c>
      <c r="P1085" s="21" t="s">
        <v>128</v>
      </c>
      <c r="Q1085" s="21" t="s">
        <v>128</v>
      </c>
      <c r="R1085" s="21" t="s">
        <v>128</v>
      </c>
      <c r="S1085" s="41"/>
      <c r="T1085" s="41" t="s">
        <v>129</v>
      </c>
      <c r="U1085" s="41" t="s">
        <v>130</v>
      </c>
      <c r="V1085" s="41"/>
      <c r="W1085" s="41" t="s">
        <v>131</v>
      </c>
      <c r="X1085" s="41" t="s">
        <v>132</v>
      </c>
      <c r="Y1085" s="41"/>
      <c r="Z1085" s="41"/>
      <c r="AA1085" s="41"/>
      <c r="AB1085" s="41"/>
      <c r="AC1085" s="41"/>
      <c r="AD1085" s="41" t="s">
        <v>128</v>
      </c>
      <c r="AE1085" s="41" t="s">
        <v>128</v>
      </c>
      <c r="AF1085" s="41" t="s">
        <v>128</v>
      </c>
      <c r="AG1085" s="41"/>
      <c r="AH1085" s="41"/>
      <c r="AI1085" s="41"/>
      <c r="AJ1085" s="41" t="s">
        <v>128</v>
      </c>
      <c r="AK1085" s="41" t="s">
        <v>128</v>
      </c>
      <c r="AL1085" s="41" t="s">
        <v>128</v>
      </c>
      <c r="AM1085" s="40"/>
      <c r="AN1085" s="40">
        <v>19</v>
      </c>
      <c r="AO1085" s="40">
        <v>20</v>
      </c>
      <c r="AP1085" s="40">
        <v>1</v>
      </c>
      <c r="AS1085" s="33"/>
      <c r="AT1085" s="33"/>
      <c r="AU1085" s="33"/>
      <c r="AV1085" s="33"/>
      <c r="AW1085" s="33"/>
      <c r="AX1085" s="33"/>
      <c r="AY1085" s="33"/>
      <c r="AZ1085" s="33"/>
      <c r="BA1085" s="33"/>
      <c r="BB1085" s="33"/>
      <c r="BC1085" s="33"/>
      <c r="BD1085" s="33"/>
      <c r="BE1085" s="33"/>
      <c r="BF1085" s="33"/>
      <c r="BG1085" s="33"/>
      <c r="BH1085" s="33"/>
      <c r="BI1085" s="33"/>
      <c r="BJ1085" s="33"/>
      <c r="BK1085" s="33"/>
      <c r="BL1085" s="33"/>
      <c r="BM1085" s="33"/>
      <c r="BN1085" s="33"/>
      <c r="BO1085" s="33"/>
      <c r="BP1085" s="33"/>
      <c r="BQ1085" s="33"/>
      <c r="BR1085" s="33"/>
      <c r="BS1085" s="33"/>
      <c r="BT1085" s="33"/>
      <c r="BU1085" s="33"/>
      <c r="BV1085" s="33"/>
      <c r="BW1085" s="33"/>
      <c r="BX1085" s="33"/>
      <c r="BY1085" s="33"/>
      <c r="BZ1085" s="33"/>
    </row>
    <row r="1086" spans="1:78" customFormat="1" x14ac:dyDescent="0.35"/>
    <row r="1087" spans="1:78" customFormat="1" x14ac:dyDescent="0.35">
      <c r="A1087" s="306" t="s">
        <v>543</v>
      </c>
      <c r="B1087" s="307"/>
      <c r="C1087" s="307"/>
      <c r="D1087" s="307"/>
      <c r="E1087" s="307"/>
      <c r="F1087" s="307"/>
      <c r="G1087" s="307"/>
      <c r="H1087" s="307"/>
      <c r="I1087" s="307"/>
      <c r="J1087" s="307"/>
    </row>
    <row r="1088" spans="1:78" customFormat="1" x14ac:dyDescent="0.35">
      <c r="A1088" s="186"/>
      <c r="B1088" s="187"/>
      <c r="C1088" s="308" t="s">
        <v>245</v>
      </c>
      <c r="D1088" s="308"/>
      <c r="E1088" s="308"/>
      <c r="F1088" s="308"/>
      <c r="G1088" s="308"/>
      <c r="H1088" s="308"/>
      <c r="I1088" s="308"/>
      <c r="J1088" s="308"/>
      <c r="K1088" s="308"/>
    </row>
    <row r="1089" spans="1:78" customFormat="1" x14ac:dyDescent="0.35">
      <c r="A1089" s="304" t="s">
        <v>246</v>
      </c>
      <c r="B1089" s="304" t="s">
        <v>247</v>
      </c>
      <c r="C1089" s="309" t="s">
        <v>248</v>
      </c>
      <c r="D1089" s="310"/>
      <c r="E1089" s="310"/>
      <c r="F1089" s="311"/>
      <c r="G1089" s="312" t="s">
        <v>249</v>
      </c>
      <c r="H1089" s="313"/>
      <c r="I1089" s="313"/>
      <c r="J1089" s="314"/>
      <c r="K1089" s="304" t="s">
        <v>250</v>
      </c>
      <c r="L1089" s="304" t="s">
        <v>251</v>
      </c>
    </row>
    <row r="1090" spans="1:78" customFormat="1" x14ac:dyDescent="0.35">
      <c r="A1090" s="305"/>
      <c r="B1090" s="305"/>
      <c r="C1090" s="88" t="s">
        <v>161</v>
      </c>
      <c r="D1090" s="88" t="s">
        <v>163</v>
      </c>
      <c r="E1090" s="88" t="s">
        <v>252</v>
      </c>
      <c r="F1090" s="88" t="s">
        <v>253</v>
      </c>
      <c r="G1090" s="89" t="s">
        <v>161</v>
      </c>
      <c r="H1090" s="89" t="s">
        <v>163</v>
      </c>
      <c r="I1090" s="89" t="s">
        <v>252</v>
      </c>
      <c r="J1090" s="89" t="s">
        <v>253</v>
      </c>
      <c r="K1090" s="305"/>
      <c r="L1090" s="305"/>
    </row>
    <row r="1091" spans="1:78" customFormat="1" x14ac:dyDescent="0.35">
      <c r="A1091" s="41" t="s">
        <v>254</v>
      </c>
      <c r="B1091" s="41" t="s">
        <v>255</v>
      </c>
      <c r="C1091" s="21" t="str">
        <f>TEXT(16856.89,"0.00")</f>
        <v>16856.89</v>
      </c>
      <c r="D1091" s="21" t="str">
        <f>TEXT(668,"0")</f>
        <v>668</v>
      </c>
      <c r="E1091" s="21" t="str">
        <f>TEXT(16188.89,"0.00")</f>
        <v>16188.89</v>
      </c>
      <c r="F1091" s="21" t="str">
        <f>TEXT(96.04,"0.00")</f>
        <v>96.04</v>
      </c>
      <c r="G1091" s="21" t="str">
        <f>TEXT(3750,"0")</f>
        <v>3750</v>
      </c>
      <c r="H1091" s="21" t="str">
        <f>TEXT(460,"0")</f>
        <v>460</v>
      </c>
      <c r="I1091" s="21" t="str">
        <f>TEXT(3290,"0")</f>
        <v>3290</v>
      </c>
      <c r="J1091" s="21" t="str">
        <f>TEXT(87.73,"0.00")</f>
        <v>87.73</v>
      </c>
      <c r="K1091" s="21" t="str">
        <f>TEXT(349.52,"0.00")</f>
        <v>349.52</v>
      </c>
      <c r="L1091" s="41" t="s">
        <v>28</v>
      </c>
    </row>
    <row r="1093" spans="1:78" customFormat="1" x14ac:dyDescent="0.35">
      <c r="A1093" s="34" t="s">
        <v>560</v>
      </c>
      <c r="B1093" s="35"/>
      <c r="C1093" s="35"/>
      <c r="D1093" s="35"/>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c r="AA1093" s="35"/>
      <c r="AB1093" s="35"/>
      <c r="AC1093" s="35"/>
      <c r="AD1093" s="35"/>
      <c r="AE1093" s="35"/>
      <c r="AF1093" s="35"/>
      <c r="AG1093" s="35"/>
      <c r="AH1093" s="35"/>
      <c r="AI1093" s="35"/>
    </row>
    <row r="1094" spans="1:78" customFormat="1" x14ac:dyDescent="0.35">
      <c r="A1094" s="36" t="s">
        <v>84</v>
      </c>
      <c r="B1094" s="36" t="s">
        <v>85</v>
      </c>
      <c r="C1094" s="36" t="s">
        <v>86</v>
      </c>
      <c r="D1094" s="36" t="s">
        <v>87</v>
      </c>
      <c r="E1094" s="36" t="s">
        <v>88</v>
      </c>
      <c r="F1094" s="36" t="s">
        <v>89</v>
      </c>
      <c r="G1094" s="36" t="s">
        <v>90</v>
      </c>
      <c r="H1094" s="36" t="s">
        <v>91</v>
      </c>
      <c r="I1094" s="36" t="s">
        <v>92</v>
      </c>
      <c r="J1094" s="36" t="s">
        <v>93</v>
      </c>
      <c r="K1094" s="36" t="s">
        <v>94</v>
      </c>
      <c r="L1094" s="36" t="s">
        <v>95</v>
      </c>
      <c r="M1094" s="36" t="s">
        <v>96</v>
      </c>
      <c r="N1094" s="36" t="s">
        <v>97</v>
      </c>
      <c r="O1094" s="36" t="s">
        <v>98</v>
      </c>
      <c r="P1094" s="36" t="s">
        <v>99</v>
      </c>
      <c r="Q1094" s="36" t="s">
        <v>100</v>
      </c>
      <c r="R1094" s="36" t="s">
        <v>101</v>
      </c>
      <c r="S1094" s="37" t="s">
        <v>102</v>
      </c>
      <c r="T1094" s="315" t="s">
        <v>103</v>
      </c>
      <c r="U1094" s="316"/>
      <c r="V1094" s="317"/>
      <c r="W1094" s="315" t="s">
        <v>104</v>
      </c>
      <c r="X1094" s="317"/>
      <c r="Y1094" s="188"/>
      <c r="Z1094" s="318" t="s">
        <v>105</v>
      </c>
      <c r="AA1094" s="319"/>
      <c r="AB1094" s="319"/>
      <c r="AC1094" s="319"/>
      <c r="AD1094" s="319"/>
      <c r="AE1094" s="319"/>
      <c r="AF1094" s="320"/>
      <c r="AG1094" s="318" t="s">
        <v>106</v>
      </c>
      <c r="AH1094" s="319"/>
      <c r="AI1094" s="319"/>
      <c r="AJ1094" s="319"/>
      <c r="AK1094" s="319"/>
      <c r="AL1094" s="320"/>
      <c r="AM1094" s="46"/>
      <c r="AN1094" s="47"/>
      <c r="AO1094" s="47"/>
      <c r="AP1094" s="47"/>
      <c r="AS1094" s="33"/>
      <c r="AT1094" s="33"/>
      <c r="AU1094" s="33"/>
      <c r="AV1094" s="33"/>
      <c r="AW1094" s="33"/>
      <c r="AX1094" s="33"/>
      <c r="AY1094" s="33"/>
      <c r="AZ1094" s="33"/>
      <c r="BA1094" s="33"/>
      <c r="BB1094" s="33"/>
      <c r="BC1094" s="33"/>
      <c r="BD1094" s="33"/>
      <c r="BE1094" s="33"/>
      <c r="BF1094" s="33"/>
      <c r="BG1094" s="33"/>
      <c r="BH1094" s="33"/>
      <c r="BI1094" s="33"/>
      <c r="BJ1094" s="33"/>
      <c r="BK1094" s="33"/>
      <c r="BL1094" s="33"/>
      <c r="BM1094" s="33"/>
      <c r="BN1094" s="33"/>
      <c r="BO1094" s="33"/>
      <c r="BP1094" s="33"/>
      <c r="BQ1094" s="33"/>
      <c r="BR1094" s="33"/>
      <c r="BS1094" s="33"/>
      <c r="BT1094" s="33"/>
      <c r="BU1094" s="33"/>
      <c r="BV1094" s="33"/>
      <c r="BW1094" s="33"/>
      <c r="BX1094" s="33"/>
      <c r="BY1094" s="33"/>
      <c r="BZ1094" s="33"/>
    </row>
    <row r="1095" spans="1:78" customFormat="1" x14ac:dyDescent="0.35">
      <c r="A1095" s="38"/>
      <c r="B1095" s="38"/>
      <c r="C1095" s="38"/>
      <c r="D1095" s="38"/>
      <c r="E1095" s="38"/>
      <c r="F1095" s="38"/>
      <c r="G1095" s="38"/>
      <c r="H1095" s="38"/>
      <c r="I1095" s="38"/>
      <c r="J1095" s="38"/>
      <c r="K1095" s="38"/>
      <c r="L1095" s="38"/>
      <c r="M1095" s="38"/>
      <c r="N1095" s="38"/>
      <c r="O1095" s="38"/>
      <c r="P1095" s="38"/>
      <c r="Q1095" s="38"/>
      <c r="R1095" s="38"/>
      <c r="S1095" s="38"/>
      <c r="T1095" s="39" t="s">
        <v>107</v>
      </c>
      <c r="U1095" s="39" t="s">
        <v>108</v>
      </c>
      <c r="V1095" s="39" t="s">
        <v>109</v>
      </c>
      <c r="W1095" s="39" t="s">
        <v>110</v>
      </c>
      <c r="X1095" s="39" t="s">
        <v>111</v>
      </c>
      <c r="Y1095" s="39" t="s">
        <v>112</v>
      </c>
      <c r="Z1095" s="39" t="s">
        <v>113</v>
      </c>
      <c r="AA1095" s="39" t="s">
        <v>114</v>
      </c>
      <c r="AB1095" s="39" t="s">
        <v>115</v>
      </c>
      <c r="AC1095" s="39" t="s">
        <v>116</v>
      </c>
      <c r="AD1095" s="39" t="s">
        <v>117</v>
      </c>
      <c r="AE1095" s="39" t="s">
        <v>118</v>
      </c>
      <c r="AF1095" s="39" t="s">
        <v>119</v>
      </c>
      <c r="AG1095" s="39" t="s">
        <v>120</v>
      </c>
      <c r="AH1095" s="39" t="s">
        <v>121</v>
      </c>
      <c r="AI1095" s="39" t="s">
        <v>122</v>
      </c>
      <c r="AJ1095" s="39" t="s">
        <v>123</v>
      </c>
      <c r="AK1095" s="39" t="s">
        <v>124</v>
      </c>
      <c r="AL1095" s="39" t="s">
        <v>125</v>
      </c>
      <c r="AM1095" s="38" t="s">
        <v>149</v>
      </c>
      <c r="AN1095" s="39" t="s">
        <v>150</v>
      </c>
      <c r="AO1095" s="39" t="s">
        <v>151</v>
      </c>
      <c r="AP1095" s="58" t="s">
        <v>178</v>
      </c>
      <c r="AS1095" s="33"/>
      <c r="AT1095" s="33"/>
      <c r="AU1095" s="33"/>
      <c r="AV1095" s="33"/>
      <c r="AW1095" s="33"/>
      <c r="AX1095" s="33"/>
      <c r="AY1095" s="33"/>
      <c r="AZ1095" s="33"/>
      <c r="BA1095" s="33"/>
      <c r="BB1095" s="33"/>
      <c r="BC1095" s="33"/>
      <c r="BD1095" s="33"/>
      <c r="BE1095" s="33"/>
      <c r="BF1095" s="33"/>
      <c r="BG1095" s="33"/>
      <c r="BH1095" s="33"/>
      <c r="BI1095" s="33"/>
      <c r="BJ1095" s="33"/>
      <c r="BK1095" s="33"/>
      <c r="BL1095" s="33"/>
      <c r="BM1095" s="33"/>
      <c r="BN1095" s="33"/>
      <c r="BO1095" s="33"/>
      <c r="BP1095" s="33"/>
      <c r="BQ1095" s="33"/>
      <c r="BR1095" s="33"/>
      <c r="BS1095" s="33"/>
      <c r="BT1095" s="33"/>
      <c r="BU1095" s="33"/>
      <c r="BV1095" s="33"/>
      <c r="BW1095" s="33"/>
      <c r="BX1095" s="33"/>
      <c r="BY1095" s="33"/>
      <c r="BZ1095" s="33"/>
    </row>
    <row r="1096" spans="1:78" customFormat="1" x14ac:dyDescent="0.35">
      <c r="A1096" s="40" t="s">
        <v>145</v>
      </c>
      <c r="B1096" s="5" t="s">
        <v>49</v>
      </c>
      <c r="C1096" s="40" t="s">
        <v>554</v>
      </c>
      <c r="D1096" s="5" t="s">
        <v>236</v>
      </c>
      <c r="E1096" s="41" t="s">
        <v>28</v>
      </c>
      <c r="F1096" s="40" t="s">
        <v>126</v>
      </c>
      <c r="G1096" s="42" t="str">
        <f ca="1">TEXT(TODAY(),"YYYY-MM-DD")</f>
        <v>2022-12-20</v>
      </c>
      <c r="H1096" s="42" t="str">
        <f ca="1">TEXT(TODAY(),"YYYY-MM-DD")</f>
        <v>2022-12-20</v>
      </c>
      <c r="I1096" s="40">
        <v>12</v>
      </c>
      <c r="J1096" s="40">
        <v>12</v>
      </c>
      <c r="K1096" s="40">
        <v>12</v>
      </c>
      <c r="L1096" s="40" t="s">
        <v>553</v>
      </c>
      <c r="M1096" s="40" t="s">
        <v>552</v>
      </c>
      <c r="N1096" s="21" t="s">
        <v>127</v>
      </c>
      <c r="O1096" s="21" t="s">
        <v>127</v>
      </c>
      <c r="P1096" s="21" t="s">
        <v>128</v>
      </c>
      <c r="Q1096" s="21" t="s">
        <v>128</v>
      </c>
      <c r="R1096" s="21" t="s">
        <v>128</v>
      </c>
      <c r="S1096" s="41"/>
      <c r="T1096" s="41" t="s">
        <v>129</v>
      </c>
      <c r="U1096" s="41" t="s">
        <v>130</v>
      </c>
      <c r="V1096" s="41"/>
      <c r="W1096" s="41" t="s">
        <v>131</v>
      </c>
      <c r="X1096" s="41" t="s">
        <v>132</v>
      </c>
      <c r="Y1096" s="41"/>
      <c r="Z1096" s="41"/>
      <c r="AA1096" s="41"/>
      <c r="AB1096" s="41"/>
      <c r="AC1096" s="41"/>
      <c r="AD1096" s="41" t="s">
        <v>128</v>
      </c>
      <c r="AE1096" s="41" t="s">
        <v>128</v>
      </c>
      <c r="AF1096" s="41" t="s">
        <v>128</v>
      </c>
      <c r="AG1096" s="41"/>
      <c r="AH1096" s="41"/>
      <c r="AI1096" s="41"/>
      <c r="AJ1096" s="41" t="s">
        <v>128</v>
      </c>
      <c r="AK1096" s="41" t="s">
        <v>128</v>
      </c>
      <c r="AL1096" s="41" t="s">
        <v>128</v>
      </c>
      <c r="AM1096" s="40"/>
      <c r="AN1096" s="40">
        <v>19</v>
      </c>
      <c r="AO1096" s="40">
        <v>0</v>
      </c>
      <c r="AP1096" s="40">
        <v>0</v>
      </c>
      <c r="AS1096" s="33"/>
      <c r="AT1096" s="33"/>
      <c r="AU1096" s="33"/>
      <c r="AV1096" s="33"/>
      <c r="AW1096" s="33"/>
      <c r="AX1096" s="33"/>
      <c r="AY1096" s="33"/>
      <c r="AZ1096" s="33"/>
      <c r="BA1096" s="33"/>
      <c r="BB1096" s="33"/>
      <c r="BC1096" s="33"/>
      <c r="BD1096" s="33"/>
      <c r="BE1096" s="33"/>
      <c r="BF1096" s="33"/>
      <c r="BG1096" s="33"/>
      <c r="BH1096" s="33"/>
      <c r="BI1096" s="33"/>
      <c r="BJ1096" s="33"/>
      <c r="BK1096" s="33"/>
      <c r="BL1096" s="33"/>
      <c r="BM1096" s="33"/>
      <c r="BN1096" s="33"/>
      <c r="BO1096" s="33"/>
      <c r="BP1096" s="33"/>
      <c r="BQ1096" s="33"/>
      <c r="BR1096" s="33"/>
      <c r="BS1096" s="33"/>
      <c r="BT1096" s="33"/>
      <c r="BU1096" s="33"/>
      <c r="BV1096" s="33"/>
      <c r="BW1096" s="33"/>
      <c r="BX1096" s="33"/>
      <c r="BY1096" s="33"/>
      <c r="BZ1096" s="33"/>
    </row>
    <row r="1097" spans="1:78" customFormat="1" ht="19" customHeight="1" x14ac:dyDescent="0.35">
      <c r="A1097" s="33"/>
      <c r="B1097" s="33"/>
      <c r="C1097" s="33"/>
      <c r="D1097" s="33"/>
      <c r="E1097" s="33"/>
      <c r="F1097" s="33"/>
      <c r="G1097" s="33"/>
      <c r="H1097" s="33"/>
      <c r="I1097" s="33"/>
      <c r="J1097" s="33"/>
      <c r="K1097" s="33"/>
      <c r="L1097" s="14"/>
      <c r="M1097" s="14"/>
      <c r="Y1097" s="60"/>
    </row>
    <row r="1098" spans="1:78" customFormat="1" ht="18.5" x14ac:dyDescent="0.35">
      <c r="A1098" s="48" t="s">
        <v>559</v>
      </c>
      <c r="B1098" s="49"/>
      <c r="C1098" s="49"/>
      <c r="D1098" s="49"/>
      <c r="E1098" s="49"/>
      <c r="F1098" s="49"/>
      <c r="G1098" s="49"/>
      <c r="H1098" s="49"/>
      <c r="I1098" s="49"/>
      <c r="J1098" s="49"/>
      <c r="K1098" s="49"/>
      <c r="L1098" s="33"/>
      <c r="Y1098" s="60"/>
      <c r="BB1098" s="33"/>
      <c r="BC1098" s="33"/>
      <c r="BD1098" s="33"/>
      <c r="BE1098" s="33"/>
      <c r="BF1098" s="33"/>
      <c r="BG1098" s="33"/>
      <c r="BH1098" s="33"/>
      <c r="BI1098" s="33"/>
      <c r="BJ1098" s="33"/>
      <c r="BK1098" s="33"/>
      <c r="BL1098" s="33"/>
      <c r="BM1098" s="33"/>
      <c r="BN1098" s="33"/>
      <c r="BO1098" s="33"/>
      <c r="BP1098" s="33"/>
      <c r="BQ1098" s="33"/>
      <c r="BR1098" s="33"/>
      <c r="BS1098" s="33"/>
      <c r="BT1098" s="33"/>
      <c r="BU1098" s="33"/>
      <c r="BV1098" s="33"/>
      <c r="BW1098" s="33"/>
      <c r="BX1098" s="33"/>
      <c r="BY1098" s="33"/>
      <c r="BZ1098" s="33"/>
    </row>
    <row r="1099" spans="1:78" customFormat="1" ht="15.5" x14ac:dyDescent="0.35">
      <c r="A1099" s="43" t="s">
        <v>32</v>
      </c>
      <c r="B1099" s="43" t="s">
        <v>33</v>
      </c>
      <c r="C1099" s="43" t="s">
        <v>34</v>
      </c>
      <c r="D1099" s="43" t="s">
        <v>4</v>
      </c>
      <c r="E1099" s="43" t="s">
        <v>35</v>
      </c>
      <c r="F1099" s="43" t="s">
        <v>133</v>
      </c>
      <c r="G1099" s="43" t="s">
        <v>134</v>
      </c>
      <c r="H1099" s="43" t="s">
        <v>135</v>
      </c>
      <c r="I1099" s="43" t="s">
        <v>136</v>
      </c>
      <c r="J1099" s="43" t="s">
        <v>137</v>
      </c>
      <c r="K1099" s="43" t="s">
        <v>138</v>
      </c>
      <c r="L1099" s="33"/>
      <c r="Y1099" s="60"/>
      <c r="BB1099" s="33"/>
      <c r="BC1099" s="33"/>
      <c r="BD1099" s="33"/>
      <c r="BE1099" s="33"/>
      <c r="BF1099" s="33"/>
      <c r="BG1099" s="33"/>
      <c r="BH1099" s="33"/>
      <c r="BI1099" s="33"/>
      <c r="BJ1099" s="33"/>
      <c r="BK1099" s="33"/>
      <c r="BL1099" s="33"/>
      <c r="BM1099" s="33"/>
      <c r="BN1099" s="33"/>
      <c r="BO1099" s="33"/>
      <c r="BP1099" s="33"/>
      <c r="BQ1099" s="33"/>
      <c r="BR1099" s="33"/>
      <c r="BS1099" s="33"/>
      <c r="BT1099" s="33"/>
      <c r="BU1099" s="33"/>
      <c r="BV1099" s="33"/>
      <c r="BW1099" s="33"/>
      <c r="BX1099" s="33"/>
      <c r="BY1099" s="33"/>
      <c r="BZ1099" s="33"/>
    </row>
    <row r="1100" spans="1:78" customFormat="1" x14ac:dyDescent="0.35">
      <c r="A1100" s="44" t="s">
        <v>139</v>
      </c>
      <c r="B1100" s="44" t="s">
        <v>140</v>
      </c>
      <c r="C1100" s="44" t="str">
        <f ca="1">TEXT(TODAY(),"YYYY-MM-DD")</f>
        <v>2022-12-20</v>
      </c>
      <c r="D1100" s="44" t="s">
        <v>13</v>
      </c>
      <c r="E1100" s="44" t="s">
        <v>144</v>
      </c>
      <c r="F1100" s="45" t="str">
        <f ca="1">TEXT(TODAY(),"YYYY-MM-DD")</f>
        <v>2022-12-20</v>
      </c>
      <c r="G1100" s="42" t="s">
        <v>128</v>
      </c>
      <c r="H1100" s="5" t="s">
        <v>49</v>
      </c>
      <c r="I1100" s="44" t="s">
        <v>141</v>
      </c>
      <c r="J1100" s="44" t="s">
        <v>142</v>
      </c>
      <c r="K1100" s="44"/>
      <c r="L1100" s="33"/>
      <c r="Y1100" s="60"/>
      <c r="BB1100" s="33"/>
      <c r="BC1100" s="33"/>
      <c r="BD1100" s="33"/>
      <c r="BE1100" s="33"/>
      <c r="BF1100" s="33"/>
      <c r="BG1100" s="33"/>
      <c r="BH1100" s="33"/>
      <c r="BI1100" s="33"/>
      <c r="BJ1100" s="33"/>
      <c r="BK1100" s="33"/>
      <c r="BL1100" s="33"/>
      <c r="BM1100" s="33"/>
      <c r="BN1100" s="33"/>
      <c r="BO1100" s="33"/>
      <c r="BP1100" s="33"/>
      <c r="BQ1100" s="33"/>
      <c r="BR1100" s="33"/>
      <c r="BS1100" s="33"/>
      <c r="BT1100" s="33"/>
      <c r="BU1100" s="33"/>
      <c r="BV1100" s="33"/>
      <c r="BW1100" s="33"/>
      <c r="BX1100" s="33"/>
      <c r="BY1100" s="33"/>
      <c r="BZ1100" s="33"/>
    </row>
    <row r="1101" spans="1:78" customFormat="1" x14ac:dyDescent="0.35">
      <c r="A1101" s="44" t="s">
        <v>36</v>
      </c>
      <c r="B1101" s="44" t="s">
        <v>143</v>
      </c>
      <c r="C1101" s="44" t="str">
        <f ca="1">TEXT(TODAY(),"YYYY-MM-DD")</f>
        <v>2022-12-20</v>
      </c>
      <c r="D1101" s="44" t="s">
        <v>13</v>
      </c>
      <c r="E1101" s="44" t="s">
        <v>38</v>
      </c>
      <c r="F1101" s="45" t="str">
        <f ca="1">TEXT(TODAY(),"YYYY-MM-DD")</f>
        <v>2022-12-20</v>
      </c>
      <c r="G1101" s="42" t="s">
        <v>128</v>
      </c>
      <c r="H1101" s="44" t="s">
        <v>49</v>
      </c>
      <c r="I1101" s="44" t="s">
        <v>141</v>
      </c>
      <c r="J1101" s="44" t="s">
        <v>142</v>
      </c>
      <c r="K1101" s="44"/>
      <c r="L1101" s="33"/>
      <c r="Y1101" s="60"/>
      <c r="BB1101" s="33"/>
      <c r="BC1101" s="33"/>
      <c r="BD1101" s="33"/>
      <c r="BE1101" s="33"/>
      <c r="BF1101" s="33"/>
      <c r="BG1101" s="33"/>
      <c r="BH1101" s="33"/>
      <c r="BI1101" s="33"/>
      <c r="BJ1101" s="33"/>
      <c r="BK1101" s="33"/>
      <c r="BL1101" s="33"/>
      <c r="BM1101" s="33"/>
      <c r="BN1101" s="33"/>
      <c r="BO1101" s="33"/>
      <c r="BP1101" s="33"/>
      <c r="BQ1101" s="33"/>
      <c r="BR1101" s="33"/>
      <c r="BS1101" s="33"/>
      <c r="BT1101" s="33"/>
      <c r="BU1101" s="33"/>
      <c r="BV1101" s="33"/>
      <c r="BW1101" s="33"/>
      <c r="BX1101" s="33"/>
      <c r="BY1101" s="33"/>
      <c r="BZ1101" s="33"/>
    </row>
    <row r="1103" spans="1:78" customFormat="1" x14ac:dyDescent="0.35">
      <c r="A1103" s="321" t="s">
        <v>557</v>
      </c>
      <c r="B1103" s="322"/>
      <c r="C1103" s="322"/>
      <c r="D1103" s="322"/>
      <c r="E1103" s="322"/>
      <c r="F1103" s="322"/>
      <c r="G1103" s="322"/>
      <c r="H1103" s="322"/>
      <c r="I1103" s="322"/>
      <c r="J1103" s="322"/>
      <c r="K1103" s="322"/>
      <c r="L1103" s="322"/>
      <c r="M1103" s="322"/>
      <c r="N1103" s="322"/>
      <c r="O1103" s="322"/>
      <c r="P1103" s="322"/>
      <c r="Q1103" s="322"/>
      <c r="R1103" s="322"/>
      <c r="S1103" s="190"/>
      <c r="T1103" s="190"/>
      <c r="U1103" s="190"/>
      <c r="V1103" s="190"/>
      <c r="W1103" s="190"/>
      <c r="X1103" s="190"/>
      <c r="Y1103" s="190"/>
      <c r="Z1103" s="190"/>
    </row>
    <row r="1104" spans="1:78" customFormat="1" x14ac:dyDescent="0.35">
      <c r="A1104" s="56" t="s">
        <v>153</v>
      </c>
      <c r="B1104" s="56" t="s">
        <v>154</v>
      </c>
      <c r="C1104" s="56" t="s">
        <v>155</v>
      </c>
      <c r="D1104" s="56" t="s">
        <v>90</v>
      </c>
      <c r="E1104" s="56" t="s">
        <v>102</v>
      </c>
      <c r="F1104" s="56" t="s">
        <v>156</v>
      </c>
      <c r="G1104" s="56" t="s">
        <v>157</v>
      </c>
      <c r="H1104" s="56" t="s">
        <v>158</v>
      </c>
      <c r="I1104" s="56" t="s">
        <v>159</v>
      </c>
      <c r="J1104" s="56" t="s">
        <v>160</v>
      </c>
      <c r="K1104" s="56" t="s">
        <v>161</v>
      </c>
      <c r="L1104" s="56" t="s">
        <v>162</v>
      </c>
      <c r="M1104" s="56" t="s">
        <v>163</v>
      </c>
      <c r="N1104" s="56" t="s">
        <v>164</v>
      </c>
      <c r="O1104" s="56" t="s">
        <v>165</v>
      </c>
      <c r="P1104" s="56" t="s">
        <v>166</v>
      </c>
      <c r="Q1104" s="56" t="s">
        <v>167</v>
      </c>
      <c r="R1104" s="56" t="s">
        <v>168</v>
      </c>
      <c r="S1104" s="56" t="s">
        <v>169</v>
      </c>
      <c r="T1104" s="56" t="s">
        <v>136</v>
      </c>
      <c r="U1104" s="56" t="s">
        <v>135</v>
      </c>
      <c r="V1104" s="56" t="s">
        <v>171</v>
      </c>
      <c r="W1104" s="56" t="s">
        <v>174</v>
      </c>
      <c r="X1104" s="56" t="s">
        <v>175</v>
      </c>
      <c r="Y1104" s="56" t="s">
        <v>177</v>
      </c>
      <c r="Z1104" s="56" t="s">
        <v>172</v>
      </c>
    </row>
    <row r="1105" spans="1:78" customFormat="1" x14ac:dyDescent="0.35">
      <c r="A1105" s="50" t="s">
        <v>556</v>
      </c>
      <c r="B1105" s="50"/>
      <c r="C1105" s="168" t="s">
        <v>494</v>
      </c>
      <c r="D1105" s="168" t="str">
        <f ca="1">TEXT(TODAY()+30,"YYYY-MM-DD")</f>
        <v>2023-01-19</v>
      </c>
      <c r="E1105" s="168" t="str">
        <f ca="1">TEXT(TODAY()+45,"YYYY-MM-DD")</f>
        <v>2023-02-03</v>
      </c>
      <c r="F1105" s="175">
        <v>2</v>
      </c>
      <c r="G1105" s="168" t="str">
        <f>CONCATENATE("USD,FLAT ",TEXT(F1105,"0.00"))</f>
        <v>USD,FLAT 2.00</v>
      </c>
      <c r="H1105" s="175" t="str">
        <f>TEXT(0.6,"0.0")</f>
        <v>0.6</v>
      </c>
      <c r="I1105" s="168" t="s">
        <v>65</v>
      </c>
      <c r="J1105" s="168" t="s">
        <v>38</v>
      </c>
      <c r="K1105" s="175" t="str">
        <f>TEXT(0.6,"0.0")</f>
        <v>0.6</v>
      </c>
      <c r="L1105" s="168"/>
      <c r="M1105" s="168" t="s">
        <v>242</v>
      </c>
      <c r="N1105" s="168"/>
      <c r="O1105" s="168" t="s">
        <v>239</v>
      </c>
      <c r="P1105" s="168" t="s">
        <v>491</v>
      </c>
      <c r="Q1105" s="168"/>
      <c r="R1105" s="168"/>
      <c r="S1105" s="168" t="s">
        <v>240</v>
      </c>
      <c r="T1105" s="168" t="s">
        <v>141</v>
      </c>
      <c r="U1105" s="168">
        <v>7829433453</v>
      </c>
      <c r="V1105" s="168" t="s">
        <v>195</v>
      </c>
      <c r="W1105" s="168">
        <v>1</v>
      </c>
      <c r="X1105" s="168">
        <v>0</v>
      </c>
      <c r="Y1105" s="168" t="s">
        <v>291</v>
      </c>
      <c r="Z1105" s="168" t="s">
        <v>558</v>
      </c>
      <c r="AU1105" t="s">
        <v>880</v>
      </c>
    </row>
    <row r="1107" spans="1:78" customFormat="1" x14ac:dyDescent="0.35">
      <c r="A1107" s="321" t="s">
        <v>557</v>
      </c>
      <c r="B1107" s="322"/>
      <c r="C1107" s="322"/>
      <c r="D1107" s="322"/>
      <c r="E1107" s="322"/>
      <c r="F1107" s="322"/>
      <c r="G1107" s="322"/>
      <c r="H1107" s="322"/>
      <c r="I1107" s="322"/>
      <c r="J1107" s="322"/>
      <c r="K1107" s="322"/>
      <c r="L1107" s="322"/>
      <c r="M1107" s="322"/>
      <c r="N1107" s="322"/>
      <c r="O1107" s="322"/>
      <c r="P1107" s="322"/>
      <c r="Q1107" s="322"/>
      <c r="R1107" s="322"/>
      <c r="S1107" s="190"/>
      <c r="T1107" s="190"/>
      <c r="U1107" s="190"/>
      <c r="V1107" s="190"/>
      <c r="W1107" s="190"/>
      <c r="X1107" s="190"/>
      <c r="Y1107" s="190"/>
      <c r="Z1107" s="190"/>
    </row>
    <row r="1108" spans="1:78" customFormat="1" x14ac:dyDescent="0.35">
      <c r="A1108" s="56" t="s">
        <v>153</v>
      </c>
      <c r="B1108" s="56" t="s">
        <v>154</v>
      </c>
      <c r="C1108" s="56" t="s">
        <v>155</v>
      </c>
      <c r="D1108" s="56" t="s">
        <v>90</v>
      </c>
      <c r="E1108" s="56" t="s">
        <v>102</v>
      </c>
      <c r="F1108" s="56" t="s">
        <v>156</v>
      </c>
      <c r="G1108" s="56" t="s">
        <v>157</v>
      </c>
      <c r="H1108" s="56" t="s">
        <v>158</v>
      </c>
      <c r="I1108" s="56" t="s">
        <v>159</v>
      </c>
      <c r="J1108" s="56" t="s">
        <v>160</v>
      </c>
      <c r="K1108" s="56" t="s">
        <v>161</v>
      </c>
      <c r="L1108" s="56" t="s">
        <v>162</v>
      </c>
      <c r="M1108" s="56" t="s">
        <v>163</v>
      </c>
      <c r="N1108" s="56" t="s">
        <v>164</v>
      </c>
      <c r="O1108" s="56" t="s">
        <v>165</v>
      </c>
      <c r="P1108" s="56" t="s">
        <v>166</v>
      </c>
      <c r="Q1108" s="56" t="s">
        <v>167</v>
      </c>
      <c r="R1108" s="56" t="s">
        <v>168</v>
      </c>
      <c r="S1108" s="56" t="s">
        <v>169</v>
      </c>
      <c r="T1108" s="56" t="s">
        <v>136</v>
      </c>
      <c r="U1108" s="56" t="s">
        <v>135</v>
      </c>
      <c r="V1108" s="56" t="s">
        <v>171</v>
      </c>
      <c r="W1108" s="56" t="s">
        <v>174</v>
      </c>
      <c r="X1108" s="56" t="s">
        <v>175</v>
      </c>
      <c r="Y1108" s="56" t="s">
        <v>177</v>
      </c>
      <c r="Z1108" s="56" t="s">
        <v>172</v>
      </c>
    </row>
    <row r="1109" spans="1:78" customFormat="1" x14ac:dyDescent="0.35">
      <c r="A1109" s="50" t="s">
        <v>556</v>
      </c>
      <c r="B1109" s="50"/>
      <c r="C1109" s="84" t="s">
        <v>241</v>
      </c>
      <c r="D1109" s="84" t="str">
        <f ca="1">TEXT(TODAY()+30,"YYYY-MM-DD")</f>
        <v>2023-01-19</v>
      </c>
      <c r="E1109" s="84" t="str">
        <f ca="1">TEXT(TODAY()+45,"YYYY-MM-DD")</f>
        <v>2023-02-03</v>
      </c>
      <c r="F1109" s="84" t="str">
        <f>TEXT(0.6,"0.0")</f>
        <v>0.6</v>
      </c>
      <c r="G1109" s="84" t="str">
        <f>CONCATENATE("USD,FLAT ",TEXT(F1109,"0.00"))</f>
        <v>USD,FLAT 0.60</v>
      </c>
      <c r="H1109" s="84" t="str">
        <f>TEXT(0.6,"0.0")</f>
        <v>0.6</v>
      </c>
      <c r="I1109" s="84" t="s">
        <v>65</v>
      </c>
      <c r="J1109" s="84" t="s">
        <v>38</v>
      </c>
      <c r="K1109" s="84" t="str">
        <f>TEXT(0.6,"0.0")</f>
        <v>0.6</v>
      </c>
      <c r="L1109" s="84"/>
      <c r="M1109" s="84" t="s">
        <v>242</v>
      </c>
      <c r="N1109" s="84"/>
      <c r="O1109" s="84" t="s">
        <v>239</v>
      </c>
      <c r="P1109" s="84" t="s">
        <v>505</v>
      </c>
      <c r="Q1109" s="84"/>
      <c r="R1109" s="84"/>
      <c r="S1109" s="84" t="s">
        <v>240</v>
      </c>
      <c r="T1109" s="84" t="s">
        <v>141</v>
      </c>
      <c r="U1109" s="84">
        <v>7829433453</v>
      </c>
      <c r="V1109" s="85" t="s">
        <v>195</v>
      </c>
      <c r="W1109" s="84">
        <v>0</v>
      </c>
      <c r="X1109" s="86">
        <v>0</v>
      </c>
      <c r="Y1109" s="87"/>
      <c r="Z1109" s="84" t="s">
        <v>244</v>
      </c>
    </row>
    <row r="1111" spans="1:78" customFormat="1" x14ac:dyDescent="0.35">
      <c r="A1111" s="34" t="s">
        <v>555</v>
      </c>
      <c r="B1111" s="35"/>
      <c r="C1111" s="35"/>
      <c r="D1111" s="35"/>
      <c r="E1111" s="35"/>
      <c r="F1111" s="35"/>
      <c r="G1111" s="35"/>
      <c r="H1111" s="35"/>
      <c r="I1111" s="35"/>
      <c r="J1111" s="35"/>
      <c r="K1111" s="35"/>
      <c r="L1111" s="35"/>
      <c r="M1111" s="35"/>
      <c r="N1111" s="35"/>
      <c r="O1111" s="35"/>
      <c r="P1111" s="35"/>
      <c r="Q1111" s="35"/>
      <c r="R1111" s="35"/>
      <c r="S1111" s="35"/>
      <c r="T1111" s="35"/>
      <c r="U1111" s="35"/>
      <c r="V1111" s="35"/>
      <c r="W1111" s="35"/>
      <c r="X1111" s="35"/>
      <c r="Y1111" s="35"/>
      <c r="Z1111" s="35"/>
      <c r="AA1111" s="35"/>
      <c r="AB1111" s="35"/>
      <c r="AC1111" s="35"/>
      <c r="AD1111" s="35"/>
      <c r="AE1111" s="35"/>
      <c r="AF1111" s="35"/>
      <c r="AG1111" s="35"/>
      <c r="AH1111" s="35"/>
      <c r="AI1111" s="35"/>
    </row>
    <row r="1112" spans="1:78" customFormat="1" x14ac:dyDescent="0.35">
      <c r="A1112" s="36" t="s">
        <v>84</v>
      </c>
      <c r="B1112" s="36" t="s">
        <v>85</v>
      </c>
      <c r="C1112" s="36" t="s">
        <v>86</v>
      </c>
      <c r="D1112" s="36" t="s">
        <v>87</v>
      </c>
      <c r="E1112" s="36" t="s">
        <v>88</v>
      </c>
      <c r="F1112" s="36" t="s">
        <v>89</v>
      </c>
      <c r="G1112" s="36" t="s">
        <v>90</v>
      </c>
      <c r="H1112" s="36" t="s">
        <v>91</v>
      </c>
      <c r="I1112" s="36" t="s">
        <v>92</v>
      </c>
      <c r="J1112" s="36" t="s">
        <v>93</v>
      </c>
      <c r="K1112" s="36" t="s">
        <v>94</v>
      </c>
      <c r="L1112" s="36" t="s">
        <v>95</v>
      </c>
      <c r="M1112" s="36" t="s">
        <v>96</v>
      </c>
      <c r="N1112" s="36" t="s">
        <v>97</v>
      </c>
      <c r="O1112" s="36" t="s">
        <v>98</v>
      </c>
      <c r="P1112" s="36" t="s">
        <v>99</v>
      </c>
      <c r="Q1112" s="36" t="s">
        <v>100</v>
      </c>
      <c r="R1112" s="36" t="s">
        <v>101</v>
      </c>
      <c r="S1112" s="37" t="s">
        <v>102</v>
      </c>
      <c r="T1112" s="315" t="s">
        <v>103</v>
      </c>
      <c r="U1112" s="316"/>
      <c r="V1112" s="317"/>
      <c r="W1112" s="315" t="s">
        <v>104</v>
      </c>
      <c r="X1112" s="317"/>
      <c r="Y1112" s="188"/>
      <c r="Z1112" s="318" t="s">
        <v>105</v>
      </c>
      <c r="AA1112" s="319"/>
      <c r="AB1112" s="319"/>
      <c r="AC1112" s="319"/>
      <c r="AD1112" s="319"/>
      <c r="AE1112" s="319"/>
      <c r="AF1112" s="320"/>
      <c r="AG1112" s="318" t="s">
        <v>106</v>
      </c>
      <c r="AH1112" s="319"/>
      <c r="AI1112" s="319"/>
      <c r="AJ1112" s="319"/>
      <c r="AK1112" s="319"/>
      <c r="AL1112" s="320"/>
      <c r="AM1112" s="46"/>
      <c r="AN1112" s="47"/>
      <c r="AO1112" s="47"/>
      <c r="AP1112" s="47"/>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row>
    <row r="1113" spans="1:78" customFormat="1" x14ac:dyDescent="0.35">
      <c r="A1113" s="38"/>
      <c r="B1113" s="38"/>
      <c r="C1113" s="38"/>
      <c r="D1113" s="38"/>
      <c r="E1113" s="38"/>
      <c r="F1113" s="38"/>
      <c r="G1113" s="38"/>
      <c r="H1113" s="38"/>
      <c r="I1113" s="38"/>
      <c r="J1113" s="38"/>
      <c r="K1113" s="38"/>
      <c r="L1113" s="38"/>
      <c r="M1113" s="38"/>
      <c r="N1113" s="38"/>
      <c r="O1113" s="38"/>
      <c r="P1113" s="38"/>
      <c r="Q1113" s="38"/>
      <c r="R1113" s="38"/>
      <c r="S1113" s="38"/>
      <c r="T1113" s="39" t="s">
        <v>107</v>
      </c>
      <c r="U1113" s="39" t="s">
        <v>108</v>
      </c>
      <c r="V1113" s="39" t="s">
        <v>109</v>
      </c>
      <c r="W1113" s="39" t="s">
        <v>110</v>
      </c>
      <c r="X1113" s="39" t="s">
        <v>111</v>
      </c>
      <c r="Y1113" s="39" t="s">
        <v>112</v>
      </c>
      <c r="Z1113" s="39" t="s">
        <v>113</v>
      </c>
      <c r="AA1113" s="39" t="s">
        <v>114</v>
      </c>
      <c r="AB1113" s="39" t="s">
        <v>115</v>
      </c>
      <c r="AC1113" s="39" t="s">
        <v>116</v>
      </c>
      <c r="AD1113" s="39" t="s">
        <v>117</v>
      </c>
      <c r="AE1113" s="39" t="s">
        <v>118</v>
      </c>
      <c r="AF1113" s="39" t="s">
        <v>119</v>
      </c>
      <c r="AG1113" s="39" t="s">
        <v>120</v>
      </c>
      <c r="AH1113" s="39" t="s">
        <v>121</v>
      </c>
      <c r="AI1113" s="39" t="s">
        <v>122</v>
      </c>
      <c r="AJ1113" s="39" t="s">
        <v>123</v>
      </c>
      <c r="AK1113" s="39" t="s">
        <v>124</v>
      </c>
      <c r="AL1113" s="39" t="s">
        <v>125</v>
      </c>
      <c r="AM1113" s="38" t="s">
        <v>149</v>
      </c>
      <c r="AN1113" s="39" t="s">
        <v>150</v>
      </c>
      <c r="AO1113" s="39" t="s">
        <v>151</v>
      </c>
      <c r="AP1113" s="58" t="s">
        <v>178</v>
      </c>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row>
    <row r="1114" spans="1:78" customFormat="1" x14ac:dyDescent="0.35">
      <c r="A1114" s="40" t="s">
        <v>145</v>
      </c>
      <c r="B1114" s="5" t="s">
        <v>49</v>
      </c>
      <c r="C1114" s="40" t="s">
        <v>554</v>
      </c>
      <c r="D1114" s="5" t="s">
        <v>236</v>
      </c>
      <c r="E1114" s="41" t="s">
        <v>28</v>
      </c>
      <c r="F1114" s="40" t="s">
        <v>126</v>
      </c>
      <c r="G1114" s="42" t="str">
        <f ca="1">TEXT(TODAY(),"YYYY-MM-DD")</f>
        <v>2022-12-20</v>
      </c>
      <c r="H1114" s="42" t="str">
        <f ca="1">TEXT(TODAY(),"YYYY-MM-DD")</f>
        <v>2022-12-20</v>
      </c>
      <c r="I1114" s="40">
        <v>12</v>
      </c>
      <c r="J1114" s="40">
        <v>12</v>
      </c>
      <c r="K1114" s="40">
        <v>12</v>
      </c>
      <c r="L1114" s="40" t="s">
        <v>553</v>
      </c>
      <c r="M1114" s="40" t="s">
        <v>552</v>
      </c>
      <c r="N1114" s="21" t="s">
        <v>127</v>
      </c>
      <c r="O1114" s="21" t="s">
        <v>127</v>
      </c>
      <c r="P1114" s="21" t="s">
        <v>128</v>
      </c>
      <c r="Q1114" s="21" t="s">
        <v>128</v>
      </c>
      <c r="R1114" s="21" t="s">
        <v>128</v>
      </c>
      <c r="S1114" s="41"/>
      <c r="T1114" s="41" t="s">
        <v>129</v>
      </c>
      <c r="U1114" s="41" t="s">
        <v>130</v>
      </c>
      <c r="V1114" s="41"/>
      <c r="W1114" s="41" t="s">
        <v>131</v>
      </c>
      <c r="X1114" s="41" t="s">
        <v>132</v>
      </c>
      <c r="Y1114" s="41"/>
      <c r="Z1114" s="41"/>
      <c r="AA1114" s="41"/>
      <c r="AB1114" s="41"/>
      <c r="AC1114" s="41"/>
      <c r="AD1114" s="41" t="s">
        <v>128</v>
      </c>
      <c r="AE1114" s="41" t="s">
        <v>128</v>
      </c>
      <c r="AF1114" s="41" t="s">
        <v>128</v>
      </c>
      <c r="AG1114" s="41"/>
      <c r="AH1114" s="41"/>
      <c r="AI1114" s="41"/>
      <c r="AJ1114" s="41" t="s">
        <v>128</v>
      </c>
      <c r="AK1114" s="41" t="s">
        <v>128</v>
      </c>
      <c r="AL1114" s="41" t="s">
        <v>128</v>
      </c>
      <c r="AM1114" s="40"/>
      <c r="AN1114" s="40">
        <v>19</v>
      </c>
      <c r="AO1114" s="40">
        <v>20</v>
      </c>
      <c r="AP1114" s="40">
        <v>0</v>
      </c>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row>
    <row r="1115" spans="1:78" customFormat="1" x14ac:dyDescent="0.35"/>
    <row r="1116" spans="1:78" customFormat="1" x14ac:dyDescent="0.35">
      <c r="A1116" s="306" t="s">
        <v>551</v>
      </c>
      <c r="B1116" s="307"/>
      <c r="C1116" s="307"/>
      <c r="D1116" s="307"/>
      <c r="E1116" s="307"/>
      <c r="F1116" s="307"/>
      <c r="G1116" s="307"/>
      <c r="H1116" s="307"/>
      <c r="I1116" s="307"/>
      <c r="J1116" s="307"/>
    </row>
    <row r="1117" spans="1:78" customFormat="1" x14ac:dyDescent="0.35">
      <c r="A1117" s="189"/>
      <c r="B1117" s="190"/>
      <c r="C1117" s="308" t="s">
        <v>245</v>
      </c>
      <c r="D1117" s="308"/>
      <c r="E1117" s="308"/>
      <c r="F1117" s="308"/>
      <c r="G1117" s="308"/>
      <c r="H1117" s="308"/>
      <c r="I1117" s="308"/>
      <c r="J1117" s="308"/>
      <c r="K1117" s="308"/>
    </row>
    <row r="1118" spans="1:78" customFormat="1" x14ac:dyDescent="0.35">
      <c r="A1118" s="304" t="s">
        <v>246</v>
      </c>
      <c r="B1118" s="304" t="s">
        <v>247</v>
      </c>
      <c r="C1118" s="309" t="s">
        <v>248</v>
      </c>
      <c r="D1118" s="310"/>
      <c r="E1118" s="310"/>
      <c r="F1118" s="311"/>
      <c r="G1118" s="312" t="s">
        <v>249</v>
      </c>
      <c r="H1118" s="313"/>
      <c r="I1118" s="313"/>
      <c r="J1118" s="314"/>
      <c r="K1118" s="304" t="s">
        <v>250</v>
      </c>
      <c r="L1118" s="304" t="s">
        <v>251</v>
      </c>
    </row>
    <row r="1119" spans="1:78" customFormat="1" x14ac:dyDescent="0.35">
      <c r="A1119" s="305"/>
      <c r="B1119" s="305"/>
      <c r="C1119" s="88" t="s">
        <v>161</v>
      </c>
      <c r="D1119" s="88" t="s">
        <v>163</v>
      </c>
      <c r="E1119" s="88" t="s">
        <v>252</v>
      </c>
      <c r="F1119" s="88" t="s">
        <v>253</v>
      </c>
      <c r="G1119" s="89" t="s">
        <v>161</v>
      </c>
      <c r="H1119" s="89" t="s">
        <v>163</v>
      </c>
      <c r="I1119" s="89" t="s">
        <v>252</v>
      </c>
      <c r="J1119" s="89" t="s">
        <v>253</v>
      </c>
      <c r="K1119" s="305"/>
      <c r="L1119" s="305"/>
    </row>
    <row r="1120" spans="1:78" customFormat="1" x14ac:dyDescent="0.35">
      <c r="A1120" s="41" t="s">
        <v>254</v>
      </c>
      <c r="B1120" s="41" t="s">
        <v>255</v>
      </c>
      <c r="C1120" s="21" t="str">
        <f>TEXT(16736.14,"0.00")</f>
        <v>16736.14</v>
      </c>
      <c r="D1120" s="21" t="str">
        <f>TEXT(668,"0")</f>
        <v>668</v>
      </c>
      <c r="E1120" s="21" t="str">
        <f>TEXT(16068.14,"0.00")</f>
        <v>16068.14</v>
      </c>
      <c r="F1120" s="21" t="str">
        <f>TEXT(96.01,"0.00")</f>
        <v>96.01</v>
      </c>
      <c r="G1120" s="21" t="str">
        <f>TEXT(3750,"0")</f>
        <v>3750</v>
      </c>
      <c r="H1120" s="21" t="str">
        <f>TEXT(460,"0")</f>
        <v>460</v>
      </c>
      <c r="I1120" s="21" t="str">
        <f>TEXT(3290,"0")</f>
        <v>3290</v>
      </c>
      <c r="J1120" s="21" t="str">
        <f>TEXT(87.73,"0.00")</f>
        <v>87.73</v>
      </c>
      <c r="K1120" s="21" t="str">
        <f>TEXT(346.3,"0.0")</f>
        <v>346.3</v>
      </c>
      <c r="L1120" s="41" t="s">
        <v>28</v>
      </c>
    </row>
    <row r="1122" spans="1:78" customFormat="1" x14ac:dyDescent="0.35">
      <c r="A1122" s="34" t="s">
        <v>572</v>
      </c>
      <c r="B1122" s="35"/>
      <c r="C1122" s="35"/>
      <c r="D1122" s="35"/>
      <c r="E1122" s="35"/>
      <c r="F1122" s="35"/>
      <c r="G1122" s="35"/>
      <c r="H1122" s="35"/>
      <c r="I1122" s="35"/>
      <c r="J1122" s="35"/>
      <c r="K1122" s="35"/>
      <c r="L1122" s="35"/>
      <c r="M1122" s="35"/>
      <c r="N1122" s="35"/>
      <c r="O1122" s="35"/>
      <c r="P1122" s="35"/>
      <c r="Q1122" s="35"/>
      <c r="R1122" s="35"/>
      <c r="S1122" s="35"/>
      <c r="T1122" s="35"/>
      <c r="U1122" s="35"/>
      <c r="V1122" s="35"/>
      <c r="W1122" s="35"/>
      <c r="X1122" s="35"/>
      <c r="Y1122" s="35"/>
      <c r="Z1122" s="35"/>
      <c r="AA1122" s="35"/>
      <c r="AB1122" s="35"/>
      <c r="AC1122" s="35"/>
      <c r="AD1122" s="35"/>
      <c r="AE1122" s="35"/>
      <c r="AF1122" s="35"/>
      <c r="AG1122" s="35"/>
      <c r="AH1122" s="35"/>
      <c r="AI1122" s="35"/>
    </row>
    <row r="1123" spans="1:78" customFormat="1" x14ac:dyDescent="0.35">
      <c r="A1123" s="36" t="s">
        <v>84</v>
      </c>
      <c r="B1123" s="36" t="s">
        <v>85</v>
      </c>
      <c r="C1123" s="36" t="s">
        <v>86</v>
      </c>
      <c r="D1123" s="36" t="s">
        <v>87</v>
      </c>
      <c r="E1123" s="36" t="s">
        <v>88</v>
      </c>
      <c r="F1123" s="36" t="s">
        <v>89</v>
      </c>
      <c r="G1123" s="36" t="s">
        <v>90</v>
      </c>
      <c r="H1123" s="36" t="s">
        <v>91</v>
      </c>
      <c r="I1123" s="36" t="s">
        <v>92</v>
      </c>
      <c r="J1123" s="36" t="s">
        <v>93</v>
      </c>
      <c r="K1123" s="36" t="s">
        <v>94</v>
      </c>
      <c r="L1123" s="36" t="s">
        <v>95</v>
      </c>
      <c r="M1123" s="36" t="s">
        <v>96</v>
      </c>
      <c r="N1123" s="36" t="s">
        <v>97</v>
      </c>
      <c r="O1123" s="36" t="s">
        <v>98</v>
      </c>
      <c r="P1123" s="36" t="s">
        <v>99</v>
      </c>
      <c r="Q1123" s="36" t="s">
        <v>100</v>
      </c>
      <c r="R1123" s="36" t="s">
        <v>101</v>
      </c>
      <c r="S1123" s="37" t="s">
        <v>102</v>
      </c>
      <c r="T1123" s="315" t="s">
        <v>103</v>
      </c>
      <c r="U1123" s="316"/>
      <c r="V1123" s="317"/>
      <c r="W1123" s="315" t="s">
        <v>104</v>
      </c>
      <c r="X1123" s="317"/>
      <c r="Y1123" s="191"/>
      <c r="Z1123" s="318" t="s">
        <v>105</v>
      </c>
      <c r="AA1123" s="319"/>
      <c r="AB1123" s="319"/>
      <c r="AC1123" s="319"/>
      <c r="AD1123" s="319"/>
      <c r="AE1123" s="319"/>
      <c r="AF1123" s="320"/>
      <c r="AG1123" s="318" t="s">
        <v>106</v>
      </c>
      <c r="AH1123" s="319"/>
      <c r="AI1123" s="319"/>
      <c r="AJ1123" s="319"/>
      <c r="AK1123" s="319"/>
      <c r="AL1123" s="320"/>
      <c r="AM1123" s="46"/>
      <c r="AN1123" s="47"/>
      <c r="AO1123" s="47"/>
      <c r="AP1123" s="47"/>
      <c r="AS1123" s="33"/>
      <c r="AT1123" s="33"/>
      <c r="AU1123" s="33"/>
      <c r="AV1123" s="33"/>
      <c r="AW1123" s="33"/>
      <c r="AX1123" s="33"/>
      <c r="AY1123" s="33"/>
      <c r="AZ1123" s="33"/>
      <c r="BA1123" s="33"/>
      <c r="BB1123" s="33"/>
      <c r="BC1123" s="33"/>
      <c r="BD1123" s="33"/>
      <c r="BE1123" s="33"/>
      <c r="BF1123" s="33"/>
      <c r="BG1123" s="33"/>
      <c r="BH1123" s="33"/>
      <c r="BI1123" s="33"/>
      <c r="BJ1123" s="33"/>
      <c r="BK1123" s="33"/>
      <c r="BL1123" s="33"/>
      <c r="BM1123" s="33"/>
      <c r="BN1123" s="33"/>
      <c r="BO1123" s="33"/>
      <c r="BP1123" s="33"/>
      <c r="BQ1123" s="33"/>
      <c r="BR1123" s="33"/>
      <c r="BS1123" s="33"/>
      <c r="BT1123" s="33"/>
      <c r="BU1123" s="33"/>
      <c r="BV1123" s="33"/>
      <c r="BW1123" s="33"/>
      <c r="BX1123" s="33"/>
      <c r="BY1123" s="33"/>
      <c r="BZ1123" s="33"/>
    </row>
    <row r="1124" spans="1:78" customFormat="1" x14ac:dyDescent="0.35">
      <c r="A1124" s="38"/>
      <c r="B1124" s="38"/>
      <c r="C1124" s="38"/>
      <c r="D1124" s="38"/>
      <c r="E1124" s="38"/>
      <c r="F1124" s="38"/>
      <c r="G1124" s="38"/>
      <c r="H1124" s="38"/>
      <c r="I1124" s="38"/>
      <c r="J1124" s="38"/>
      <c r="K1124" s="38"/>
      <c r="L1124" s="38"/>
      <c r="M1124" s="38"/>
      <c r="N1124" s="38"/>
      <c r="O1124" s="38"/>
      <c r="P1124" s="38"/>
      <c r="Q1124" s="38"/>
      <c r="R1124" s="38"/>
      <c r="S1124" s="38"/>
      <c r="T1124" s="39" t="s">
        <v>107</v>
      </c>
      <c r="U1124" s="39" t="s">
        <v>108</v>
      </c>
      <c r="V1124" s="39" t="s">
        <v>109</v>
      </c>
      <c r="W1124" s="39" t="s">
        <v>110</v>
      </c>
      <c r="X1124" s="39" t="s">
        <v>111</v>
      </c>
      <c r="Y1124" s="39" t="s">
        <v>112</v>
      </c>
      <c r="Z1124" s="39" t="s">
        <v>113</v>
      </c>
      <c r="AA1124" s="39" t="s">
        <v>114</v>
      </c>
      <c r="AB1124" s="39" t="s">
        <v>115</v>
      </c>
      <c r="AC1124" s="39" t="s">
        <v>116</v>
      </c>
      <c r="AD1124" s="39" t="s">
        <v>117</v>
      </c>
      <c r="AE1124" s="39" t="s">
        <v>118</v>
      </c>
      <c r="AF1124" s="39" t="s">
        <v>119</v>
      </c>
      <c r="AG1124" s="39" t="s">
        <v>120</v>
      </c>
      <c r="AH1124" s="39" t="s">
        <v>121</v>
      </c>
      <c r="AI1124" s="39" t="s">
        <v>122</v>
      </c>
      <c r="AJ1124" s="39" t="s">
        <v>123</v>
      </c>
      <c r="AK1124" s="39" t="s">
        <v>124</v>
      </c>
      <c r="AL1124" s="39" t="s">
        <v>125</v>
      </c>
      <c r="AM1124" s="38" t="s">
        <v>149</v>
      </c>
      <c r="AN1124" s="39" t="s">
        <v>150</v>
      </c>
      <c r="AO1124" s="39" t="s">
        <v>151</v>
      </c>
      <c r="AP1124" s="58" t="s">
        <v>178</v>
      </c>
      <c r="AS1124" s="33"/>
      <c r="AT1124" s="33"/>
      <c r="AU1124" s="33"/>
      <c r="AV1124" s="33"/>
      <c r="AW1124" s="33"/>
      <c r="AX1124" s="33"/>
      <c r="AY1124" s="33"/>
      <c r="AZ1124" s="33"/>
      <c r="BA1124" s="33"/>
      <c r="BB1124" s="33"/>
      <c r="BC1124" s="33"/>
      <c r="BD1124" s="33"/>
      <c r="BE1124" s="33"/>
      <c r="BF1124" s="33"/>
      <c r="BG1124" s="33"/>
      <c r="BH1124" s="33"/>
      <c r="BI1124" s="33"/>
      <c r="BJ1124" s="33"/>
      <c r="BK1124" s="33"/>
      <c r="BL1124" s="33"/>
      <c r="BM1124" s="33"/>
      <c r="BN1124" s="33"/>
      <c r="BO1124" s="33"/>
      <c r="BP1124" s="33"/>
      <c r="BQ1124" s="33"/>
      <c r="BR1124" s="33"/>
      <c r="BS1124" s="33"/>
      <c r="BT1124" s="33"/>
      <c r="BU1124" s="33"/>
      <c r="BV1124" s="33"/>
      <c r="BW1124" s="33"/>
      <c r="BX1124" s="33"/>
      <c r="BY1124" s="33"/>
      <c r="BZ1124" s="33"/>
    </row>
    <row r="1125" spans="1:78" customFormat="1" x14ac:dyDescent="0.35">
      <c r="A1125" s="40" t="s">
        <v>145</v>
      </c>
      <c r="B1125" s="5" t="s">
        <v>49</v>
      </c>
      <c r="C1125" s="40" t="s">
        <v>564</v>
      </c>
      <c r="D1125" s="5" t="s">
        <v>236</v>
      </c>
      <c r="E1125" s="41" t="s">
        <v>28</v>
      </c>
      <c r="F1125" s="40" t="s">
        <v>126</v>
      </c>
      <c r="G1125" s="42" t="str">
        <f ca="1">TEXT(TODAY(),"YYYY-MM-DD")</f>
        <v>2022-12-20</v>
      </c>
      <c r="H1125" s="42" t="str">
        <f ca="1">TEXT(TODAY(),"YYYY-MM-DD")</f>
        <v>2022-12-20</v>
      </c>
      <c r="I1125" s="40">
        <v>12</v>
      </c>
      <c r="J1125" s="40">
        <v>12</v>
      </c>
      <c r="K1125" s="40">
        <v>12</v>
      </c>
      <c r="L1125" s="40" t="s">
        <v>563</v>
      </c>
      <c r="M1125" s="40" t="s">
        <v>562</v>
      </c>
      <c r="N1125" s="21" t="s">
        <v>127</v>
      </c>
      <c r="O1125" s="21" t="s">
        <v>127</v>
      </c>
      <c r="P1125" s="21" t="s">
        <v>128</v>
      </c>
      <c r="Q1125" s="21" t="s">
        <v>128</v>
      </c>
      <c r="R1125" s="21" t="s">
        <v>128</v>
      </c>
      <c r="S1125" s="41"/>
      <c r="T1125" s="41" t="s">
        <v>129</v>
      </c>
      <c r="U1125" s="41" t="s">
        <v>130</v>
      </c>
      <c r="V1125" s="41"/>
      <c r="W1125" s="41" t="s">
        <v>131</v>
      </c>
      <c r="X1125" s="41" t="s">
        <v>132</v>
      </c>
      <c r="Y1125" s="41"/>
      <c r="Z1125" s="41"/>
      <c r="AA1125" s="41"/>
      <c r="AB1125" s="41"/>
      <c r="AC1125" s="41"/>
      <c r="AD1125" s="41" t="s">
        <v>128</v>
      </c>
      <c r="AE1125" s="41" t="s">
        <v>128</v>
      </c>
      <c r="AF1125" s="41" t="s">
        <v>128</v>
      </c>
      <c r="AG1125" s="41"/>
      <c r="AH1125" s="41"/>
      <c r="AI1125" s="41"/>
      <c r="AJ1125" s="41" t="s">
        <v>128</v>
      </c>
      <c r="AK1125" s="41" t="s">
        <v>128</v>
      </c>
      <c r="AL1125" s="41" t="s">
        <v>128</v>
      </c>
      <c r="AM1125" s="40"/>
      <c r="AN1125" s="40">
        <v>19</v>
      </c>
      <c r="AO1125" s="40">
        <v>0</v>
      </c>
      <c r="AP1125" s="40">
        <v>0</v>
      </c>
      <c r="AS1125" s="33"/>
      <c r="AT1125" s="33"/>
      <c r="AU1125" s="33"/>
      <c r="AV1125" s="33"/>
      <c r="AW1125" s="33"/>
      <c r="AX1125" s="33"/>
      <c r="AY1125" s="33"/>
      <c r="AZ1125" s="33"/>
      <c r="BA1125" s="33"/>
      <c r="BB1125" s="33"/>
      <c r="BC1125" s="33"/>
      <c r="BD1125" s="33"/>
      <c r="BE1125" s="33"/>
      <c r="BF1125" s="33"/>
      <c r="BG1125" s="33"/>
      <c r="BH1125" s="33"/>
      <c r="BI1125" s="33"/>
      <c r="BJ1125" s="33"/>
      <c r="BK1125" s="33"/>
      <c r="BL1125" s="33"/>
      <c r="BM1125" s="33"/>
      <c r="BN1125" s="33"/>
      <c r="BO1125" s="33"/>
      <c r="BP1125" s="33"/>
      <c r="BQ1125" s="33"/>
      <c r="BR1125" s="33"/>
      <c r="BS1125" s="33"/>
      <c r="BT1125" s="33"/>
      <c r="BU1125" s="33"/>
      <c r="BV1125" s="33"/>
      <c r="BW1125" s="33"/>
      <c r="BX1125" s="33"/>
      <c r="BY1125" s="33"/>
      <c r="BZ1125" s="33"/>
    </row>
    <row r="1126" spans="1:78" customFormat="1" ht="19" customHeight="1" x14ac:dyDescent="0.35">
      <c r="A1126" s="33"/>
      <c r="B1126" s="33"/>
      <c r="C1126" s="33"/>
      <c r="D1126" s="33"/>
      <c r="E1126" s="33"/>
      <c r="F1126" s="33"/>
      <c r="G1126" s="33"/>
      <c r="H1126" s="33"/>
      <c r="I1126" s="33"/>
      <c r="J1126" s="33"/>
      <c r="K1126" s="33"/>
      <c r="L1126" s="14"/>
      <c r="M1126" s="14"/>
      <c r="Y1126" s="60"/>
    </row>
    <row r="1127" spans="1:78" customFormat="1" ht="18.5" x14ac:dyDescent="0.35">
      <c r="A1127" s="48" t="s">
        <v>571</v>
      </c>
      <c r="B1127" s="49"/>
      <c r="C1127" s="49"/>
      <c r="D1127" s="49"/>
      <c r="E1127" s="49"/>
      <c r="F1127" s="49"/>
      <c r="G1127" s="49"/>
      <c r="H1127" s="49"/>
      <c r="I1127" s="49"/>
      <c r="J1127" s="49"/>
      <c r="K1127" s="49"/>
      <c r="L1127" s="33"/>
      <c r="Y1127" s="60"/>
      <c r="BB1127" s="33"/>
      <c r="BC1127" s="33"/>
      <c r="BD1127" s="33"/>
      <c r="BE1127" s="33"/>
      <c r="BF1127" s="33"/>
      <c r="BG1127" s="33"/>
      <c r="BH1127" s="33"/>
      <c r="BI1127" s="33"/>
      <c r="BJ1127" s="33"/>
      <c r="BK1127" s="33"/>
      <c r="BL1127" s="33"/>
      <c r="BM1127" s="33"/>
      <c r="BN1127" s="33"/>
      <c r="BO1127" s="33"/>
      <c r="BP1127" s="33"/>
      <c r="BQ1127" s="33"/>
      <c r="BR1127" s="33"/>
      <c r="BS1127" s="33"/>
      <c r="BT1127" s="33"/>
      <c r="BU1127" s="33"/>
      <c r="BV1127" s="33"/>
      <c r="BW1127" s="33"/>
      <c r="BX1127" s="33"/>
      <c r="BY1127" s="33"/>
      <c r="BZ1127" s="33"/>
    </row>
    <row r="1128" spans="1:78" customFormat="1" ht="15.5" x14ac:dyDescent="0.35">
      <c r="A1128" s="43" t="s">
        <v>32</v>
      </c>
      <c r="B1128" s="43" t="s">
        <v>33</v>
      </c>
      <c r="C1128" s="43" t="s">
        <v>34</v>
      </c>
      <c r="D1128" s="43" t="s">
        <v>4</v>
      </c>
      <c r="E1128" s="43" t="s">
        <v>35</v>
      </c>
      <c r="F1128" s="43" t="s">
        <v>133</v>
      </c>
      <c r="G1128" s="43" t="s">
        <v>134</v>
      </c>
      <c r="H1128" s="43" t="s">
        <v>135</v>
      </c>
      <c r="I1128" s="43" t="s">
        <v>136</v>
      </c>
      <c r="J1128" s="43" t="s">
        <v>137</v>
      </c>
      <c r="K1128" s="43" t="s">
        <v>138</v>
      </c>
      <c r="L1128" s="33"/>
      <c r="Y1128" s="60"/>
      <c r="BB1128" s="33"/>
      <c r="BC1128" s="33"/>
      <c r="BD1128" s="33"/>
      <c r="BE1128" s="33"/>
      <c r="BF1128" s="33"/>
      <c r="BG1128" s="33"/>
      <c r="BH1128" s="33"/>
      <c r="BI1128" s="33"/>
      <c r="BJ1128" s="33"/>
      <c r="BK1128" s="33"/>
      <c r="BL1128" s="33"/>
      <c r="BM1128" s="33"/>
      <c r="BN1128" s="33"/>
      <c r="BO1128" s="33"/>
      <c r="BP1128" s="33"/>
      <c r="BQ1128" s="33"/>
      <c r="BR1128" s="33"/>
      <c r="BS1128" s="33"/>
      <c r="BT1128" s="33"/>
      <c r="BU1128" s="33"/>
      <c r="BV1128" s="33"/>
      <c r="BW1128" s="33"/>
      <c r="BX1128" s="33"/>
      <c r="BY1128" s="33"/>
      <c r="BZ1128" s="33"/>
    </row>
    <row r="1129" spans="1:78" customFormat="1" x14ac:dyDescent="0.35">
      <c r="A1129" s="44" t="s">
        <v>139</v>
      </c>
      <c r="B1129" s="44" t="s">
        <v>140</v>
      </c>
      <c r="C1129" s="44" t="str">
        <f ca="1">TEXT(TODAY(),"YYYY-MM-DD")</f>
        <v>2022-12-20</v>
      </c>
      <c r="D1129" s="44" t="s">
        <v>13</v>
      </c>
      <c r="E1129" s="44" t="s">
        <v>144</v>
      </c>
      <c r="F1129" s="45" t="str">
        <f ca="1">TEXT(TODAY(),"YYYY-MM-DD")</f>
        <v>2022-12-20</v>
      </c>
      <c r="G1129" s="42" t="s">
        <v>128</v>
      </c>
      <c r="H1129" s="5" t="s">
        <v>49</v>
      </c>
      <c r="I1129" s="44" t="s">
        <v>141</v>
      </c>
      <c r="J1129" s="44" t="s">
        <v>142</v>
      </c>
      <c r="K1129" s="44"/>
      <c r="L1129" s="33"/>
      <c r="Y1129" s="60"/>
      <c r="BB1129" s="33"/>
      <c r="BC1129" s="33"/>
      <c r="BD1129" s="33"/>
      <c r="BE1129" s="33"/>
      <c r="BF1129" s="33"/>
      <c r="BG1129" s="33"/>
      <c r="BH1129" s="33"/>
      <c r="BI1129" s="33"/>
      <c r="BJ1129" s="33"/>
      <c r="BK1129" s="33"/>
      <c r="BL1129" s="33"/>
      <c r="BM1129" s="33"/>
      <c r="BN1129" s="33"/>
      <c r="BO1129" s="33"/>
      <c r="BP1129" s="33"/>
      <c r="BQ1129" s="33"/>
      <c r="BR1129" s="33"/>
      <c r="BS1129" s="33"/>
      <c r="BT1129" s="33"/>
      <c r="BU1129" s="33"/>
      <c r="BV1129" s="33"/>
      <c r="BW1129" s="33"/>
      <c r="BX1129" s="33"/>
      <c r="BY1129" s="33"/>
      <c r="BZ1129" s="33"/>
    </row>
    <row r="1130" spans="1:78" customFormat="1" x14ac:dyDescent="0.35">
      <c r="A1130" s="44" t="s">
        <v>36</v>
      </c>
      <c r="B1130" s="44" t="s">
        <v>143</v>
      </c>
      <c r="C1130" s="44" t="str">
        <f ca="1">TEXT(TODAY(),"YYYY-MM-DD")</f>
        <v>2022-12-20</v>
      </c>
      <c r="D1130" s="44" t="s">
        <v>13</v>
      </c>
      <c r="E1130" s="44" t="s">
        <v>38</v>
      </c>
      <c r="F1130" s="45" t="str">
        <f ca="1">TEXT(TODAY(),"YYYY-MM-DD")</f>
        <v>2022-12-20</v>
      </c>
      <c r="G1130" s="42" t="s">
        <v>128</v>
      </c>
      <c r="H1130" s="44" t="s">
        <v>49</v>
      </c>
      <c r="I1130" s="44" t="s">
        <v>141</v>
      </c>
      <c r="J1130" s="44" t="s">
        <v>142</v>
      </c>
      <c r="K1130" s="44"/>
      <c r="L1130" s="33"/>
      <c r="Y1130" s="60"/>
      <c r="BB1130" s="33"/>
      <c r="BC1130" s="33"/>
      <c r="BD1130" s="33"/>
      <c r="BE1130" s="33"/>
      <c r="BF1130" s="33"/>
      <c r="BG1130" s="33"/>
      <c r="BH1130" s="33"/>
      <c r="BI1130" s="33"/>
      <c r="BJ1130" s="33"/>
      <c r="BK1130" s="33"/>
      <c r="BL1130" s="33"/>
      <c r="BM1130" s="33"/>
      <c r="BN1130" s="33"/>
      <c r="BO1130" s="33"/>
      <c r="BP1130" s="33"/>
      <c r="BQ1130" s="33"/>
      <c r="BR1130" s="33"/>
      <c r="BS1130" s="33"/>
      <c r="BT1130" s="33"/>
      <c r="BU1130" s="33"/>
      <c r="BV1130" s="33"/>
      <c r="BW1130" s="33"/>
      <c r="BX1130" s="33"/>
      <c r="BY1130" s="33"/>
      <c r="BZ1130" s="33"/>
    </row>
    <row r="1132" spans="1:78" customFormat="1" x14ac:dyDescent="0.35">
      <c r="A1132" s="321" t="s">
        <v>568</v>
      </c>
      <c r="B1132" s="322"/>
      <c r="C1132" s="322"/>
      <c r="D1132" s="322"/>
      <c r="E1132" s="322"/>
      <c r="F1132" s="322"/>
      <c r="G1132" s="322"/>
      <c r="H1132" s="322"/>
      <c r="I1132" s="322"/>
      <c r="J1132" s="322"/>
      <c r="K1132" s="322"/>
      <c r="L1132" s="322"/>
      <c r="M1132" s="322"/>
      <c r="N1132" s="322"/>
      <c r="O1132" s="322"/>
      <c r="P1132" s="322"/>
      <c r="Q1132" s="322"/>
      <c r="R1132" s="322"/>
      <c r="S1132" s="193"/>
      <c r="T1132" s="193"/>
      <c r="U1132" s="193"/>
      <c r="V1132" s="193"/>
      <c r="W1132" s="193"/>
      <c r="X1132" s="193"/>
      <c r="Y1132" s="193"/>
      <c r="Z1132" s="193"/>
    </row>
    <row r="1133" spans="1:78" customFormat="1" x14ac:dyDescent="0.35">
      <c r="A1133" s="56" t="s">
        <v>153</v>
      </c>
      <c r="B1133" s="56" t="s">
        <v>154</v>
      </c>
      <c r="C1133" s="56" t="s">
        <v>155</v>
      </c>
      <c r="D1133" s="56" t="s">
        <v>90</v>
      </c>
      <c r="E1133" s="56" t="s">
        <v>102</v>
      </c>
      <c r="F1133" s="56" t="s">
        <v>156</v>
      </c>
      <c r="G1133" s="56" t="s">
        <v>157</v>
      </c>
      <c r="H1133" s="56" t="s">
        <v>158</v>
      </c>
      <c r="I1133" s="56" t="s">
        <v>159</v>
      </c>
      <c r="J1133" s="56" t="s">
        <v>160</v>
      </c>
      <c r="K1133" s="56" t="s">
        <v>161</v>
      </c>
      <c r="L1133" s="56" t="s">
        <v>162</v>
      </c>
      <c r="M1133" s="56" t="s">
        <v>163</v>
      </c>
      <c r="N1133" s="56" t="s">
        <v>164</v>
      </c>
      <c r="O1133" s="56" t="s">
        <v>165</v>
      </c>
      <c r="P1133" s="56" t="s">
        <v>166</v>
      </c>
      <c r="Q1133" s="56" t="s">
        <v>167</v>
      </c>
      <c r="R1133" s="56" t="s">
        <v>168</v>
      </c>
      <c r="S1133" s="56" t="s">
        <v>169</v>
      </c>
      <c r="T1133" s="56" t="s">
        <v>136</v>
      </c>
      <c r="U1133" s="56" t="s">
        <v>135</v>
      </c>
      <c r="V1133" s="56" t="s">
        <v>171</v>
      </c>
      <c r="W1133" s="56" t="s">
        <v>174</v>
      </c>
      <c r="X1133" s="56" t="s">
        <v>175</v>
      </c>
      <c r="Y1133" s="56" t="s">
        <v>177</v>
      </c>
      <c r="Z1133" s="56" t="s">
        <v>172</v>
      </c>
    </row>
    <row r="1134" spans="1:78" customFormat="1" x14ac:dyDescent="0.35">
      <c r="A1134" s="50" t="s">
        <v>62</v>
      </c>
      <c r="B1134" s="50"/>
      <c r="C1134" s="194" t="s">
        <v>570</v>
      </c>
      <c r="D1134" s="194"/>
      <c r="E1134" s="194"/>
      <c r="F1134" s="195" t="str">
        <f>TEXT(100,"0")</f>
        <v>100</v>
      </c>
      <c r="G1134" s="194" t="str">
        <f>CONCATENATE("USD,FLAT ",TEXT(F1134,"0.00"))</f>
        <v>USD,FLAT 100.00</v>
      </c>
      <c r="H1134" s="195" t="str">
        <f>TEXT(25,"0")</f>
        <v>25</v>
      </c>
      <c r="I1134" s="194" t="s">
        <v>65</v>
      </c>
      <c r="J1134" s="194" t="s">
        <v>569</v>
      </c>
      <c r="K1134" s="195" t="str">
        <f>TEXT(3750,"0")</f>
        <v>3750</v>
      </c>
      <c r="L1134" s="194"/>
      <c r="M1134" s="194" t="s">
        <v>566</v>
      </c>
      <c r="N1134" s="194"/>
      <c r="O1134" s="194" t="s">
        <v>239</v>
      </c>
      <c r="P1134" s="194" t="s">
        <v>491</v>
      </c>
      <c r="Q1134" s="194"/>
      <c r="R1134" s="194"/>
      <c r="S1134" s="194" t="s">
        <v>240</v>
      </c>
      <c r="T1134" s="194" t="s">
        <v>141</v>
      </c>
      <c r="U1134" s="194">
        <v>7829433453</v>
      </c>
      <c r="V1134" s="194" t="s">
        <v>195</v>
      </c>
      <c r="W1134" s="194">
        <v>1</v>
      </c>
      <c r="X1134" s="194">
        <v>0</v>
      </c>
      <c r="Y1134" s="194" t="s">
        <v>291</v>
      </c>
      <c r="Z1134" s="194" t="s">
        <v>364</v>
      </c>
      <c r="AU1134" t="s">
        <v>858</v>
      </c>
    </row>
    <row r="1136" spans="1:78" customFormat="1" x14ac:dyDescent="0.35">
      <c r="A1136" s="321" t="s">
        <v>568</v>
      </c>
      <c r="B1136" s="322"/>
      <c r="C1136" s="322"/>
      <c r="D1136" s="322"/>
      <c r="E1136" s="322"/>
      <c r="F1136" s="322"/>
      <c r="G1136" s="322"/>
      <c r="H1136" s="322"/>
      <c r="I1136" s="322"/>
      <c r="J1136" s="322"/>
      <c r="K1136" s="322"/>
      <c r="L1136" s="322"/>
      <c r="M1136" s="322"/>
      <c r="N1136" s="322"/>
      <c r="O1136" s="322"/>
      <c r="P1136" s="322"/>
      <c r="Q1136" s="322"/>
      <c r="R1136" s="322"/>
      <c r="S1136" s="193"/>
      <c r="T1136" s="193"/>
      <c r="U1136" s="193"/>
      <c r="V1136" s="193"/>
      <c r="W1136" s="193"/>
      <c r="X1136" s="193"/>
      <c r="Y1136" s="193"/>
      <c r="Z1136" s="193"/>
    </row>
    <row r="1137" spans="1:78" customFormat="1" x14ac:dyDescent="0.35">
      <c r="A1137" s="56" t="s">
        <v>153</v>
      </c>
      <c r="B1137" s="56" t="s">
        <v>154</v>
      </c>
      <c r="C1137" s="56" t="s">
        <v>155</v>
      </c>
      <c r="D1137" s="56" t="s">
        <v>90</v>
      </c>
      <c r="E1137" s="56" t="s">
        <v>102</v>
      </c>
      <c r="F1137" s="56" t="s">
        <v>156</v>
      </c>
      <c r="G1137" s="56" t="s">
        <v>157</v>
      </c>
      <c r="H1137" s="56" t="s">
        <v>158</v>
      </c>
      <c r="I1137" s="56" t="s">
        <v>159</v>
      </c>
      <c r="J1137" s="56" t="s">
        <v>160</v>
      </c>
      <c r="K1137" s="56" t="s">
        <v>161</v>
      </c>
      <c r="L1137" s="56" t="s">
        <v>162</v>
      </c>
      <c r="M1137" s="56" t="s">
        <v>163</v>
      </c>
      <c r="N1137" s="56" t="s">
        <v>164</v>
      </c>
      <c r="O1137" s="56" t="s">
        <v>165</v>
      </c>
      <c r="P1137" s="56" t="s">
        <v>166</v>
      </c>
      <c r="Q1137" s="56" t="s">
        <v>167</v>
      </c>
      <c r="R1137" s="56" t="s">
        <v>168</v>
      </c>
      <c r="S1137" s="56" t="s">
        <v>169</v>
      </c>
      <c r="T1137" s="56" t="s">
        <v>136</v>
      </c>
      <c r="U1137" s="56" t="s">
        <v>135</v>
      </c>
      <c r="V1137" s="56" t="s">
        <v>171</v>
      </c>
      <c r="W1137" s="56" t="s">
        <v>174</v>
      </c>
      <c r="X1137" s="56" t="s">
        <v>175</v>
      </c>
      <c r="Y1137" s="56" t="s">
        <v>177</v>
      </c>
      <c r="Z1137" s="56" t="s">
        <v>172</v>
      </c>
    </row>
    <row r="1138" spans="1:78" customFormat="1" x14ac:dyDescent="0.35">
      <c r="A1138" s="50" t="s">
        <v>62</v>
      </c>
      <c r="B1138" s="50"/>
      <c r="C1138" s="84" t="s">
        <v>567</v>
      </c>
      <c r="D1138" s="84" t="str">
        <f ca="1">TEXT(TODAY()+30,"YYYY-MM-DD")</f>
        <v>2023-01-19</v>
      </c>
      <c r="E1138" s="84" t="str">
        <f ca="1">TEXT(TODAY()+45,"YYYY-MM-DD")</f>
        <v>2023-02-03</v>
      </c>
      <c r="F1138" s="84" t="str">
        <f>TEXT(25,"0")</f>
        <v>25</v>
      </c>
      <c r="G1138" s="84" t="str">
        <f>CONCATENATE("USD,FLAT ",TEXT(F1138,"0.00"))</f>
        <v>USD,FLAT 25.00</v>
      </c>
      <c r="H1138" s="84" t="str">
        <f>TEXT(25,"0")</f>
        <v>25</v>
      </c>
      <c r="I1138" s="84" t="s">
        <v>65</v>
      </c>
      <c r="J1138" s="84" t="str">
        <f>TEXT(150,"0")</f>
        <v>150</v>
      </c>
      <c r="K1138" s="84" t="str">
        <f>TEXT(3750,"0")</f>
        <v>3750</v>
      </c>
      <c r="L1138" s="84"/>
      <c r="M1138" s="84" t="s">
        <v>566</v>
      </c>
      <c r="N1138" s="84"/>
      <c r="O1138" s="84" t="s">
        <v>239</v>
      </c>
      <c r="P1138" s="84" t="s">
        <v>243</v>
      </c>
      <c r="Q1138" s="84"/>
      <c r="R1138" s="84"/>
      <c r="S1138" s="84" t="s">
        <v>240</v>
      </c>
      <c r="T1138" s="84" t="s">
        <v>141</v>
      </c>
      <c r="U1138" s="84">
        <v>7829433453</v>
      </c>
      <c r="V1138" s="85" t="s">
        <v>195</v>
      </c>
      <c r="W1138" s="84">
        <v>0</v>
      </c>
      <c r="X1138" s="86">
        <v>0</v>
      </c>
      <c r="Y1138" s="87"/>
      <c r="Z1138" s="84" t="s">
        <v>244</v>
      </c>
    </row>
    <row r="1140" spans="1:78" customFormat="1" x14ac:dyDescent="0.35">
      <c r="A1140" s="34" t="s">
        <v>565</v>
      </c>
      <c r="B1140" s="35"/>
      <c r="C1140" s="35"/>
      <c r="D1140" s="35"/>
      <c r="E1140" s="35"/>
      <c r="F1140" s="35"/>
      <c r="G1140" s="35"/>
      <c r="H1140" s="35"/>
      <c r="I1140" s="35"/>
      <c r="J1140" s="35"/>
      <c r="K1140" s="35"/>
      <c r="L1140" s="35"/>
      <c r="M1140" s="35"/>
      <c r="N1140" s="35"/>
      <c r="O1140" s="35"/>
      <c r="P1140" s="35"/>
      <c r="Q1140" s="35"/>
      <c r="R1140" s="35"/>
      <c r="S1140" s="35"/>
      <c r="T1140" s="35"/>
      <c r="U1140" s="35"/>
      <c r="V1140" s="35"/>
      <c r="W1140" s="35"/>
      <c r="X1140" s="35"/>
      <c r="Y1140" s="35"/>
      <c r="Z1140" s="35"/>
      <c r="AA1140" s="35"/>
      <c r="AB1140" s="35"/>
      <c r="AC1140" s="35"/>
      <c r="AD1140" s="35"/>
      <c r="AE1140" s="35"/>
      <c r="AF1140" s="35"/>
      <c r="AG1140" s="35"/>
      <c r="AH1140" s="35"/>
      <c r="AI1140" s="35"/>
    </row>
    <row r="1141" spans="1:78" customFormat="1" x14ac:dyDescent="0.35">
      <c r="A1141" s="36" t="s">
        <v>84</v>
      </c>
      <c r="B1141" s="36" t="s">
        <v>85</v>
      </c>
      <c r="C1141" s="36" t="s">
        <v>86</v>
      </c>
      <c r="D1141" s="36" t="s">
        <v>87</v>
      </c>
      <c r="E1141" s="36" t="s">
        <v>88</v>
      </c>
      <c r="F1141" s="36" t="s">
        <v>89</v>
      </c>
      <c r="G1141" s="36" t="s">
        <v>90</v>
      </c>
      <c r="H1141" s="36" t="s">
        <v>91</v>
      </c>
      <c r="I1141" s="36" t="s">
        <v>92</v>
      </c>
      <c r="J1141" s="36" t="s">
        <v>93</v>
      </c>
      <c r="K1141" s="36" t="s">
        <v>94</v>
      </c>
      <c r="L1141" s="36" t="s">
        <v>95</v>
      </c>
      <c r="M1141" s="36" t="s">
        <v>96</v>
      </c>
      <c r="N1141" s="36" t="s">
        <v>97</v>
      </c>
      <c r="O1141" s="36" t="s">
        <v>98</v>
      </c>
      <c r="P1141" s="36" t="s">
        <v>99</v>
      </c>
      <c r="Q1141" s="36" t="s">
        <v>100</v>
      </c>
      <c r="R1141" s="36" t="s">
        <v>101</v>
      </c>
      <c r="S1141" s="37" t="s">
        <v>102</v>
      </c>
      <c r="T1141" s="315" t="s">
        <v>103</v>
      </c>
      <c r="U1141" s="316"/>
      <c r="V1141" s="317"/>
      <c r="W1141" s="315" t="s">
        <v>104</v>
      </c>
      <c r="X1141" s="317"/>
      <c r="Y1141" s="191"/>
      <c r="Z1141" s="318" t="s">
        <v>105</v>
      </c>
      <c r="AA1141" s="319"/>
      <c r="AB1141" s="319"/>
      <c r="AC1141" s="319"/>
      <c r="AD1141" s="319"/>
      <c r="AE1141" s="319"/>
      <c r="AF1141" s="320"/>
      <c r="AG1141" s="318" t="s">
        <v>106</v>
      </c>
      <c r="AH1141" s="319"/>
      <c r="AI1141" s="319"/>
      <c r="AJ1141" s="319"/>
      <c r="AK1141" s="319"/>
      <c r="AL1141" s="320"/>
      <c r="AM1141" s="46"/>
      <c r="AN1141" s="47"/>
      <c r="AO1141" s="47"/>
      <c r="AP1141" s="47"/>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row>
    <row r="1142" spans="1:78" customFormat="1" x14ac:dyDescent="0.35">
      <c r="A1142" s="38"/>
      <c r="B1142" s="38"/>
      <c r="C1142" s="38"/>
      <c r="D1142" s="38"/>
      <c r="E1142" s="38"/>
      <c r="F1142" s="38"/>
      <c r="G1142" s="38"/>
      <c r="H1142" s="38"/>
      <c r="I1142" s="38"/>
      <c r="J1142" s="38"/>
      <c r="K1142" s="38"/>
      <c r="L1142" s="38"/>
      <c r="M1142" s="38"/>
      <c r="N1142" s="38"/>
      <c r="O1142" s="38"/>
      <c r="P1142" s="38"/>
      <c r="Q1142" s="38"/>
      <c r="R1142" s="38"/>
      <c r="S1142" s="38"/>
      <c r="T1142" s="39" t="s">
        <v>107</v>
      </c>
      <c r="U1142" s="39" t="s">
        <v>108</v>
      </c>
      <c r="V1142" s="39" t="s">
        <v>109</v>
      </c>
      <c r="W1142" s="39" t="s">
        <v>110</v>
      </c>
      <c r="X1142" s="39" t="s">
        <v>111</v>
      </c>
      <c r="Y1142" s="39" t="s">
        <v>112</v>
      </c>
      <c r="Z1142" s="39" t="s">
        <v>113</v>
      </c>
      <c r="AA1142" s="39" t="s">
        <v>114</v>
      </c>
      <c r="AB1142" s="39" t="s">
        <v>115</v>
      </c>
      <c r="AC1142" s="39" t="s">
        <v>116</v>
      </c>
      <c r="AD1142" s="39" t="s">
        <v>117</v>
      </c>
      <c r="AE1142" s="39" t="s">
        <v>118</v>
      </c>
      <c r="AF1142" s="39" t="s">
        <v>119</v>
      </c>
      <c r="AG1142" s="39" t="s">
        <v>120</v>
      </c>
      <c r="AH1142" s="39" t="s">
        <v>121</v>
      </c>
      <c r="AI1142" s="39" t="s">
        <v>122</v>
      </c>
      <c r="AJ1142" s="39" t="s">
        <v>123</v>
      </c>
      <c r="AK1142" s="39" t="s">
        <v>124</v>
      </c>
      <c r="AL1142" s="39" t="s">
        <v>125</v>
      </c>
      <c r="AM1142" s="38" t="s">
        <v>149</v>
      </c>
      <c r="AN1142" s="39" t="s">
        <v>150</v>
      </c>
      <c r="AO1142" s="39" t="s">
        <v>151</v>
      </c>
      <c r="AP1142" s="58" t="s">
        <v>178</v>
      </c>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row>
    <row r="1143" spans="1:78" customFormat="1" x14ac:dyDescent="0.35">
      <c r="A1143" s="40" t="s">
        <v>145</v>
      </c>
      <c r="B1143" s="5" t="s">
        <v>49</v>
      </c>
      <c r="C1143" s="40" t="s">
        <v>564</v>
      </c>
      <c r="D1143" s="5" t="s">
        <v>236</v>
      </c>
      <c r="E1143" s="41" t="s">
        <v>28</v>
      </c>
      <c r="F1143" s="40" t="s">
        <v>126</v>
      </c>
      <c r="G1143" s="42" t="str">
        <f ca="1">TEXT(TODAY(),"YYYY-MM-DD")</f>
        <v>2022-12-20</v>
      </c>
      <c r="H1143" s="42" t="str">
        <f ca="1">TEXT(TODAY(),"YYYY-MM-DD")</f>
        <v>2022-12-20</v>
      </c>
      <c r="I1143" s="40">
        <v>12</v>
      </c>
      <c r="J1143" s="40">
        <v>12</v>
      </c>
      <c r="K1143" s="40">
        <v>12</v>
      </c>
      <c r="L1143" s="40" t="s">
        <v>563</v>
      </c>
      <c r="M1143" s="40" t="s">
        <v>562</v>
      </c>
      <c r="N1143" s="21" t="s">
        <v>127</v>
      </c>
      <c r="O1143" s="21" t="s">
        <v>127</v>
      </c>
      <c r="P1143" s="21" t="s">
        <v>128</v>
      </c>
      <c r="Q1143" s="21" t="s">
        <v>128</v>
      </c>
      <c r="R1143" s="21" t="s">
        <v>128</v>
      </c>
      <c r="S1143" s="41"/>
      <c r="T1143" s="41" t="s">
        <v>129</v>
      </c>
      <c r="U1143" s="41" t="s">
        <v>130</v>
      </c>
      <c r="V1143" s="41"/>
      <c r="W1143" s="41" t="s">
        <v>131</v>
      </c>
      <c r="X1143" s="41" t="s">
        <v>132</v>
      </c>
      <c r="Y1143" s="41"/>
      <c r="Z1143" s="41"/>
      <c r="AA1143" s="41"/>
      <c r="AB1143" s="41"/>
      <c r="AC1143" s="41"/>
      <c r="AD1143" s="41" t="s">
        <v>128</v>
      </c>
      <c r="AE1143" s="41" t="s">
        <v>128</v>
      </c>
      <c r="AF1143" s="41" t="s">
        <v>128</v>
      </c>
      <c r="AG1143" s="41"/>
      <c r="AH1143" s="41"/>
      <c r="AI1143" s="41"/>
      <c r="AJ1143" s="41" t="s">
        <v>128</v>
      </c>
      <c r="AK1143" s="41" t="s">
        <v>128</v>
      </c>
      <c r="AL1143" s="41" t="s">
        <v>128</v>
      </c>
      <c r="AM1143" s="40"/>
      <c r="AN1143" s="40">
        <v>19</v>
      </c>
      <c r="AO1143" s="40">
        <v>20</v>
      </c>
      <c r="AP1143" s="40">
        <v>0</v>
      </c>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row>
    <row r="1144" spans="1:78" customFormat="1" x14ac:dyDescent="0.35"/>
    <row r="1145" spans="1:78" customFormat="1" x14ac:dyDescent="0.35">
      <c r="A1145" s="306" t="s">
        <v>561</v>
      </c>
      <c r="B1145" s="307"/>
      <c r="C1145" s="307"/>
      <c r="D1145" s="307"/>
      <c r="E1145" s="307"/>
      <c r="F1145" s="307"/>
      <c r="G1145" s="307"/>
      <c r="H1145" s="307"/>
      <c r="I1145" s="307"/>
      <c r="J1145" s="307"/>
    </row>
    <row r="1146" spans="1:78" customFormat="1" x14ac:dyDescent="0.35">
      <c r="A1146" s="192"/>
      <c r="B1146" s="193"/>
      <c r="C1146" s="308" t="s">
        <v>245</v>
      </c>
      <c r="D1146" s="308"/>
      <c r="E1146" s="308"/>
      <c r="F1146" s="308"/>
      <c r="G1146" s="308"/>
      <c r="H1146" s="308"/>
      <c r="I1146" s="308"/>
      <c r="J1146" s="308"/>
      <c r="K1146" s="308"/>
    </row>
    <row r="1147" spans="1:78" customFormat="1" x14ac:dyDescent="0.35">
      <c r="A1147" s="304" t="s">
        <v>246</v>
      </c>
      <c r="B1147" s="304" t="s">
        <v>247</v>
      </c>
      <c r="C1147" s="309" t="s">
        <v>248</v>
      </c>
      <c r="D1147" s="310"/>
      <c r="E1147" s="310"/>
      <c r="F1147" s="311"/>
      <c r="G1147" s="312" t="s">
        <v>249</v>
      </c>
      <c r="H1147" s="313"/>
      <c r="I1147" s="313"/>
      <c r="J1147" s="314"/>
      <c r="K1147" s="304" t="s">
        <v>250</v>
      </c>
      <c r="L1147" s="304" t="s">
        <v>251</v>
      </c>
    </row>
    <row r="1148" spans="1:78" customFormat="1" x14ac:dyDescent="0.35">
      <c r="A1148" s="305"/>
      <c r="B1148" s="305"/>
      <c r="C1148" s="88" t="s">
        <v>161</v>
      </c>
      <c r="D1148" s="88" t="s">
        <v>163</v>
      </c>
      <c r="E1148" s="88" t="s">
        <v>252</v>
      </c>
      <c r="F1148" s="88" t="s">
        <v>253</v>
      </c>
      <c r="G1148" s="89" t="s">
        <v>161</v>
      </c>
      <c r="H1148" s="89" t="s">
        <v>163</v>
      </c>
      <c r="I1148" s="89" t="s">
        <v>252</v>
      </c>
      <c r="J1148" s="89" t="s">
        <v>253</v>
      </c>
      <c r="K1148" s="305"/>
      <c r="L1148" s="305"/>
    </row>
    <row r="1149" spans="1:78" customFormat="1" x14ac:dyDescent="0.35">
      <c r="A1149" s="41" t="s">
        <v>254</v>
      </c>
      <c r="B1149" s="41" t="s">
        <v>255</v>
      </c>
      <c r="C1149" s="21" t="str">
        <f>TEXT(16736.14,"0.00")</f>
        <v>16736.14</v>
      </c>
      <c r="D1149" s="21" t="str">
        <f>TEXT(668,"0")</f>
        <v>668</v>
      </c>
      <c r="E1149" s="21" t="str">
        <f>TEXT(16068.14,"0.00")</f>
        <v>16068.14</v>
      </c>
      <c r="F1149" s="21" t="str">
        <f>TEXT(96.01,"0.00")</f>
        <v>96.01</v>
      </c>
      <c r="G1149" s="21" t="str">
        <f>TEXT(3750,"0")</f>
        <v>3750</v>
      </c>
      <c r="H1149" s="21" t="str">
        <f>TEXT(460,"0")</f>
        <v>460</v>
      </c>
      <c r="I1149" s="21" t="str">
        <f>TEXT(3290,"0")</f>
        <v>3290</v>
      </c>
      <c r="J1149" s="21" t="str">
        <f>TEXT(87.73,"0.00")</f>
        <v>87.73</v>
      </c>
      <c r="K1149" s="21" t="str">
        <f>TEXT(346.3,"0.0")</f>
        <v>346.3</v>
      </c>
      <c r="L1149" s="41" t="s">
        <v>28</v>
      </c>
    </row>
    <row r="1151" spans="1:78" customFormat="1" x14ac:dyDescent="0.35">
      <c r="A1151" s="34" t="s">
        <v>581</v>
      </c>
      <c r="B1151" s="35"/>
      <c r="C1151" s="35"/>
      <c r="D1151" s="35"/>
      <c r="E1151" s="35"/>
      <c r="F1151" s="35"/>
      <c r="G1151" s="35"/>
      <c r="H1151" s="35"/>
      <c r="I1151" s="35"/>
      <c r="J1151" s="35"/>
      <c r="K1151" s="35"/>
      <c r="L1151" s="35"/>
      <c r="M1151" s="35"/>
      <c r="N1151" s="35"/>
      <c r="O1151" s="35"/>
      <c r="P1151" s="35"/>
      <c r="Q1151" s="35"/>
      <c r="R1151" s="35"/>
      <c r="S1151" s="35"/>
      <c r="T1151" s="35"/>
      <c r="U1151" s="35"/>
      <c r="V1151" s="35"/>
      <c r="W1151" s="35"/>
      <c r="X1151" s="35"/>
      <c r="Y1151" s="35"/>
      <c r="Z1151" s="35"/>
      <c r="AA1151" s="35"/>
      <c r="AB1151" s="35"/>
      <c r="AC1151" s="35"/>
      <c r="AD1151" s="35"/>
      <c r="AE1151" s="35"/>
      <c r="AF1151" s="35"/>
      <c r="AG1151" s="35"/>
      <c r="AH1151" s="35"/>
      <c r="AI1151" s="35"/>
    </row>
    <row r="1152" spans="1:78" customFormat="1" x14ac:dyDescent="0.35">
      <c r="A1152" s="36" t="s">
        <v>84</v>
      </c>
      <c r="B1152" s="36" t="s">
        <v>85</v>
      </c>
      <c r="C1152" s="36" t="s">
        <v>86</v>
      </c>
      <c r="D1152" s="36" t="s">
        <v>87</v>
      </c>
      <c r="E1152" s="36" t="s">
        <v>88</v>
      </c>
      <c r="F1152" s="36" t="s">
        <v>89</v>
      </c>
      <c r="G1152" s="36" t="s">
        <v>90</v>
      </c>
      <c r="H1152" s="36" t="s">
        <v>91</v>
      </c>
      <c r="I1152" s="36" t="s">
        <v>92</v>
      </c>
      <c r="J1152" s="36" t="s">
        <v>93</v>
      </c>
      <c r="K1152" s="36" t="s">
        <v>94</v>
      </c>
      <c r="L1152" s="36" t="s">
        <v>95</v>
      </c>
      <c r="M1152" s="36" t="s">
        <v>96</v>
      </c>
      <c r="N1152" s="36" t="s">
        <v>97</v>
      </c>
      <c r="O1152" s="36" t="s">
        <v>98</v>
      </c>
      <c r="P1152" s="36" t="s">
        <v>99</v>
      </c>
      <c r="Q1152" s="36" t="s">
        <v>100</v>
      </c>
      <c r="R1152" s="36" t="s">
        <v>101</v>
      </c>
      <c r="S1152" s="37" t="s">
        <v>102</v>
      </c>
      <c r="T1152" s="315" t="s">
        <v>103</v>
      </c>
      <c r="U1152" s="316"/>
      <c r="V1152" s="317"/>
      <c r="W1152" s="315" t="s">
        <v>104</v>
      </c>
      <c r="X1152" s="317"/>
      <c r="Y1152" s="196"/>
      <c r="Z1152" s="318" t="s">
        <v>105</v>
      </c>
      <c r="AA1152" s="319"/>
      <c r="AB1152" s="319"/>
      <c r="AC1152" s="319"/>
      <c r="AD1152" s="319"/>
      <c r="AE1152" s="319"/>
      <c r="AF1152" s="320"/>
      <c r="AG1152" s="318" t="s">
        <v>106</v>
      </c>
      <c r="AH1152" s="319"/>
      <c r="AI1152" s="319"/>
      <c r="AJ1152" s="319"/>
      <c r="AK1152" s="319"/>
      <c r="AL1152" s="320"/>
      <c r="AM1152" s="46"/>
      <c r="AN1152" s="47"/>
      <c r="AO1152" s="47"/>
      <c r="AP1152" s="47"/>
      <c r="AS1152" s="33"/>
      <c r="AT1152" s="33"/>
      <c r="AU1152" s="33"/>
      <c r="AV1152" s="33"/>
      <c r="AW1152" s="33"/>
      <c r="AX1152" s="33"/>
      <c r="AY1152" s="33"/>
      <c r="AZ1152" s="33"/>
      <c r="BA1152" s="33"/>
      <c r="BB1152" s="33"/>
      <c r="BC1152" s="33"/>
      <c r="BD1152" s="33"/>
      <c r="BE1152" s="33"/>
      <c r="BF1152" s="33"/>
      <c r="BG1152" s="33"/>
      <c r="BH1152" s="33"/>
      <c r="BI1152" s="33"/>
      <c r="BJ1152" s="33"/>
      <c r="BK1152" s="33"/>
      <c r="BL1152" s="33"/>
      <c r="BM1152" s="33"/>
      <c r="BN1152" s="33"/>
      <c r="BO1152" s="33"/>
      <c r="BP1152" s="33"/>
      <c r="BQ1152" s="33"/>
      <c r="BR1152" s="33"/>
      <c r="BS1152" s="33"/>
      <c r="BT1152" s="33"/>
      <c r="BU1152" s="33"/>
      <c r="BV1152" s="33"/>
      <c r="BW1152" s="33"/>
      <c r="BX1152" s="33"/>
      <c r="BY1152" s="33"/>
      <c r="BZ1152" s="33"/>
    </row>
    <row r="1153" spans="1:78" customFormat="1" x14ac:dyDescent="0.35">
      <c r="A1153" s="38"/>
      <c r="B1153" s="38"/>
      <c r="C1153" s="38"/>
      <c r="D1153" s="38"/>
      <c r="E1153" s="38"/>
      <c r="F1153" s="38"/>
      <c r="G1153" s="38"/>
      <c r="H1153" s="38"/>
      <c r="I1153" s="38"/>
      <c r="J1153" s="38"/>
      <c r="K1153" s="38"/>
      <c r="L1153" s="38"/>
      <c r="M1153" s="38"/>
      <c r="N1153" s="38"/>
      <c r="O1153" s="38"/>
      <c r="P1153" s="38"/>
      <c r="Q1153" s="38"/>
      <c r="R1153" s="38"/>
      <c r="S1153" s="38"/>
      <c r="T1153" s="39" t="s">
        <v>107</v>
      </c>
      <c r="U1153" s="39" t="s">
        <v>108</v>
      </c>
      <c r="V1153" s="39" t="s">
        <v>109</v>
      </c>
      <c r="W1153" s="39" t="s">
        <v>110</v>
      </c>
      <c r="X1153" s="39" t="s">
        <v>111</v>
      </c>
      <c r="Y1153" s="39" t="s">
        <v>112</v>
      </c>
      <c r="Z1153" s="39" t="s">
        <v>113</v>
      </c>
      <c r="AA1153" s="39" t="s">
        <v>114</v>
      </c>
      <c r="AB1153" s="39" t="s">
        <v>115</v>
      </c>
      <c r="AC1153" s="39" t="s">
        <v>116</v>
      </c>
      <c r="AD1153" s="39" t="s">
        <v>117</v>
      </c>
      <c r="AE1153" s="39" t="s">
        <v>118</v>
      </c>
      <c r="AF1153" s="39" t="s">
        <v>119</v>
      </c>
      <c r="AG1153" s="39" t="s">
        <v>120</v>
      </c>
      <c r="AH1153" s="39" t="s">
        <v>121</v>
      </c>
      <c r="AI1153" s="39" t="s">
        <v>122</v>
      </c>
      <c r="AJ1153" s="39" t="s">
        <v>123</v>
      </c>
      <c r="AK1153" s="39" t="s">
        <v>124</v>
      </c>
      <c r="AL1153" s="39" t="s">
        <v>125</v>
      </c>
      <c r="AM1153" s="38" t="s">
        <v>149</v>
      </c>
      <c r="AN1153" s="39" t="s">
        <v>150</v>
      </c>
      <c r="AO1153" s="39" t="s">
        <v>151</v>
      </c>
      <c r="AP1153" s="58" t="s">
        <v>178</v>
      </c>
      <c r="AS1153" s="33"/>
      <c r="AT1153" s="33"/>
      <c r="AU1153" s="33"/>
      <c r="AV1153" s="33"/>
      <c r="AW1153" s="33"/>
      <c r="AX1153" s="33"/>
      <c r="AY1153" s="33"/>
      <c r="AZ1153" s="33"/>
      <c r="BA1153" s="33"/>
      <c r="BB1153" s="33"/>
      <c r="BC1153" s="33"/>
      <c r="BD1153" s="33"/>
      <c r="BE1153" s="33"/>
      <c r="BF1153" s="33"/>
      <c r="BG1153" s="33"/>
      <c r="BH1153" s="33"/>
      <c r="BI1153" s="33"/>
      <c r="BJ1153" s="33"/>
      <c r="BK1153" s="33"/>
      <c r="BL1153" s="33"/>
      <c r="BM1153" s="33"/>
      <c r="BN1153" s="33"/>
      <c r="BO1153" s="33"/>
      <c r="BP1153" s="33"/>
      <c r="BQ1153" s="33"/>
      <c r="BR1153" s="33"/>
      <c r="BS1153" s="33"/>
      <c r="BT1153" s="33"/>
      <c r="BU1153" s="33"/>
      <c r="BV1153" s="33"/>
      <c r="BW1153" s="33"/>
      <c r="BX1153" s="33"/>
      <c r="BY1153" s="33"/>
      <c r="BZ1153" s="33"/>
    </row>
    <row r="1154" spans="1:78" customFormat="1" x14ac:dyDescent="0.35">
      <c r="A1154" s="40" t="s">
        <v>145</v>
      </c>
      <c r="B1154" s="5" t="s">
        <v>49</v>
      </c>
      <c r="C1154" s="40" t="s">
        <v>576</v>
      </c>
      <c r="D1154" s="5" t="s">
        <v>236</v>
      </c>
      <c r="E1154" s="41" t="s">
        <v>28</v>
      </c>
      <c r="F1154" s="40" t="s">
        <v>126</v>
      </c>
      <c r="G1154" s="42" t="str">
        <f ca="1">TEXT(TODAY(),"YYYY-MM-DD")</f>
        <v>2022-12-20</v>
      </c>
      <c r="H1154" s="42" t="str">
        <f ca="1">TEXT(TODAY(),"YYYY-MM-DD")</f>
        <v>2022-12-20</v>
      </c>
      <c r="I1154" s="40">
        <v>12</v>
      </c>
      <c r="J1154" s="40">
        <v>12</v>
      </c>
      <c r="K1154" s="40">
        <v>12</v>
      </c>
      <c r="L1154" s="40" t="s">
        <v>575</v>
      </c>
      <c r="M1154" s="40" t="s">
        <v>574</v>
      </c>
      <c r="N1154" s="21" t="s">
        <v>127</v>
      </c>
      <c r="O1154" s="21" t="s">
        <v>127</v>
      </c>
      <c r="P1154" s="21" t="s">
        <v>128</v>
      </c>
      <c r="Q1154" s="21" t="s">
        <v>128</v>
      </c>
      <c r="R1154" s="21" t="s">
        <v>128</v>
      </c>
      <c r="S1154" s="41"/>
      <c r="T1154" s="41" t="s">
        <v>129</v>
      </c>
      <c r="U1154" s="41" t="s">
        <v>130</v>
      </c>
      <c r="V1154" s="41"/>
      <c r="W1154" s="41" t="s">
        <v>131</v>
      </c>
      <c r="X1154" s="41" t="s">
        <v>132</v>
      </c>
      <c r="Y1154" s="41"/>
      <c r="Z1154" s="41"/>
      <c r="AA1154" s="41"/>
      <c r="AB1154" s="41"/>
      <c r="AC1154" s="41"/>
      <c r="AD1154" s="41" t="s">
        <v>128</v>
      </c>
      <c r="AE1154" s="41" t="s">
        <v>128</v>
      </c>
      <c r="AF1154" s="41" t="s">
        <v>128</v>
      </c>
      <c r="AG1154" s="41"/>
      <c r="AH1154" s="41"/>
      <c r="AI1154" s="41"/>
      <c r="AJ1154" s="41" t="s">
        <v>128</v>
      </c>
      <c r="AK1154" s="41" t="s">
        <v>128</v>
      </c>
      <c r="AL1154" s="41" t="s">
        <v>128</v>
      </c>
      <c r="AM1154" s="40"/>
      <c r="AN1154" s="40">
        <v>19</v>
      </c>
      <c r="AO1154" s="40">
        <v>0</v>
      </c>
      <c r="AP1154" s="40">
        <v>0</v>
      </c>
      <c r="AS1154" s="33"/>
      <c r="AT1154" s="33"/>
      <c r="AU1154" s="33"/>
      <c r="AV1154" s="33"/>
      <c r="AW1154" s="33"/>
      <c r="AX1154" s="33"/>
      <c r="AY1154" s="33"/>
      <c r="AZ1154" s="33"/>
      <c r="BA1154" s="33"/>
      <c r="BB1154" s="33"/>
      <c r="BC1154" s="33"/>
      <c r="BD1154" s="33"/>
      <c r="BE1154" s="33"/>
      <c r="BF1154" s="33"/>
      <c r="BG1154" s="33"/>
      <c r="BH1154" s="33"/>
      <c r="BI1154" s="33"/>
      <c r="BJ1154" s="33"/>
      <c r="BK1154" s="33"/>
      <c r="BL1154" s="33"/>
      <c r="BM1154" s="33"/>
      <c r="BN1154" s="33"/>
      <c r="BO1154" s="33"/>
      <c r="BP1154" s="33"/>
      <c r="BQ1154" s="33"/>
      <c r="BR1154" s="33"/>
      <c r="BS1154" s="33"/>
      <c r="BT1154" s="33"/>
      <c r="BU1154" s="33"/>
      <c r="BV1154" s="33"/>
      <c r="BW1154" s="33"/>
      <c r="BX1154" s="33"/>
      <c r="BY1154" s="33"/>
      <c r="BZ1154" s="33"/>
    </row>
    <row r="1155" spans="1:78" customFormat="1" ht="19" customHeight="1" x14ac:dyDescent="0.35">
      <c r="A1155" s="33"/>
      <c r="B1155" s="33"/>
      <c r="C1155" s="33"/>
      <c r="D1155" s="33"/>
      <c r="E1155" s="33"/>
      <c r="F1155" s="33"/>
      <c r="G1155" s="33"/>
      <c r="H1155" s="33"/>
      <c r="I1155" s="33"/>
      <c r="J1155" s="33"/>
      <c r="K1155" s="33"/>
      <c r="L1155" s="14"/>
      <c r="M1155" s="14"/>
      <c r="Y1155" s="60"/>
    </row>
    <row r="1156" spans="1:78" customFormat="1" ht="18.5" x14ac:dyDescent="0.35">
      <c r="A1156" s="48" t="s">
        <v>580</v>
      </c>
      <c r="B1156" s="49"/>
      <c r="C1156" s="49"/>
      <c r="D1156" s="49"/>
      <c r="E1156" s="49"/>
      <c r="F1156" s="49"/>
      <c r="G1156" s="49"/>
      <c r="H1156" s="49"/>
      <c r="I1156" s="49"/>
      <c r="J1156" s="49"/>
      <c r="K1156" s="49"/>
      <c r="L1156" s="33"/>
      <c r="Y1156" s="60"/>
      <c r="BB1156" s="33"/>
      <c r="BC1156" s="33"/>
      <c r="BD1156" s="33"/>
      <c r="BE1156" s="33"/>
      <c r="BF1156" s="33"/>
      <c r="BG1156" s="33"/>
      <c r="BH1156" s="33"/>
      <c r="BI1156" s="33"/>
      <c r="BJ1156" s="33"/>
      <c r="BK1156" s="33"/>
      <c r="BL1156" s="33"/>
      <c r="BM1156" s="33"/>
      <c r="BN1156" s="33"/>
      <c r="BO1156" s="33"/>
      <c r="BP1156" s="33"/>
      <c r="BQ1156" s="33"/>
      <c r="BR1156" s="33"/>
      <c r="BS1156" s="33"/>
      <c r="BT1156" s="33"/>
      <c r="BU1156" s="33"/>
      <c r="BV1156" s="33"/>
      <c r="BW1156" s="33"/>
      <c r="BX1156" s="33"/>
      <c r="BY1156" s="33"/>
      <c r="BZ1156" s="33"/>
    </row>
    <row r="1157" spans="1:78" customFormat="1" ht="15.5" x14ac:dyDescent="0.35">
      <c r="A1157" s="43" t="s">
        <v>32</v>
      </c>
      <c r="B1157" s="43" t="s">
        <v>33</v>
      </c>
      <c r="C1157" s="43" t="s">
        <v>34</v>
      </c>
      <c r="D1157" s="43" t="s">
        <v>4</v>
      </c>
      <c r="E1157" s="43" t="s">
        <v>35</v>
      </c>
      <c r="F1157" s="43" t="s">
        <v>133</v>
      </c>
      <c r="G1157" s="43" t="s">
        <v>134</v>
      </c>
      <c r="H1157" s="43" t="s">
        <v>135</v>
      </c>
      <c r="I1157" s="43" t="s">
        <v>136</v>
      </c>
      <c r="J1157" s="43" t="s">
        <v>137</v>
      </c>
      <c r="K1157" s="43" t="s">
        <v>138</v>
      </c>
      <c r="L1157" s="33"/>
      <c r="Y1157" s="60"/>
      <c r="BB1157" s="33"/>
      <c r="BC1157" s="33"/>
      <c r="BD1157" s="33"/>
      <c r="BE1157" s="33"/>
      <c r="BF1157" s="33"/>
      <c r="BG1157" s="33"/>
      <c r="BH1157" s="33"/>
      <c r="BI1157" s="33"/>
      <c r="BJ1157" s="33"/>
      <c r="BK1157" s="33"/>
      <c r="BL1157" s="33"/>
      <c r="BM1157" s="33"/>
      <c r="BN1157" s="33"/>
      <c r="BO1157" s="33"/>
      <c r="BP1157" s="33"/>
      <c r="BQ1157" s="33"/>
      <c r="BR1157" s="33"/>
      <c r="BS1157" s="33"/>
      <c r="BT1157" s="33"/>
      <c r="BU1157" s="33"/>
      <c r="BV1157" s="33"/>
      <c r="BW1157" s="33"/>
      <c r="BX1157" s="33"/>
      <c r="BY1157" s="33"/>
      <c r="BZ1157" s="33"/>
    </row>
    <row r="1158" spans="1:78" customFormat="1" x14ac:dyDescent="0.35">
      <c r="A1158" s="44" t="s">
        <v>139</v>
      </c>
      <c r="B1158" s="44" t="s">
        <v>140</v>
      </c>
      <c r="C1158" s="44" t="str">
        <f ca="1">TEXT(TODAY(),"YYYY-MM-DD")</f>
        <v>2022-12-20</v>
      </c>
      <c r="D1158" s="44" t="s">
        <v>13</v>
      </c>
      <c r="E1158" s="44" t="s">
        <v>144</v>
      </c>
      <c r="F1158" s="45" t="str">
        <f ca="1">TEXT(TODAY(),"YYYY-MM-DD")</f>
        <v>2022-12-20</v>
      </c>
      <c r="G1158" s="42" t="s">
        <v>128</v>
      </c>
      <c r="H1158" s="5" t="s">
        <v>49</v>
      </c>
      <c r="I1158" s="44" t="s">
        <v>141</v>
      </c>
      <c r="J1158" s="44" t="s">
        <v>142</v>
      </c>
      <c r="K1158" s="44"/>
      <c r="L1158" s="33"/>
      <c r="Y1158" s="60"/>
      <c r="BB1158" s="33"/>
      <c r="BC1158" s="33"/>
      <c r="BD1158" s="33"/>
      <c r="BE1158" s="33"/>
      <c r="BF1158" s="33"/>
      <c r="BG1158" s="33"/>
      <c r="BH1158" s="33"/>
      <c r="BI1158" s="33"/>
      <c r="BJ1158" s="33"/>
      <c r="BK1158" s="33"/>
      <c r="BL1158" s="33"/>
      <c r="BM1158" s="33"/>
      <c r="BN1158" s="33"/>
      <c r="BO1158" s="33"/>
      <c r="BP1158" s="33"/>
      <c r="BQ1158" s="33"/>
      <c r="BR1158" s="33"/>
      <c r="BS1158" s="33"/>
      <c r="BT1158" s="33"/>
      <c r="BU1158" s="33"/>
      <c r="BV1158" s="33"/>
      <c r="BW1158" s="33"/>
      <c r="BX1158" s="33"/>
      <c r="BY1158" s="33"/>
      <c r="BZ1158" s="33"/>
    </row>
    <row r="1159" spans="1:78" customFormat="1" x14ac:dyDescent="0.35">
      <c r="A1159" s="44" t="s">
        <v>36</v>
      </c>
      <c r="B1159" s="44" t="s">
        <v>143</v>
      </c>
      <c r="C1159" s="44" t="str">
        <f ca="1">TEXT(TODAY(),"YYYY-MM-DD")</f>
        <v>2022-12-20</v>
      </c>
      <c r="D1159" s="44" t="s">
        <v>13</v>
      </c>
      <c r="E1159" s="44" t="s">
        <v>38</v>
      </c>
      <c r="F1159" s="45" t="str">
        <f ca="1">TEXT(TODAY(),"YYYY-MM-DD")</f>
        <v>2022-12-20</v>
      </c>
      <c r="G1159" s="42" t="s">
        <v>128</v>
      </c>
      <c r="H1159" s="44" t="s">
        <v>49</v>
      </c>
      <c r="I1159" s="44" t="s">
        <v>141</v>
      </c>
      <c r="J1159" s="44" t="s">
        <v>142</v>
      </c>
      <c r="K1159" s="44"/>
      <c r="L1159" s="33"/>
      <c r="Y1159" s="60"/>
      <c r="BB1159" s="33"/>
      <c r="BC1159" s="33"/>
      <c r="BD1159" s="33"/>
      <c r="BE1159" s="33"/>
      <c r="BF1159" s="33"/>
      <c r="BG1159" s="33"/>
      <c r="BH1159" s="33"/>
      <c r="BI1159" s="33"/>
      <c r="BJ1159" s="33"/>
      <c r="BK1159" s="33"/>
      <c r="BL1159" s="33"/>
      <c r="BM1159" s="33"/>
      <c r="BN1159" s="33"/>
      <c r="BO1159" s="33"/>
      <c r="BP1159" s="33"/>
      <c r="BQ1159" s="33"/>
      <c r="BR1159" s="33"/>
      <c r="BS1159" s="33"/>
      <c r="BT1159" s="33"/>
      <c r="BU1159" s="33"/>
      <c r="BV1159" s="33"/>
      <c r="BW1159" s="33"/>
      <c r="BX1159" s="33"/>
      <c r="BY1159" s="33"/>
      <c r="BZ1159" s="33"/>
    </row>
    <row r="1161" spans="1:78" customFormat="1" x14ac:dyDescent="0.35">
      <c r="A1161" s="321" t="s">
        <v>579</v>
      </c>
      <c r="B1161" s="322"/>
      <c r="C1161" s="322"/>
      <c r="D1161" s="322"/>
      <c r="E1161" s="322"/>
      <c r="F1161" s="322"/>
      <c r="G1161" s="322"/>
      <c r="H1161" s="322"/>
      <c r="I1161" s="322"/>
      <c r="J1161" s="322"/>
      <c r="K1161" s="322"/>
      <c r="L1161" s="322"/>
      <c r="M1161" s="322"/>
      <c r="N1161" s="322"/>
      <c r="O1161" s="322"/>
      <c r="P1161" s="322"/>
      <c r="Q1161" s="322"/>
      <c r="R1161" s="322"/>
      <c r="S1161" s="198"/>
      <c r="T1161" s="198"/>
      <c r="U1161" s="198"/>
      <c r="V1161" s="198"/>
      <c r="W1161" s="198"/>
      <c r="X1161" s="198"/>
      <c r="Y1161" s="198"/>
      <c r="Z1161" s="198"/>
    </row>
    <row r="1162" spans="1:78" customFormat="1" x14ac:dyDescent="0.35">
      <c r="A1162" s="56" t="s">
        <v>153</v>
      </c>
      <c r="B1162" s="56" t="s">
        <v>154</v>
      </c>
      <c r="C1162" s="56" t="s">
        <v>155</v>
      </c>
      <c r="D1162" s="56" t="s">
        <v>90</v>
      </c>
      <c r="E1162" s="56" t="s">
        <v>102</v>
      </c>
      <c r="F1162" s="56" t="s">
        <v>156</v>
      </c>
      <c r="G1162" s="56" t="s">
        <v>157</v>
      </c>
      <c r="H1162" s="56" t="s">
        <v>158</v>
      </c>
      <c r="I1162" s="56" t="s">
        <v>159</v>
      </c>
      <c r="J1162" s="56" t="s">
        <v>160</v>
      </c>
      <c r="K1162" s="56" t="s">
        <v>161</v>
      </c>
      <c r="L1162" s="56" t="s">
        <v>162</v>
      </c>
      <c r="M1162" s="56" t="s">
        <v>163</v>
      </c>
      <c r="N1162" s="56" t="s">
        <v>164</v>
      </c>
      <c r="O1162" s="56" t="s">
        <v>165</v>
      </c>
      <c r="P1162" s="56" t="s">
        <v>166</v>
      </c>
      <c r="Q1162" s="56" t="s">
        <v>167</v>
      </c>
      <c r="R1162" s="56" t="s">
        <v>168</v>
      </c>
      <c r="S1162" s="56" t="s">
        <v>169</v>
      </c>
      <c r="T1162" s="56" t="s">
        <v>136</v>
      </c>
      <c r="U1162" s="56" t="s">
        <v>135</v>
      </c>
      <c r="V1162" s="56" t="s">
        <v>171</v>
      </c>
      <c r="W1162" s="56" t="s">
        <v>174</v>
      </c>
      <c r="X1162" s="56" t="s">
        <v>175</v>
      </c>
      <c r="Y1162" s="56" t="s">
        <v>177</v>
      </c>
      <c r="Z1162" s="56" t="s">
        <v>172</v>
      </c>
    </row>
    <row r="1163" spans="1:78" customFormat="1" x14ac:dyDescent="0.35">
      <c r="A1163" s="50" t="s">
        <v>578</v>
      </c>
      <c r="B1163" s="50"/>
      <c r="C1163" s="194" t="s">
        <v>570</v>
      </c>
      <c r="D1163" s="194"/>
      <c r="E1163" s="194"/>
      <c r="F1163" s="195" t="str">
        <f>TEXT(100,"0")</f>
        <v>100</v>
      </c>
      <c r="G1163" s="194" t="str">
        <f>CONCATENATE("USD,FLAT ",TEXT(F1163,"0.00"))</f>
        <v>USD,FLAT 100.00</v>
      </c>
      <c r="H1163" s="195" t="str">
        <f>TEXT(25,"0")</f>
        <v>25</v>
      </c>
      <c r="I1163" s="194" t="s">
        <v>65</v>
      </c>
      <c r="J1163" s="194" t="s">
        <v>38</v>
      </c>
      <c r="K1163" s="195" t="str">
        <f>TEXT(25,"0")</f>
        <v>25</v>
      </c>
      <c r="L1163" s="194"/>
      <c r="M1163" s="195" t="str">
        <f>TEXT(13,"0")</f>
        <v>13</v>
      </c>
      <c r="N1163" s="194"/>
      <c r="O1163" s="194" t="s">
        <v>239</v>
      </c>
      <c r="P1163" s="194" t="s">
        <v>491</v>
      </c>
      <c r="Q1163" s="194"/>
      <c r="R1163" s="194"/>
      <c r="S1163" s="194" t="s">
        <v>240</v>
      </c>
      <c r="T1163" s="194" t="s">
        <v>141</v>
      </c>
      <c r="U1163" s="194">
        <v>7829433453</v>
      </c>
      <c r="V1163" s="194" t="s">
        <v>195</v>
      </c>
      <c r="W1163" s="194">
        <v>1</v>
      </c>
      <c r="X1163" s="194">
        <v>0</v>
      </c>
      <c r="Y1163" s="194" t="s">
        <v>291</v>
      </c>
      <c r="Z1163" s="194" t="s">
        <v>355</v>
      </c>
      <c r="AU1163" t="s">
        <v>859</v>
      </c>
    </row>
    <row r="1165" spans="1:78" customFormat="1" x14ac:dyDescent="0.35">
      <c r="A1165" s="321" t="s">
        <v>579</v>
      </c>
      <c r="B1165" s="322"/>
      <c r="C1165" s="322"/>
      <c r="D1165" s="322"/>
      <c r="E1165" s="322"/>
      <c r="F1165" s="322"/>
      <c r="G1165" s="322"/>
      <c r="H1165" s="322"/>
      <c r="I1165" s="322"/>
      <c r="J1165" s="322"/>
      <c r="K1165" s="322"/>
      <c r="L1165" s="322"/>
      <c r="M1165" s="322"/>
      <c r="N1165" s="322"/>
      <c r="O1165" s="322"/>
      <c r="P1165" s="322"/>
      <c r="Q1165" s="322"/>
      <c r="R1165" s="322"/>
      <c r="S1165" s="198"/>
      <c r="T1165" s="198"/>
      <c r="U1165" s="198"/>
      <c r="V1165" s="198"/>
      <c r="W1165" s="198"/>
      <c r="X1165" s="198"/>
      <c r="Y1165" s="198"/>
      <c r="Z1165" s="198"/>
    </row>
    <row r="1166" spans="1:78" customFormat="1" x14ac:dyDescent="0.35">
      <c r="A1166" s="56" t="s">
        <v>153</v>
      </c>
      <c r="B1166" s="56" t="s">
        <v>154</v>
      </c>
      <c r="C1166" s="56" t="s">
        <v>155</v>
      </c>
      <c r="D1166" s="56" t="s">
        <v>90</v>
      </c>
      <c r="E1166" s="56" t="s">
        <v>102</v>
      </c>
      <c r="F1166" s="56" t="s">
        <v>156</v>
      </c>
      <c r="G1166" s="56" t="s">
        <v>157</v>
      </c>
      <c r="H1166" s="56" t="s">
        <v>158</v>
      </c>
      <c r="I1166" s="56" t="s">
        <v>159</v>
      </c>
      <c r="J1166" s="56" t="s">
        <v>160</v>
      </c>
      <c r="K1166" s="56" t="s">
        <v>161</v>
      </c>
      <c r="L1166" s="56" t="s">
        <v>162</v>
      </c>
      <c r="M1166" s="56" t="s">
        <v>163</v>
      </c>
      <c r="N1166" s="56" t="s">
        <v>164</v>
      </c>
      <c r="O1166" s="56" t="s">
        <v>165</v>
      </c>
      <c r="P1166" s="56" t="s">
        <v>166</v>
      </c>
      <c r="Q1166" s="56" t="s">
        <v>167</v>
      </c>
      <c r="R1166" s="56" t="s">
        <v>168</v>
      </c>
      <c r="S1166" s="56" t="s">
        <v>169</v>
      </c>
      <c r="T1166" s="56" t="s">
        <v>136</v>
      </c>
      <c r="U1166" s="56" t="s">
        <v>135</v>
      </c>
      <c r="V1166" s="56" t="s">
        <v>171</v>
      </c>
      <c r="W1166" s="56" t="s">
        <v>174</v>
      </c>
      <c r="X1166" s="56" t="s">
        <v>175</v>
      </c>
      <c r="Y1166" s="56" t="s">
        <v>177</v>
      </c>
      <c r="Z1166" s="56" t="s">
        <v>172</v>
      </c>
    </row>
    <row r="1167" spans="1:78" customFormat="1" x14ac:dyDescent="0.35">
      <c r="A1167" s="50" t="s">
        <v>578</v>
      </c>
      <c r="B1167" s="50"/>
      <c r="C1167" s="84" t="s">
        <v>241</v>
      </c>
      <c r="D1167" s="84" t="str">
        <f ca="1">TEXT(TODAY()+30,"YYYY-MM-DD")</f>
        <v>2023-01-19</v>
      </c>
      <c r="E1167" s="84" t="str">
        <f ca="1">TEXT(TODAY()+45,"YYYY-MM-DD")</f>
        <v>2023-02-03</v>
      </c>
      <c r="F1167" s="84" t="str">
        <f>TEXT(25,"0")</f>
        <v>25</v>
      </c>
      <c r="G1167" s="84" t="str">
        <f>CONCATENATE("USD,FLAT ",TEXT(F1167,"0.00"))</f>
        <v>USD,FLAT 25.00</v>
      </c>
      <c r="H1167" s="84" t="str">
        <f>TEXT(25,"0")</f>
        <v>25</v>
      </c>
      <c r="I1167" s="84" t="s">
        <v>65</v>
      </c>
      <c r="J1167" s="84">
        <v>1</v>
      </c>
      <c r="K1167" s="84" t="str">
        <f>TEXT(25,"0")</f>
        <v>25</v>
      </c>
      <c r="L1167" s="84"/>
      <c r="M1167" s="84" t="str">
        <f>TEXT(13,"0")</f>
        <v>13</v>
      </c>
      <c r="N1167" s="84"/>
      <c r="O1167" s="84" t="s">
        <v>239</v>
      </c>
      <c r="P1167" s="84" t="s">
        <v>243</v>
      </c>
      <c r="Q1167" s="84"/>
      <c r="R1167" s="84"/>
      <c r="S1167" s="84" t="s">
        <v>240</v>
      </c>
      <c r="T1167" s="84" t="s">
        <v>141</v>
      </c>
      <c r="U1167" s="84">
        <v>7829433453</v>
      </c>
      <c r="V1167" s="85" t="s">
        <v>195</v>
      </c>
      <c r="W1167" s="84">
        <v>0</v>
      </c>
      <c r="X1167" s="86">
        <v>0</v>
      </c>
      <c r="Y1167" s="87"/>
      <c r="Z1167" s="84" t="s">
        <v>244</v>
      </c>
    </row>
    <row r="1169" spans="1:78" customFormat="1" x14ac:dyDescent="0.35">
      <c r="A1169" s="34" t="s">
        <v>577</v>
      </c>
      <c r="B1169" s="35"/>
      <c r="C1169" s="35"/>
      <c r="D1169" s="35"/>
      <c r="E1169" s="35"/>
      <c r="F1169" s="35"/>
      <c r="G1169" s="35"/>
      <c r="H1169" s="35"/>
      <c r="I1169" s="35"/>
      <c r="J1169" s="35"/>
      <c r="K1169" s="35"/>
      <c r="L1169" s="35"/>
      <c r="M1169" s="35"/>
      <c r="N1169" s="35"/>
      <c r="O1169" s="35"/>
      <c r="P1169" s="35"/>
      <c r="Q1169" s="35"/>
      <c r="R1169" s="35"/>
      <c r="S1169" s="35"/>
      <c r="T1169" s="35"/>
      <c r="U1169" s="35"/>
      <c r="V1169" s="35"/>
      <c r="W1169" s="35"/>
      <c r="X1169" s="35"/>
      <c r="Y1169" s="35"/>
      <c r="Z1169" s="35"/>
      <c r="AA1169" s="35"/>
      <c r="AB1169" s="35"/>
      <c r="AC1169" s="35"/>
      <c r="AD1169" s="35"/>
      <c r="AE1169" s="35"/>
      <c r="AF1169" s="35"/>
      <c r="AG1169" s="35"/>
      <c r="AH1169" s="35"/>
      <c r="AI1169" s="35"/>
    </row>
    <row r="1170" spans="1:78" customFormat="1" x14ac:dyDescent="0.35">
      <c r="A1170" s="36" t="s">
        <v>84</v>
      </c>
      <c r="B1170" s="36" t="s">
        <v>85</v>
      </c>
      <c r="C1170" s="36" t="s">
        <v>86</v>
      </c>
      <c r="D1170" s="36" t="s">
        <v>87</v>
      </c>
      <c r="E1170" s="36" t="s">
        <v>88</v>
      </c>
      <c r="F1170" s="36" t="s">
        <v>89</v>
      </c>
      <c r="G1170" s="36" t="s">
        <v>90</v>
      </c>
      <c r="H1170" s="36" t="s">
        <v>91</v>
      </c>
      <c r="I1170" s="36" t="s">
        <v>92</v>
      </c>
      <c r="J1170" s="36" t="s">
        <v>93</v>
      </c>
      <c r="K1170" s="36" t="s">
        <v>94</v>
      </c>
      <c r="L1170" s="36" t="s">
        <v>95</v>
      </c>
      <c r="M1170" s="36" t="s">
        <v>96</v>
      </c>
      <c r="N1170" s="36" t="s">
        <v>97</v>
      </c>
      <c r="O1170" s="36" t="s">
        <v>98</v>
      </c>
      <c r="P1170" s="36" t="s">
        <v>99</v>
      </c>
      <c r="Q1170" s="36" t="s">
        <v>100</v>
      </c>
      <c r="R1170" s="36" t="s">
        <v>101</v>
      </c>
      <c r="S1170" s="37" t="s">
        <v>102</v>
      </c>
      <c r="T1170" s="315" t="s">
        <v>103</v>
      </c>
      <c r="U1170" s="316"/>
      <c r="V1170" s="317"/>
      <c r="W1170" s="315" t="s">
        <v>104</v>
      </c>
      <c r="X1170" s="317"/>
      <c r="Y1170" s="196"/>
      <c r="Z1170" s="318" t="s">
        <v>105</v>
      </c>
      <c r="AA1170" s="319"/>
      <c r="AB1170" s="319"/>
      <c r="AC1170" s="319"/>
      <c r="AD1170" s="319"/>
      <c r="AE1170" s="319"/>
      <c r="AF1170" s="320"/>
      <c r="AG1170" s="318" t="s">
        <v>106</v>
      </c>
      <c r="AH1170" s="319"/>
      <c r="AI1170" s="319"/>
      <c r="AJ1170" s="319"/>
      <c r="AK1170" s="319"/>
      <c r="AL1170" s="320"/>
      <c r="AM1170" s="46"/>
      <c r="AN1170" s="47"/>
      <c r="AO1170" s="47"/>
      <c r="AP1170" s="47"/>
      <c r="AS1170" s="33"/>
      <c r="AT1170" s="33"/>
      <c r="AU1170" s="33"/>
      <c r="AV1170" s="33"/>
      <c r="AW1170" s="33"/>
      <c r="AX1170" s="33"/>
      <c r="AY1170" s="33"/>
      <c r="AZ1170" s="33"/>
      <c r="BA1170" s="33"/>
      <c r="BB1170" s="33"/>
      <c r="BC1170" s="33"/>
      <c r="BD1170" s="33"/>
      <c r="BE1170" s="33"/>
      <c r="BF1170" s="33"/>
      <c r="BG1170" s="33"/>
      <c r="BH1170" s="33"/>
      <c r="BI1170" s="33"/>
      <c r="BJ1170" s="33"/>
      <c r="BK1170" s="33"/>
      <c r="BL1170" s="33"/>
      <c r="BM1170" s="33"/>
      <c r="BN1170" s="33"/>
      <c r="BO1170" s="33"/>
      <c r="BP1170" s="33"/>
      <c r="BQ1170" s="33"/>
      <c r="BR1170" s="33"/>
      <c r="BS1170" s="33"/>
      <c r="BT1170" s="33"/>
      <c r="BU1170" s="33"/>
      <c r="BV1170" s="33"/>
      <c r="BW1170" s="33"/>
      <c r="BX1170" s="33"/>
      <c r="BY1170" s="33"/>
      <c r="BZ1170" s="33"/>
    </row>
    <row r="1171" spans="1:78" customFormat="1" x14ac:dyDescent="0.35">
      <c r="A1171" s="38"/>
      <c r="B1171" s="38"/>
      <c r="C1171" s="38"/>
      <c r="D1171" s="38"/>
      <c r="E1171" s="38"/>
      <c r="F1171" s="38"/>
      <c r="G1171" s="38"/>
      <c r="H1171" s="38"/>
      <c r="I1171" s="38"/>
      <c r="J1171" s="38"/>
      <c r="K1171" s="38"/>
      <c r="L1171" s="38"/>
      <c r="M1171" s="38"/>
      <c r="N1171" s="38"/>
      <c r="O1171" s="38"/>
      <c r="P1171" s="38"/>
      <c r="Q1171" s="38"/>
      <c r="R1171" s="38"/>
      <c r="S1171" s="38"/>
      <c r="T1171" s="39" t="s">
        <v>107</v>
      </c>
      <c r="U1171" s="39" t="s">
        <v>108</v>
      </c>
      <c r="V1171" s="39" t="s">
        <v>109</v>
      </c>
      <c r="W1171" s="39" t="s">
        <v>110</v>
      </c>
      <c r="X1171" s="39" t="s">
        <v>111</v>
      </c>
      <c r="Y1171" s="39" t="s">
        <v>112</v>
      </c>
      <c r="Z1171" s="39" t="s">
        <v>113</v>
      </c>
      <c r="AA1171" s="39" t="s">
        <v>114</v>
      </c>
      <c r="AB1171" s="39" t="s">
        <v>115</v>
      </c>
      <c r="AC1171" s="39" t="s">
        <v>116</v>
      </c>
      <c r="AD1171" s="39" t="s">
        <v>117</v>
      </c>
      <c r="AE1171" s="39" t="s">
        <v>118</v>
      </c>
      <c r="AF1171" s="39" t="s">
        <v>119</v>
      </c>
      <c r="AG1171" s="39" t="s">
        <v>120</v>
      </c>
      <c r="AH1171" s="39" t="s">
        <v>121</v>
      </c>
      <c r="AI1171" s="39" t="s">
        <v>122</v>
      </c>
      <c r="AJ1171" s="39" t="s">
        <v>123</v>
      </c>
      <c r="AK1171" s="39" t="s">
        <v>124</v>
      </c>
      <c r="AL1171" s="39" t="s">
        <v>125</v>
      </c>
      <c r="AM1171" s="38" t="s">
        <v>149</v>
      </c>
      <c r="AN1171" s="39" t="s">
        <v>150</v>
      </c>
      <c r="AO1171" s="39" t="s">
        <v>151</v>
      </c>
      <c r="AP1171" s="58" t="s">
        <v>178</v>
      </c>
      <c r="AS1171" s="33"/>
      <c r="AT1171" s="33"/>
      <c r="AU1171" s="33"/>
      <c r="AV1171" s="33"/>
      <c r="AW1171" s="33"/>
      <c r="AX1171" s="33"/>
      <c r="AY1171" s="33"/>
      <c r="AZ1171" s="33"/>
      <c r="BA1171" s="33"/>
      <c r="BB1171" s="33"/>
      <c r="BC1171" s="33"/>
      <c r="BD1171" s="33"/>
      <c r="BE1171" s="33"/>
      <c r="BF1171" s="33"/>
      <c r="BG1171" s="33"/>
      <c r="BH1171" s="33"/>
      <c r="BI1171" s="33"/>
      <c r="BJ1171" s="33"/>
      <c r="BK1171" s="33"/>
      <c r="BL1171" s="33"/>
      <c r="BM1171" s="33"/>
      <c r="BN1171" s="33"/>
      <c r="BO1171" s="33"/>
      <c r="BP1171" s="33"/>
      <c r="BQ1171" s="33"/>
      <c r="BR1171" s="33"/>
      <c r="BS1171" s="33"/>
      <c r="BT1171" s="33"/>
      <c r="BU1171" s="33"/>
      <c r="BV1171" s="33"/>
      <c r="BW1171" s="33"/>
      <c r="BX1171" s="33"/>
      <c r="BY1171" s="33"/>
      <c r="BZ1171" s="33"/>
    </row>
    <row r="1172" spans="1:78" customFormat="1" x14ac:dyDescent="0.35">
      <c r="A1172" s="40" t="s">
        <v>145</v>
      </c>
      <c r="B1172" s="5" t="s">
        <v>49</v>
      </c>
      <c r="C1172" s="40" t="s">
        <v>576</v>
      </c>
      <c r="D1172" s="5" t="s">
        <v>236</v>
      </c>
      <c r="E1172" s="41" t="s">
        <v>28</v>
      </c>
      <c r="F1172" s="40" t="s">
        <v>126</v>
      </c>
      <c r="G1172" s="42" t="str">
        <f ca="1">TEXT(TODAY(),"YYYY-MM-DD")</f>
        <v>2022-12-20</v>
      </c>
      <c r="H1172" s="42" t="str">
        <f ca="1">TEXT(TODAY(),"YYYY-MM-DD")</f>
        <v>2022-12-20</v>
      </c>
      <c r="I1172" s="40">
        <v>12</v>
      </c>
      <c r="J1172" s="40">
        <v>12</v>
      </c>
      <c r="K1172" s="40">
        <v>12</v>
      </c>
      <c r="L1172" s="40" t="s">
        <v>575</v>
      </c>
      <c r="M1172" s="40" t="s">
        <v>574</v>
      </c>
      <c r="N1172" s="21" t="s">
        <v>127</v>
      </c>
      <c r="O1172" s="21" t="s">
        <v>127</v>
      </c>
      <c r="P1172" s="21" t="s">
        <v>128</v>
      </c>
      <c r="Q1172" s="21" t="s">
        <v>128</v>
      </c>
      <c r="R1172" s="21" t="s">
        <v>128</v>
      </c>
      <c r="S1172" s="41"/>
      <c r="T1172" s="41" t="s">
        <v>129</v>
      </c>
      <c r="U1172" s="41" t="s">
        <v>130</v>
      </c>
      <c r="V1172" s="41"/>
      <c r="W1172" s="41" t="s">
        <v>131</v>
      </c>
      <c r="X1172" s="41" t="s">
        <v>132</v>
      </c>
      <c r="Y1172" s="41"/>
      <c r="Z1172" s="41"/>
      <c r="AA1172" s="41"/>
      <c r="AB1172" s="41"/>
      <c r="AC1172" s="41"/>
      <c r="AD1172" s="41" t="s">
        <v>128</v>
      </c>
      <c r="AE1172" s="41" t="s">
        <v>128</v>
      </c>
      <c r="AF1172" s="41" t="s">
        <v>128</v>
      </c>
      <c r="AG1172" s="41"/>
      <c r="AH1172" s="41"/>
      <c r="AI1172" s="41"/>
      <c r="AJ1172" s="41" t="s">
        <v>128</v>
      </c>
      <c r="AK1172" s="41" t="s">
        <v>128</v>
      </c>
      <c r="AL1172" s="41" t="s">
        <v>128</v>
      </c>
      <c r="AM1172" s="40"/>
      <c r="AN1172" s="40">
        <v>19</v>
      </c>
      <c r="AO1172" s="40">
        <v>20</v>
      </c>
      <c r="AP1172" s="40">
        <v>0</v>
      </c>
      <c r="AS1172" s="33"/>
      <c r="AT1172" s="33"/>
      <c r="AU1172" s="33"/>
      <c r="AV1172" s="33"/>
      <c r="AW1172" s="33"/>
      <c r="AX1172" s="33"/>
      <c r="AY1172" s="33"/>
      <c r="AZ1172" s="33"/>
      <c r="BA1172" s="33"/>
      <c r="BB1172" s="33"/>
      <c r="BC1172" s="33"/>
      <c r="BD1172" s="33"/>
      <c r="BE1172" s="33"/>
      <c r="BF1172" s="33"/>
      <c r="BG1172" s="33"/>
      <c r="BH1172" s="33"/>
      <c r="BI1172" s="33"/>
      <c r="BJ1172" s="33"/>
      <c r="BK1172" s="33"/>
      <c r="BL1172" s="33"/>
      <c r="BM1172" s="33"/>
      <c r="BN1172" s="33"/>
      <c r="BO1172" s="33"/>
      <c r="BP1172" s="33"/>
      <c r="BQ1172" s="33"/>
      <c r="BR1172" s="33"/>
      <c r="BS1172" s="33"/>
      <c r="BT1172" s="33"/>
      <c r="BU1172" s="33"/>
      <c r="BV1172" s="33"/>
      <c r="BW1172" s="33"/>
      <c r="BX1172" s="33"/>
      <c r="BY1172" s="33"/>
      <c r="BZ1172" s="33"/>
    </row>
    <row r="1173" spans="1:78" customFormat="1" x14ac:dyDescent="0.35"/>
    <row r="1174" spans="1:78" customFormat="1" x14ac:dyDescent="0.35">
      <c r="A1174" s="306" t="s">
        <v>573</v>
      </c>
      <c r="B1174" s="307"/>
      <c r="C1174" s="307"/>
      <c r="D1174" s="307"/>
      <c r="E1174" s="307"/>
      <c r="F1174" s="307"/>
      <c r="G1174" s="307"/>
      <c r="H1174" s="307"/>
      <c r="I1174" s="307"/>
      <c r="J1174" s="307"/>
    </row>
    <row r="1175" spans="1:78" customFormat="1" x14ac:dyDescent="0.35">
      <c r="A1175" s="197"/>
      <c r="B1175" s="198"/>
      <c r="C1175" s="308" t="s">
        <v>245</v>
      </c>
      <c r="D1175" s="308"/>
      <c r="E1175" s="308"/>
      <c r="F1175" s="308"/>
      <c r="G1175" s="308"/>
      <c r="H1175" s="308"/>
      <c r="I1175" s="308"/>
      <c r="J1175" s="308"/>
      <c r="K1175" s="308"/>
    </row>
    <row r="1176" spans="1:78" customFormat="1" x14ac:dyDescent="0.35">
      <c r="A1176" s="304" t="s">
        <v>246</v>
      </c>
      <c r="B1176" s="304" t="s">
        <v>247</v>
      </c>
      <c r="C1176" s="309" t="s">
        <v>248</v>
      </c>
      <c r="D1176" s="310"/>
      <c r="E1176" s="310"/>
      <c r="F1176" s="311"/>
      <c r="G1176" s="312" t="s">
        <v>249</v>
      </c>
      <c r="H1176" s="313"/>
      <c r="I1176" s="313"/>
      <c r="J1176" s="314"/>
      <c r="K1176" s="304" t="s">
        <v>250</v>
      </c>
      <c r="L1176" s="304" t="s">
        <v>251</v>
      </c>
    </row>
    <row r="1177" spans="1:78" customFormat="1" x14ac:dyDescent="0.35">
      <c r="A1177" s="305"/>
      <c r="B1177" s="305"/>
      <c r="C1177" s="88" t="s">
        <v>161</v>
      </c>
      <c r="D1177" s="88" t="s">
        <v>163</v>
      </c>
      <c r="E1177" s="88" t="s">
        <v>252</v>
      </c>
      <c r="F1177" s="88" t="s">
        <v>253</v>
      </c>
      <c r="G1177" s="89" t="s">
        <v>161</v>
      </c>
      <c r="H1177" s="89" t="s">
        <v>163</v>
      </c>
      <c r="I1177" s="89" t="s">
        <v>252</v>
      </c>
      <c r="J1177" s="89" t="s">
        <v>253</v>
      </c>
      <c r="K1177" s="305"/>
      <c r="L1177" s="305"/>
    </row>
    <row r="1178" spans="1:78" customFormat="1" x14ac:dyDescent="0.35">
      <c r="A1178" s="41" t="s">
        <v>254</v>
      </c>
      <c r="B1178" s="41" t="s">
        <v>255</v>
      </c>
      <c r="C1178" s="21" t="str">
        <f>TEXT(16736.14,"0.00")</f>
        <v>16736.14</v>
      </c>
      <c r="D1178" s="21" t="str">
        <f>TEXT(668,"0")</f>
        <v>668</v>
      </c>
      <c r="E1178" s="21" t="str">
        <f>TEXT(16068.14,"0.00")</f>
        <v>16068.14</v>
      </c>
      <c r="F1178" s="21" t="str">
        <f>TEXT(96.01,"0.00")</f>
        <v>96.01</v>
      </c>
      <c r="G1178" s="21" t="str">
        <f>TEXT(3750,"0")</f>
        <v>3750</v>
      </c>
      <c r="H1178" s="21" t="str">
        <f>TEXT(460,"0")</f>
        <v>460</v>
      </c>
      <c r="I1178" s="21" t="str">
        <f>TEXT(3290,"0")</f>
        <v>3290</v>
      </c>
      <c r="J1178" s="21" t="str">
        <f>TEXT(87.73,"0.00")</f>
        <v>87.73</v>
      </c>
      <c r="K1178" s="21" t="str">
        <f>TEXT(346.3,"0.0")</f>
        <v>346.3</v>
      </c>
      <c r="L1178" s="41" t="s">
        <v>28</v>
      </c>
    </row>
    <row r="1180" spans="1:78" customFormat="1" x14ac:dyDescent="0.35">
      <c r="A1180" s="34" t="s">
        <v>591</v>
      </c>
      <c r="B1180" s="35"/>
      <c r="C1180" s="35"/>
      <c r="D1180" s="35"/>
      <c r="E1180" s="35"/>
      <c r="F1180" s="35"/>
      <c r="G1180" s="35"/>
      <c r="H1180" s="35"/>
      <c r="I1180" s="35"/>
      <c r="J1180" s="35"/>
      <c r="K1180" s="35"/>
      <c r="L1180" s="35"/>
      <c r="M1180" s="35"/>
      <c r="N1180" s="35"/>
      <c r="O1180" s="35"/>
      <c r="P1180" s="35"/>
      <c r="Q1180" s="35"/>
      <c r="R1180" s="35"/>
      <c r="S1180" s="35"/>
      <c r="T1180" s="35"/>
      <c r="U1180" s="35"/>
      <c r="V1180" s="35"/>
      <c r="W1180" s="35"/>
      <c r="X1180" s="35"/>
      <c r="Y1180" s="35"/>
      <c r="Z1180" s="35"/>
      <c r="AA1180" s="35"/>
      <c r="AB1180" s="35"/>
      <c r="AC1180" s="35"/>
      <c r="AD1180" s="35"/>
      <c r="AE1180" s="35"/>
      <c r="AF1180" s="35"/>
      <c r="AG1180" s="35"/>
      <c r="AH1180" s="35"/>
      <c r="AI1180" s="35"/>
    </row>
    <row r="1181" spans="1:78" customFormat="1" x14ac:dyDescent="0.35">
      <c r="A1181" s="36" t="s">
        <v>84</v>
      </c>
      <c r="B1181" s="36" t="s">
        <v>85</v>
      </c>
      <c r="C1181" s="36" t="s">
        <v>86</v>
      </c>
      <c r="D1181" s="36" t="s">
        <v>87</v>
      </c>
      <c r="E1181" s="36" t="s">
        <v>88</v>
      </c>
      <c r="F1181" s="36" t="s">
        <v>89</v>
      </c>
      <c r="G1181" s="36" t="s">
        <v>90</v>
      </c>
      <c r="H1181" s="36" t="s">
        <v>91</v>
      </c>
      <c r="I1181" s="36" t="s">
        <v>92</v>
      </c>
      <c r="J1181" s="36" t="s">
        <v>93</v>
      </c>
      <c r="K1181" s="36" t="s">
        <v>94</v>
      </c>
      <c r="L1181" s="36" t="s">
        <v>95</v>
      </c>
      <c r="M1181" s="36" t="s">
        <v>96</v>
      </c>
      <c r="N1181" s="36" t="s">
        <v>97</v>
      </c>
      <c r="O1181" s="36" t="s">
        <v>98</v>
      </c>
      <c r="P1181" s="36" t="s">
        <v>99</v>
      </c>
      <c r="Q1181" s="36" t="s">
        <v>100</v>
      </c>
      <c r="R1181" s="36" t="s">
        <v>101</v>
      </c>
      <c r="S1181" s="37" t="s">
        <v>102</v>
      </c>
      <c r="T1181" s="315" t="s">
        <v>103</v>
      </c>
      <c r="U1181" s="316"/>
      <c r="V1181" s="317"/>
      <c r="W1181" s="315" t="s">
        <v>104</v>
      </c>
      <c r="X1181" s="317"/>
      <c r="Y1181" s="199"/>
      <c r="Z1181" s="318" t="s">
        <v>105</v>
      </c>
      <c r="AA1181" s="319"/>
      <c r="AB1181" s="319"/>
      <c r="AC1181" s="319"/>
      <c r="AD1181" s="319"/>
      <c r="AE1181" s="319"/>
      <c r="AF1181" s="320"/>
      <c r="AG1181" s="318" t="s">
        <v>106</v>
      </c>
      <c r="AH1181" s="319"/>
      <c r="AI1181" s="319"/>
      <c r="AJ1181" s="319"/>
      <c r="AK1181" s="319"/>
      <c r="AL1181" s="320"/>
      <c r="AM1181" s="46"/>
      <c r="AN1181" s="47"/>
      <c r="AO1181" s="47"/>
      <c r="AP1181" s="47"/>
      <c r="AS1181" s="33"/>
      <c r="AT1181" s="33"/>
      <c r="AU1181" s="33"/>
      <c r="AV1181" s="33"/>
      <c r="AW1181" s="33"/>
      <c r="AX1181" s="33"/>
      <c r="AY1181" s="33"/>
      <c r="AZ1181" s="33"/>
      <c r="BA1181" s="33"/>
      <c r="BB1181" s="33"/>
      <c r="BC1181" s="33"/>
      <c r="BD1181" s="33"/>
      <c r="BE1181" s="33"/>
      <c r="BF1181" s="33"/>
      <c r="BG1181" s="33"/>
      <c r="BH1181" s="33"/>
      <c r="BI1181" s="33"/>
      <c r="BJ1181" s="33"/>
      <c r="BK1181" s="33"/>
      <c r="BL1181" s="33"/>
      <c r="BM1181" s="33"/>
      <c r="BN1181" s="33"/>
      <c r="BO1181" s="33"/>
      <c r="BP1181" s="33"/>
      <c r="BQ1181" s="33"/>
      <c r="BR1181" s="33"/>
      <c r="BS1181" s="33"/>
      <c r="BT1181" s="33"/>
      <c r="BU1181" s="33"/>
      <c r="BV1181" s="33"/>
      <c r="BW1181" s="33"/>
      <c r="BX1181" s="33"/>
      <c r="BY1181" s="33"/>
      <c r="BZ1181" s="33"/>
    </row>
    <row r="1182" spans="1:78" customFormat="1" x14ac:dyDescent="0.35">
      <c r="A1182" s="38"/>
      <c r="B1182" s="38"/>
      <c r="C1182" s="38"/>
      <c r="D1182" s="38"/>
      <c r="E1182" s="38"/>
      <c r="F1182" s="38"/>
      <c r="G1182" s="38"/>
      <c r="H1182" s="38"/>
      <c r="I1182" s="38"/>
      <c r="J1182" s="38"/>
      <c r="K1182" s="38"/>
      <c r="L1182" s="38"/>
      <c r="M1182" s="38"/>
      <c r="N1182" s="38"/>
      <c r="O1182" s="38"/>
      <c r="P1182" s="38"/>
      <c r="Q1182" s="38"/>
      <c r="R1182" s="38"/>
      <c r="S1182" s="38"/>
      <c r="T1182" s="39" t="s">
        <v>107</v>
      </c>
      <c r="U1182" s="39" t="s">
        <v>108</v>
      </c>
      <c r="V1182" s="39" t="s">
        <v>109</v>
      </c>
      <c r="W1182" s="39" t="s">
        <v>110</v>
      </c>
      <c r="X1182" s="39" t="s">
        <v>111</v>
      </c>
      <c r="Y1182" s="39" t="s">
        <v>112</v>
      </c>
      <c r="Z1182" s="39" t="s">
        <v>113</v>
      </c>
      <c r="AA1182" s="39" t="s">
        <v>114</v>
      </c>
      <c r="AB1182" s="39" t="s">
        <v>115</v>
      </c>
      <c r="AC1182" s="39" t="s">
        <v>116</v>
      </c>
      <c r="AD1182" s="39" t="s">
        <v>117</v>
      </c>
      <c r="AE1182" s="39" t="s">
        <v>118</v>
      </c>
      <c r="AF1182" s="39" t="s">
        <v>119</v>
      </c>
      <c r="AG1182" s="39" t="s">
        <v>120</v>
      </c>
      <c r="AH1182" s="39" t="s">
        <v>121</v>
      </c>
      <c r="AI1182" s="39" t="s">
        <v>122</v>
      </c>
      <c r="AJ1182" s="39" t="s">
        <v>123</v>
      </c>
      <c r="AK1182" s="39" t="s">
        <v>124</v>
      </c>
      <c r="AL1182" s="39" t="s">
        <v>125</v>
      </c>
      <c r="AM1182" s="38" t="s">
        <v>149</v>
      </c>
      <c r="AN1182" s="39" t="s">
        <v>150</v>
      </c>
      <c r="AO1182" s="39" t="s">
        <v>151</v>
      </c>
      <c r="AP1182" s="58" t="s">
        <v>178</v>
      </c>
      <c r="AS1182" s="33"/>
      <c r="AT1182" s="33"/>
      <c r="AU1182" s="33"/>
      <c r="AV1182" s="33"/>
      <c r="AW1182" s="33"/>
      <c r="AX1182" s="33"/>
      <c r="AY1182" s="33"/>
      <c r="AZ1182" s="33"/>
      <c r="BA1182" s="33"/>
      <c r="BB1182" s="33"/>
      <c r="BC1182" s="33"/>
      <c r="BD1182" s="33"/>
      <c r="BE1182" s="33"/>
      <c r="BF1182" s="33"/>
      <c r="BG1182" s="33"/>
      <c r="BH1182" s="33"/>
      <c r="BI1182" s="33"/>
      <c r="BJ1182" s="33"/>
      <c r="BK1182" s="33"/>
      <c r="BL1182" s="33"/>
      <c r="BM1182" s="33"/>
      <c r="BN1182" s="33"/>
      <c r="BO1182" s="33"/>
      <c r="BP1182" s="33"/>
      <c r="BQ1182" s="33"/>
      <c r="BR1182" s="33"/>
      <c r="BS1182" s="33"/>
      <c r="BT1182" s="33"/>
      <c r="BU1182" s="33"/>
      <c r="BV1182" s="33"/>
      <c r="BW1182" s="33"/>
      <c r="BX1182" s="33"/>
      <c r="BY1182" s="33"/>
      <c r="BZ1182" s="33"/>
    </row>
    <row r="1183" spans="1:78" customFormat="1" x14ac:dyDescent="0.35">
      <c r="A1183" s="40" t="s">
        <v>145</v>
      </c>
      <c r="B1183" s="5" t="s">
        <v>49</v>
      </c>
      <c r="C1183" s="40" t="s">
        <v>585</v>
      </c>
      <c r="D1183" s="5" t="s">
        <v>236</v>
      </c>
      <c r="E1183" s="41" t="s">
        <v>28</v>
      </c>
      <c r="F1183" s="40" t="s">
        <v>126</v>
      </c>
      <c r="G1183" s="42" t="str">
        <f ca="1">TEXT(TODAY(),"YYYY-MM-DD")</f>
        <v>2022-12-20</v>
      </c>
      <c r="H1183" s="42" t="str">
        <f ca="1">TEXT(TODAY(),"YYYY-MM-DD")</f>
        <v>2022-12-20</v>
      </c>
      <c r="I1183" s="40">
        <v>12</v>
      </c>
      <c r="J1183" s="40">
        <v>12</v>
      </c>
      <c r="K1183" s="40">
        <v>12</v>
      </c>
      <c r="L1183" s="40" t="s">
        <v>584</v>
      </c>
      <c r="M1183" s="40" t="s">
        <v>583</v>
      </c>
      <c r="N1183" s="21" t="s">
        <v>127</v>
      </c>
      <c r="O1183" s="21" t="s">
        <v>127</v>
      </c>
      <c r="P1183" s="21" t="s">
        <v>128</v>
      </c>
      <c r="Q1183" s="21" t="s">
        <v>128</v>
      </c>
      <c r="R1183" s="21" t="s">
        <v>128</v>
      </c>
      <c r="S1183" s="41"/>
      <c r="T1183" s="41" t="s">
        <v>129</v>
      </c>
      <c r="U1183" s="41" t="s">
        <v>130</v>
      </c>
      <c r="V1183" s="41"/>
      <c r="W1183" s="41" t="s">
        <v>131</v>
      </c>
      <c r="X1183" s="41" t="s">
        <v>132</v>
      </c>
      <c r="Y1183" s="41"/>
      <c r="Z1183" s="41"/>
      <c r="AA1183" s="41"/>
      <c r="AB1183" s="41"/>
      <c r="AC1183" s="41"/>
      <c r="AD1183" s="41" t="s">
        <v>128</v>
      </c>
      <c r="AE1183" s="41" t="s">
        <v>128</v>
      </c>
      <c r="AF1183" s="41" t="s">
        <v>128</v>
      </c>
      <c r="AG1183" s="41"/>
      <c r="AH1183" s="41"/>
      <c r="AI1183" s="41"/>
      <c r="AJ1183" s="41" t="s">
        <v>128</v>
      </c>
      <c r="AK1183" s="41" t="s">
        <v>128</v>
      </c>
      <c r="AL1183" s="41" t="s">
        <v>128</v>
      </c>
      <c r="AM1183" s="40"/>
      <c r="AN1183" s="40">
        <v>19</v>
      </c>
      <c r="AO1183" s="40">
        <v>0</v>
      </c>
      <c r="AP1183" s="40">
        <v>0</v>
      </c>
      <c r="AS1183" s="33"/>
      <c r="AT1183" s="33"/>
      <c r="AU1183" s="33"/>
      <c r="AV1183" s="33"/>
      <c r="AW1183" s="33"/>
      <c r="AX1183" s="33"/>
      <c r="AY1183" s="33"/>
      <c r="AZ1183" s="33"/>
      <c r="BA1183" s="33"/>
      <c r="BB1183" s="33"/>
      <c r="BC1183" s="33"/>
      <c r="BD1183" s="33"/>
      <c r="BE1183" s="33"/>
      <c r="BF1183" s="33"/>
      <c r="BG1183" s="33"/>
      <c r="BH1183" s="33"/>
      <c r="BI1183" s="33"/>
      <c r="BJ1183" s="33"/>
      <c r="BK1183" s="33"/>
      <c r="BL1183" s="33"/>
      <c r="BM1183" s="33"/>
      <c r="BN1183" s="33"/>
      <c r="BO1183" s="33"/>
      <c r="BP1183" s="33"/>
      <c r="BQ1183" s="33"/>
      <c r="BR1183" s="33"/>
      <c r="BS1183" s="33"/>
      <c r="BT1183" s="33"/>
      <c r="BU1183" s="33"/>
      <c r="BV1183" s="33"/>
      <c r="BW1183" s="33"/>
      <c r="BX1183" s="33"/>
      <c r="BY1183" s="33"/>
      <c r="BZ1183" s="33"/>
    </row>
    <row r="1184" spans="1:78" customFormat="1" ht="19" customHeight="1" x14ac:dyDescent="0.35">
      <c r="A1184" s="33"/>
      <c r="B1184" s="33"/>
      <c r="C1184" s="33"/>
      <c r="D1184" s="33"/>
      <c r="E1184" s="33"/>
      <c r="F1184" s="33"/>
      <c r="G1184" s="33"/>
      <c r="H1184" s="33"/>
      <c r="I1184" s="33"/>
      <c r="J1184" s="33"/>
      <c r="K1184" s="33"/>
      <c r="L1184" s="14"/>
      <c r="M1184" s="14"/>
      <c r="Y1184" s="60"/>
    </row>
    <row r="1185" spans="1:78" customFormat="1" ht="18.5" x14ac:dyDescent="0.35">
      <c r="A1185" s="48" t="s">
        <v>590</v>
      </c>
      <c r="B1185" s="49"/>
      <c r="C1185" s="49"/>
      <c r="D1185" s="49"/>
      <c r="E1185" s="49"/>
      <c r="F1185" s="49"/>
      <c r="G1185" s="49"/>
      <c r="H1185" s="49"/>
      <c r="I1185" s="49"/>
      <c r="J1185" s="49"/>
      <c r="K1185" s="49"/>
      <c r="L1185" s="33"/>
      <c r="Y1185" s="60"/>
      <c r="BB1185" s="33"/>
      <c r="BC1185" s="33"/>
      <c r="BD1185" s="33"/>
      <c r="BE1185" s="33"/>
      <c r="BF1185" s="33"/>
      <c r="BG1185" s="33"/>
      <c r="BH1185" s="33"/>
      <c r="BI1185" s="33"/>
      <c r="BJ1185" s="33"/>
      <c r="BK1185" s="33"/>
      <c r="BL1185" s="33"/>
      <c r="BM1185" s="33"/>
      <c r="BN1185" s="33"/>
      <c r="BO1185" s="33"/>
      <c r="BP1185" s="33"/>
      <c r="BQ1185" s="33"/>
      <c r="BR1185" s="33"/>
      <c r="BS1185" s="33"/>
      <c r="BT1185" s="33"/>
      <c r="BU1185" s="33"/>
      <c r="BV1185" s="33"/>
      <c r="BW1185" s="33"/>
      <c r="BX1185" s="33"/>
      <c r="BY1185" s="33"/>
      <c r="BZ1185" s="33"/>
    </row>
    <row r="1186" spans="1:78" customFormat="1" ht="15.5" x14ac:dyDescent="0.35">
      <c r="A1186" s="43" t="s">
        <v>32</v>
      </c>
      <c r="B1186" s="43" t="s">
        <v>33</v>
      </c>
      <c r="C1186" s="43" t="s">
        <v>34</v>
      </c>
      <c r="D1186" s="43" t="s">
        <v>4</v>
      </c>
      <c r="E1186" s="43" t="s">
        <v>35</v>
      </c>
      <c r="F1186" s="43" t="s">
        <v>133</v>
      </c>
      <c r="G1186" s="43" t="s">
        <v>134</v>
      </c>
      <c r="H1186" s="43" t="s">
        <v>135</v>
      </c>
      <c r="I1186" s="43" t="s">
        <v>136</v>
      </c>
      <c r="J1186" s="43" t="s">
        <v>137</v>
      </c>
      <c r="K1186" s="43" t="s">
        <v>138</v>
      </c>
      <c r="L1186" s="33"/>
      <c r="Y1186" s="60"/>
      <c r="BB1186" s="33"/>
      <c r="BC1186" s="33"/>
      <c r="BD1186" s="33"/>
      <c r="BE1186" s="33"/>
      <c r="BF1186" s="33"/>
      <c r="BG1186" s="33"/>
      <c r="BH1186" s="33"/>
      <c r="BI1186" s="33"/>
      <c r="BJ1186" s="33"/>
      <c r="BK1186" s="33"/>
      <c r="BL1186" s="33"/>
      <c r="BM1186" s="33"/>
      <c r="BN1186" s="33"/>
      <c r="BO1186" s="33"/>
      <c r="BP1186" s="33"/>
      <c r="BQ1186" s="33"/>
      <c r="BR1186" s="33"/>
      <c r="BS1186" s="33"/>
      <c r="BT1186" s="33"/>
      <c r="BU1186" s="33"/>
      <c r="BV1186" s="33"/>
      <c r="BW1186" s="33"/>
      <c r="BX1186" s="33"/>
      <c r="BY1186" s="33"/>
      <c r="BZ1186" s="33"/>
    </row>
    <row r="1187" spans="1:78" customFormat="1" x14ac:dyDescent="0.35">
      <c r="A1187" s="44" t="s">
        <v>139</v>
      </c>
      <c r="B1187" s="44" t="s">
        <v>140</v>
      </c>
      <c r="C1187" s="44" t="str">
        <f ca="1">TEXT(TODAY(),"YYYY-MM-DD")</f>
        <v>2022-12-20</v>
      </c>
      <c r="D1187" s="44" t="s">
        <v>13</v>
      </c>
      <c r="E1187" s="44" t="s">
        <v>144</v>
      </c>
      <c r="F1187" s="45" t="str">
        <f ca="1">TEXT(TODAY(),"YYYY-MM-DD")</f>
        <v>2022-12-20</v>
      </c>
      <c r="G1187" s="42" t="s">
        <v>128</v>
      </c>
      <c r="H1187" s="5" t="s">
        <v>49</v>
      </c>
      <c r="I1187" s="44" t="s">
        <v>141</v>
      </c>
      <c r="J1187" s="44" t="s">
        <v>142</v>
      </c>
      <c r="K1187" s="44"/>
      <c r="L1187" s="33"/>
      <c r="Y1187" s="60"/>
      <c r="BB1187" s="33"/>
      <c r="BC1187" s="33"/>
      <c r="BD1187" s="33"/>
      <c r="BE1187" s="33"/>
      <c r="BF1187" s="33"/>
      <c r="BG1187" s="33"/>
      <c r="BH1187" s="33"/>
      <c r="BI1187" s="33"/>
      <c r="BJ1187" s="33"/>
      <c r="BK1187" s="33"/>
      <c r="BL1187" s="33"/>
      <c r="BM1187" s="33"/>
      <c r="BN1187" s="33"/>
      <c r="BO1187" s="33"/>
      <c r="BP1187" s="33"/>
      <c r="BQ1187" s="33"/>
      <c r="BR1187" s="33"/>
      <c r="BS1187" s="33"/>
      <c r="BT1187" s="33"/>
      <c r="BU1187" s="33"/>
      <c r="BV1187" s="33"/>
      <c r="BW1187" s="33"/>
      <c r="BX1187" s="33"/>
      <c r="BY1187" s="33"/>
      <c r="BZ1187" s="33"/>
    </row>
    <row r="1188" spans="1:78" customFormat="1" x14ac:dyDescent="0.35">
      <c r="A1188" s="44" t="s">
        <v>36</v>
      </c>
      <c r="B1188" s="44" t="s">
        <v>143</v>
      </c>
      <c r="C1188" s="44" t="str">
        <f ca="1">TEXT(TODAY(),"YYYY-MM-DD")</f>
        <v>2022-12-20</v>
      </c>
      <c r="D1188" s="44" t="s">
        <v>13</v>
      </c>
      <c r="E1188" s="44" t="s">
        <v>38</v>
      </c>
      <c r="F1188" s="45" t="str">
        <f ca="1">TEXT(TODAY(),"YYYY-MM-DD")</f>
        <v>2022-12-20</v>
      </c>
      <c r="G1188" s="42" t="s">
        <v>128</v>
      </c>
      <c r="H1188" s="44" t="s">
        <v>49</v>
      </c>
      <c r="I1188" s="44" t="s">
        <v>141</v>
      </c>
      <c r="J1188" s="44" t="s">
        <v>142</v>
      </c>
      <c r="K1188" s="44"/>
      <c r="L1188" s="33"/>
      <c r="Y1188" s="60"/>
      <c r="BB1188" s="33"/>
      <c r="BC1188" s="33"/>
      <c r="BD1188" s="33"/>
      <c r="BE1188" s="33"/>
      <c r="BF1188" s="33"/>
      <c r="BG1188" s="33"/>
      <c r="BH1188" s="33"/>
      <c r="BI1188" s="33"/>
      <c r="BJ1188" s="33"/>
      <c r="BK1188" s="33"/>
      <c r="BL1188" s="33"/>
      <c r="BM1188" s="33"/>
      <c r="BN1188" s="33"/>
      <c r="BO1188" s="33"/>
      <c r="BP1188" s="33"/>
      <c r="BQ1188" s="33"/>
      <c r="BR1188" s="33"/>
      <c r="BS1188" s="33"/>
      <c r="BT1188" s="33"/>
      <c r="BU1188" s="33"/>
      <c r="BV1188" s="33"/>
      <c r="BW1188" s="33"/>
      <c r="BX1188" s="33"/>
      <c r="BY1188" s="33"/>
      <c r="BZ1188" s="33"/>
    </row>
    <row r="1190" spans="1:78" customFormat="1" x14ac:dyDescent="0.35">
      <c r="A1190" s="321" t="s">
        <v>588</v>
      </c>
      <c r="B1190" s="322"/>
      <c r="C1190" s="322"/>
      <c r="D1190" s="322"/>
      <c r="E1190" s="322"/>
      <c r="F1190" s="322"/>
      <c r="G1190" s="322"/>
      <c r="H1190" s="322"/>
      <c r="I1190" s="322"/>
      <c r="J1190" s="322"/>
      <c r="K1190" s="322"/>
      <c r="L1190" s="322"/>
      <c r="M1190" s="322"/>
      <c r="N1190" s="322"/>
      <c r="O1190" s="322"/>
      <c r="P1190" s="322"/>
      <c r="Q1190" s="322"/>
      <c r="R1190" s="322"/>
      <c r="S1190" s="201"/>
      <c r="T1190" s="201"/>
      <c r="U1190" s="201"/>
      <c r="V1190" s="201"/>
      <c r="W1190" s="201"/>
      <c r="X1190" s="201"/>
      <c r="Y1190" s="201"/>
      <c r="Z1190" s="201"/>
    </row>
    <row r="1191" spans="1:78" customFormat="1" x14ac:dyDescent="0.35">
      <c r="A1191" s="56" t="s">
        <v>153</v>
      </c>
      <c r="B1191" s="56" t="s">
        <v>154</v>
      </c>
      <c r="C1191" s="56" t="s">
        <v>155</v>
      </c>
      <c r="D1191" s="56" t="s">
        <v>90</v>
      </c>
      <c r="E1191" s="56" t="s">
        <v>102</v>
      </c>
      <c r="F1191" s="56" t="s">
        <v>156</v>
      </c>
      <c r="G1191" s="56" t="s">
        <v>157</v>
      </c>
      <c r="H1191" s="56" t="s">
        <v>158</v>
      </c>
      <c r="I1191" s="56" t="s">
        <v>159</v>
      </c>
      <c r="J1191" s="56" t="s">
        <v>160</v>
      </c>
      <c r="K1191" s="56" t="s">
        <v>161</v>
      </c>
      <c r="L1191" s="56" t="s">
        <v>162</v>
      </c>
      <c r="M1191" s="56" t="s">
        <v>163</v>
      </c>
      <c r="N1191" s="56" t="s">
        <v>164</v>
      </c>
      <c r="O1191" s="56" t="s">
        <v>165</v>
      </c>
      <c r="P1191" s="56" t="s">
        <v>166</v>
      </c>
      <c r="Q1191" s="56" t="s">
        <v>167</v>
      </c>
      <c r="R1191" s="56" t="s">
        <v>168</v>
      </c>
      <c r="S1191" s="56" t="s">
        <v>169</v>
      </c>
      <c r="T1191" s="56" t="s">
        <v>136</v>
      </c>
      <c r="U1191" s="56" t="s">
        <v>135</v>
      </c>
      <c r="V1191" s="56" t="s">
        <v>171</v>
      </c>
      <c r="W1191" s="56" t="s">
        <v>174</v>
      </c>
      <c r="X1191" s="56" t="s">
        <v>175</v>
      </c>
      <c r="Y1191" s="56" t="s">
        <v>177</v>
      </c>
      <c r="Z1191" s="56" t="s">
        <v>172</v>
      </c>
    </row>
    <row r="1192" spans="1:78" customFormat="1" x14ac:dyDescent="0.35">
      <c r="A1192" s="50" t="s">
        <v>587</v>
      </c>
      <c r="B1192" s="50"/>
      <c r="C1192" s="194" t="s">
        <v>570</v>
      </c>
      <c r="D1192" s="194" t="str">
        <f ca="1">TEXT(TODAY()+30,"YYYY-MM-DD")</f>
        <v>2023-01-19</v>
      </c>
      <c r="E1192" s="194" t="str">
        <f ca="1">TEXT(TODAY()+45,"YYYY-MM-DD")</f>
        <v>2023-02-03</v>
      </c>
      <c r="F1192" s="195" t="str">
        <f>TEXT(100,"0")</f>
        <v>100</v>
      </c>
      <c r="G1192" s="194" t="str">
        <f>CONCATENATE("USD,FLAT ",TEXT(F1192,"0.00"))</f>
        <v>USD,FLAT 100.00</v>
      </c>
      <c r="H1192" s="195" t="str">
        <f>TEXT(25,"0")</f>
        <v>25</v>
      </c>
      <c r="I1192" s="194" t="s">
        <v>65</v>
      </c>
      <c r="J1192" s="194" t="s">
        <v>38</v>
      </c>
      <c r="K1192" s="195" t="str">
        <f>TEXT(25,"0")</f>
        <v>25</v>
      </c>
      <c r="L1192" s="194"/>
      <c r="M1192" s="194" t="s">
        <v>242</v>
      </c>
      <c r="N1192" s="194"/>
      <c r="O1192" s="194" t="s">
        <v>239</v>
      </c>
      <c r="P1192" s="194" t="s">
        <v>243</v>
      </c>
      <c r="Q1192" s="194"/>
      <c r="R1192" s="194"/>
      <c r="S1192" s="194" t="s">
        <v>240</v>
      </c>
      <c r="T1192" s="194" t="s">
        <v>141</v>
      </c>
      <c r="U1192" s="194">
        <v>7829433453</v>
      </c>
      <c r="V1192" s="194" t="s">
        <v>195</v>
      </c>
      <c r="W1192" s="194">
        <v>1</v>
      </c>
      <c r="X1192" s="194">
        <v>0</v>
      </c>
      <c r="Y1192" s="194" t="s">
        <v>291</v>
      </c>
      <c r="Z1192" s="194" t="s">
        <v>589</v>
      </c>
      <c r="AU1192" t="s">
        <v>860</v>
      </c>
    </row>
    <row r="1194" spans="1:78" customFormat="1" x14ac:dyDescent="0.35">
      <c r="A1194" s="321" t="s">
        <v>588</v>
      </c>
      <c r="B1194" s="322"/>
      <c r="C1194" s="322"/>
      <c r="D1194" s="322"/>
      <c r="E1194" s="322"/>
      <c r="F1194" s="322"/>
      <c r="G1194" s="322"/>
      <c r="H1194" s="322"/>
      <c r="I1194" s="322"/>
      <c r="J1194" s="322"/>
      <c r="K1194" s="322"/>
      <c r="L1194" s="322"/>
      <c r="M1194" s="322"/>
      <c r="N1194" s="322"/>
      <c r="O1194" s="322"/>
      <c r="P1194" s="322"/>
      <c r="Q1194" s="322"/>
      <c r="R1194" s="322"/>
      <c r="S1194" s="201"/>
      <c r="T1194" s="201"/>
      <c r="U1194" s="201"/>
      <c r="V1194" s="201"/>
      <c r="W1194" s="201"/>
      <c r="X1194" s="201"/>
      <c r="Y1194" s="201"/>
      <c r="Z1194" s="201"/>
    </row>
    <row r="1195" spans="1:78" customFormat="1" x14ac:dyDescent="0.35">
      <c r="A1195" s="56" t="s">
        <v>153</v>
      </c>
      <c r="B1195" s="56" t="s">
        <v>154</v>
      </c>
      <c r="C1195" s="56" t="s">
        <v>155</v>
      </c>
      <c r="D1195" s="56" t="s">
        <v>90</v>
      </c>
      <c r="E1195" s="56" t="s">
        <v>102</v>
      </c>
      <c r="F1195" s="56" t="s">
        <v>156</v>
      </c>
      <c r="G1195" s="56" t="s">
        <v>157</v>
      </c>
      <c r="H1195" s="56" t="s">
        <v>158</v>
      </c>
      <c r="I1195" s="56" t="s">
        <v>159</v>
      </c>
      <c r="J1195" s="56" t="s">
        <v>160</v>
      </c>
      <c r="K1195" s="56" t="s">
        <v>161</v>
      </c>
      <c r="L1195" s="56" t="s">
        <v>162</v>
      </c>
      <c r="M1195" s="56" t="s">
        <v>163</v>
      </c>
      <c r="N1195" s="56" t="s">
        <v>164</v>
      </c>
      <c r="O1195" s="56" t="s">
        <v>165</v>
      </c>
      <c r="P1195" s="56" t="s">
        <v>166</v>
      </c>
      <c r="Q1195" s="56" t="s">
        <v>167</v>
      </c>
      <c r="R1195" s="56" t="s">
        <v>168</v>
      </c>
      <c r="S1195" s="56" t="s">
        <v>169</v>
      </c>
      <c r="T1195" s="56" t="s">
        <v>136</v>
      </c>
      <c r="U1195" s="56" t="s">
        <v>135</v>
      </c>
      <c r="V1195" s="56" t="s">
        <v>171</v>
      </c>
      <c r="W1195" s="56" t="s">
        <v>174</v>
      </c>
      <c r="X1195" s="56" t="s">
        <v>175</v>
      </c>
      <c r="Y1195" s="56" t="s">
        <v>177</v>
      </c>
      <c r="Z1195" s="56" t="s">
        <v>172</v>
      </c>
    </row>
    <row r="1196" spans="1:78" customFormat="1" x14ac:dyDescent="0.35">
      <c r="A1196" s="50" t="s">
        <v>587</v>
      </c>
      <c r="B1196" s="50"/>
      <c r="C1196" s="84" t="s">
        <v>241</v>
      </c>
      <c r="D1196" s="84" t="str">
        <f ca="1">TEXT(TODAY()+30,"YYYY-MM-DD")</f>
        <v>2023-01-19</v>
      </c>
      <c r="E1196" s="84" t="str">
        <f ca="1">TEXT(TODAY()+45,"YYYY-MM-DD")</f>
        <v>2023-02-03</v>
      </c>
      <c r="F1196" s="84" t="str">
        <f>TEXT(25,"0")</f>
        <v>25</v>
      </c>
      <c r="G1196" s="84" t="str">
        <f>CONCATENATE("USD,FLAT ",TEXT(F1196,"0.00"))</f>
        <v>USD,FLAT 25.00</v>
      </c>
      <c r="H1196" s="84" t="str">
        <f>TEXT(25,"0")</f>
        <v>25</v>
      </c>
      <c r="I1196" s="84" t="s">
        <v>65</v>
      </c>
      <c r="J1196" s="84" t="s">
        <v>38</v>
      </c>
      <c r="K1196" s="84" t="str">
        <f>TEXT(25,"0")</f>
        <v>25</v>
      </c>
      <c r="L1196" s="84"/>
      <c r="M1196" s="84" t="s">
        <v>242</v>
      </c>
      <c r="N1196" s="84"/>
      <c r="O1196" s="84" t="s">
        <v>239</v>
      </c>
      <c r="P1196" s="84" t="s">
        <v>243</v>
      </c>
      <c r="Q1196" s="84"/>
      <c r="R1196" s="84"/>
      <c r="S1196" s="84" t="s">
        <v>240</v>
      </c>
      <c r="T1196" s="84" t="s">
        <v>141</v>
      </c>
      <c r="U1196" s="84">
        <v>7829433453</v>
      </c>
      <c r="V1196" s="85" t="s">
        <v>195</v>
      </c>
      <c r="W1196" s="84">
        <v>0</v>
      </c>
      <c r="X1196" s="86">
        <v>0</v>
      </c>
      <c r="Y1196" s="87"/>
      <c r="Z1196" s="84" t="s">
        <v>244</v>
      </c>
    </row>
    <row r="1198" spans="1:78" customFormat="1" x14ac:dyDescent="0.35">
      <c r="A1198" s="34" t="s">
        <v>586</v>
      </c>
      <c r="B1198" s="35"/>
      <c r="C1198" s="35"/>
      <c r="D1198" s="35"/>
      <c r="E1198" s="35"/>
      <c r="F1198" s="35"/>
      <c r="G1198" s="35"/>
      <c r="H1198" s="35"/>
      <c r="I1198" s="35"/>
      <c r="J1198" s="35"/>
      <c r="K1198" s="35"/>
      <c r="L1198" s="35"/>
      <c r="M1198" s="35"/>
      <c r="N1198" s="35"/>
      <c r="O1198" s="35"/>
      <c r="P1198" s="35"/>
      <c r="Q1198" s="35"/>
      <c r="R1198" s="35"/>
      <c r="S1198" s="35"/>
      <c r="T1198" s="35"/>
      <c r="U1198" s="35"/>
      <c r="V1198" s="35"/>
      <c r="W1198" s="35"/>
      <c r="X1198" s="35"/>
      <c r="Y1198" s="35"/>
      <c r="Z1198" s="35"/>
      <c r="AA1198" s="35"/>
      <c r="AB1198" s="35"/>
      <c r="AC1198" s="35"/>
      <c r="AD1198" s="35"/>
      <c r="AE1198" s="35"/>
      <c r="AF1198" s="35"/>
      <c r="AG1198" s="35"/>
      <c r="AH1198" s="35"/>
      <c r="AI1198" s="35"/>
    </row>
    <row r="1199" spans="1:78" customFormat="1" x14ac:dyDescent="0.35">
      <c r="A1199" s="36" t="s">
        <v>84</v>
      </c>
      <c r="B1199" s="36" t="s">
        <v>85</v>
      </c>
      <c r="C1199" s="36" t="s">
        <v>86</v>
      </c>
      <c r="D1199" s="36" t="s">
        <v>87</v>
      </c>
      <c r="E1199" s="36" t="s">
        <v>88</v>
      </c>
      <c r="F1199" s="36" t="s">
        <v>89</v>
      </c>
      <c r="G1199" s="36" t="s">
        <v>90</v>
      </c>
      <c r="H1199" s="36" t="s">
        <v>91</v>
      </c>
      <c r="I1199" s="36" t="s">
        <v>92</v>
      </c>
      <c r="J1199" s="36" t="s">
        <v>93</v>
      </c>
      <c r="K1199" s="36" t="s">
        <v>94</v>
      </c>
      <c r="L1199" s="36" t="s">
        <v>95</v>
      </c>
      <c r="M1199" s="36" t="s">
        <v>96</v>
      </c>
      <c r="N1199" s="36" t="s">
        <v>97</v>
      </c>
      <c r="O1199" s="36" t="s">
        <v>98</v>
      </c>
      <c r="P1199" s="36" t="s">
        <v>99</v>
      </c>
      <c r="Q1199" s="36" t="s">
        <v>100</v>
      </c>
      <c r="R1199" s="36" t="s">
        <v>101</v>
      </c>
      <c r="S1199" s="37" t="s">
        <v>102</v>
      </c>
      <c r="T1199" s="315" t="s">
        <v>103</v>
      </c>
      <c r="U1199" s="316"/>
      <c r="V1199" s="317"/>
      <c r="W1199" s="315" t="s">
        <v>104</v>
      </c>
      <c r="X1199" s="317"/>
      <c r="Y1199" s="199"/>
      <c r="Z1199" s="318" t="s">
        <v>105</v>
      </c>
      <c r="AA1199" s="319"/>
      <c r="AB1199" s="319"/>
      <c r="AC1199" s="319"/>
      <c r="AD1199" s="319"/>
      <c r="AE1199" s="319"/>
      <c r="AF1199" s="320"/>
      <c r="AG1199" s="318" t="s">
        <v>106</v>
      </c>
      <c r="AH1199" s="319"/>
      <c r="AI1199" s="319"/>
      <c r="AJ1199" s="319"/>
      <c r="AK1199" s="319"/>
      <c r="AL1199" s="320"/>
      <c r="AM1199" s="46"/>
      <c r="AN1199" s="47"/>
      <c r="AO1199" s="47"/>
      <c r="AP1199" s="47"/>
      <c r="AS1199" s="33"/>
      <c r="AT1199" s="33"/>
      <c r="AU1199" s="33"/>
      <c r="AV1199" s="33"/>
      <c r="AW1199" s="33"/>
      <c r="AX1199" s="33"/>
      <c r="AY1199" s="33"/>
      <c r="AZ1199" s="33"/>
      <c r="BA1199" s="33"/>
      <c r="BB1199" s="33"/>
      <c r="BC1199" s="33"/>
      <c r="BD1199" s="33"/>
      <c r="BE1199" s="33"/>
      <c r="BF1199" s="33"/>
      <c r="BG1199" s="33"/>
      <c r="BH1199" s="33"/>
      <c r="BI1199" s="33"/>
      <c r="BJ1199" s="33"/>
      <c r="BK1199" s="33"/>
      <c r="BL1199" s="33"/>
      <c r="BM1199" s="33"/>
      <c r="BN1199" s="33"/>
      <c r="BO1199" s="33"/>
      <c r="BP1199" s="33"/>
      <c r="BQ1199" s="33"/>
      <c r="BR1199" s="33"/>
      <c r="BS1199" s="33"/>
      <c r="BT1199" s="33"/>
      <c r="BU1199" s="33"/>
      <c r="BV1199" s="33"/>
      <c r="BW1199" s="33"/>
      <c r="BX1199" s="33"/>
      <c r="BY1199" s="33"/>
      <c r="BZ1199" s="33"/>
    </row>
    <row r="1200" spans="1:78" customFormat="1" x14ac:dyDescent="0.35">
      <c r="A1200" s="38"/>
      <c r="B1200" s="38"/>
      <c r="C1200" s="38"/>
      <c r="D1200" s="38"/>
      <c r="E1200" s="38"/>
      <c r="F1200" s="38"/>
      <c r="G1200" s="38"/>
      <c r="H1200" s="38"/>
      <c r="I1200" s="38"/>
      <c r="J1200" s="38"/>
      <c r="K1200" s="38"/>
      <c r="L1200" s="38"/>
      <c r="M1200" s="38"/>
      <c r="N1200" s="38"/>
      <c r="O1200" s="38"/>
      <c r="P1200" s="38"/>
      <c r="Q1200" s="38"/>
      <c r="R1200" s="38"/>
      <c r="S1200" s="38"/>
      <c r="T1200" s="39" t="s">
        <v>107</v>
      </c>
      <c r="U1200" s="39" t="s">
        <v>108</v>
      </c>
      <c r="V1200" s="39" t="s">
        <v>109</v>
      </c>
      <c r="W1200" s="39" t="s">
        <v>110</v>
      </c>
      <c r="X1200" s="39" t="s">
        <v>111</v>
      </c>
      <c r="Y1200" s="39" t="s">
        <v>112</v>
      </c>
      <c r="Z1200" s="39" t="s">
        <v>113</v>
      </c>
      <c r="AA1200" s="39" t="s">
        <v>114</v>
      </c>
      <c r="AB1200" s="39" t="s">
        <v>115</v>
      </c>
      <c r="AC1200" s="39" t="s">
        <v>116</v>
      </c>
      <c r="AD1200" s="39" t="s">
        <v>117</v>
      </c>
      <c r="AE1200" s="39" t="s">
        <v>118</v>
      </c>
      <c r="AF1200" s="39" t="s">
        <v>119</v>
      </c>
      <c r="AG1200" s="39" t="s">
        <v>120</v>
      </c>
      <c r="AH1200" s="39" t="s">
        <v>121</v>
      </c>
      <c r="AI1200" s="39" t="s">
        <v>122</v>
      </c>
      <c r="AJ1200" s="39" t="s">
        <v>123</v>
      </c>
      <c r="AK1200" s="39" t="s">
        <v>124</v>
      </c>
      <c r="AL1200" s="39" t="s">
        <v>125</v>
      </c>
      <c r="AM1200" s="38" t="s">
        <v>149</v>
      </c>
      <c r="AN1200" s="39" t="s">
        <v>150</v>
      </c>
      <c r="AO1200" s="39" t="s">
        <v>151</v>
      </c>
      <c r="AP1200" s="58" t="s">
        <v>178</v>
      </c>
      <c r="AS1200" s="33"/>
      <c r="AT1200" s="33"/>
      <c r="AU1200" s="33"/>
      <c r="AV1200" s="33"/>
      <c r="AW1200" s="33"/>
      <c r="AX1200" s="33"/>
      <c r="AY1200" s="33"/>
      <c r="AZ1200" s="33"/>
      <c r="BA1200" s="33"/>
      <c r="BB1200" s="33"/>
      <c r="BC1200" s="33"/>
      <c r="BD1200" s="33"/>
      <c r="BE1200" s="33"/>
      <c r="BF1200" s="33"/>
      <c r="BG1200" s="33"/>
      <c r="BH1200" s="33"/>
      <c r="BI1200" s="33"/>
      <c r="BJ1200" s="33"/>
      <c r="BK1200" s="33"/>
      <c r="BL1200" s="33"/>
      <c r="BM1200" s="33"/>
      <c r="BN1200" s="33"/>
      <c r="BO1200" s="33"/>
      <c r="BP1200" s="33"/>
      <c r="BQ1200" s="33"/>
      <c r="BR1200" s="33"/>
      <c r="BS1200" s="33"/>
      <c r="BT1200" s="33"/>
      <c r="BU1200" s="33"/>
      <c r="BV1200" s="33"/>
      <c r="BW1200" s="33"/>
      <c r="BX1200" s="33"/>
      <c r="BY1200" s="33"/>
      <c r="BZ1200" s="33"/>
    </row>
    <row r="1201" spans="1:78" customFormat="1" x14ac:dyDescent="0.35">
      <c r="A1201" s="40" t="s">
        <v>145</v>
      </c>
      <c r="B1201" s="5" t="s">
        <v>49</v>
      </c>
      <c r="C1201" s="40" t="s">
        <v>585</v>
      </c>
      <c r="D1201" s="5" t="s">
        <v>236</v>
      </c>
      <c r="E1201" s="41" t="s">
        <v>28</v>
      </c>
      <c r="F1201" s="40" t="s">
        <v>126</v>
      </c>
      <c r="G1201" s="42" t="str">
        <f ca="1">TEXT(TODAY(),"YYYY-MM-DD")</f>
        <v>2022-12-20</v>
      </c>
      <c r="H1201" s="42" t="str">
        <f ca="1">TEXT(TODAY(),"YYYY-MM-DD")</f>
        <v>2022-12-20</v>
      </c>
      <c r="I1201" s="40">
        <v>12</v>
      </c>
      <c r="J1201" s="40">
        <v>12</v>
      </c>
      <c r="K1201" s="40">
        <v>12</v>
      </c>
      <c r="L1201" s="40" t="s">
        <v>584</v>
      </c>
      <c r="M1201" s="40" t="s">
        <v>583</v>
      </c>
      <c r="N1201" s="21" t="s">
        <v>127</v>
      </c>
      <c r="O1201" s="21" t="s">
        <v>127</v>
      </c>
      <c r="P1201" s="21" t="s">
        <v>128</v>
      </c>
      <c r="Q1201" s="21" t="s">
        <v>128</v>
      </c>
      <c r="R1201" s="21" t="s">
        <v>128</v>
      </c>
      <c r="S1201" s="41"/>
      <c r="T1201" s="41" t="s">
        <v>129</v>
      </c>
      <c r="U1201" s="41" t="s">
        <v>130</v>
      </c>
      <c r="V1201" s="41"/>
      <c r="W1201" s="41" t="s">
        <v>131</v>
      </c>
      <c r="X1201" s="41" t="s">
        <v>132</v>
      </c>
      <c r="Y1201" s="41"/>
      <c r="Z1201" s="41"/>
      <c r="AA1201" s="41"/>
      <c r="AB1201" s="41"/>
      <c r="AC1201" s="41"/>
      <c r="AD1201" s="41" t="s">
        <v>128</v>
      </c>
      <c r="AE1201" s="41" t="s">
        <v>128</v>
      </c>
      <c r="AF1201" s="41" t="s">
        <v>128</v>
      </c>
      <c r="AG1201" s="41"/>
      <c r="AH1201" s="41"/>
      <c r="AI1201" s="41"/>
      <c r="AJ1201" s="41" t="s">
        <v>128</v>
      </c>
      <c r="AK1201" s="41" t="s">
        <v>128</v>
      </c>
      <c r="AL1201" s="41" t="s">
        <v>128</v>
      </c>
      <c r="AM1201" s="40"/>
      <c r="AN1201" s="40">
        <v>19</v>
      </c>
      <c r="AO1201" s="40">
        <v>20</v>
      </c>
      <c r="AP1201" s="40">
        <v>0</v>
      </c>
      <c r="AS1201" s="33"/>
      <c r="AT1201" s="33"/>
      <c r="AU1201" s="33"/>
      <c r="AV1201" s="33"/>
      <c r="AW1201" s="33"/>
      <c r="AX1201" s="33"/>
      <c r="AY1201" s="33"/>
      <c r="AZ1201" s="33"/>
      <c r="BA1201" s="33"/>
      <c r="BB1201" s="33"/>
      <c r="BC1201" s="33"/>
      <c r="BD1201" s="33"/>
      <c r="BE1201" s="33"/>
      <c r="BF1201" s="33"/>
      <c r="BG1201" s="33"/>
      <c r="BH1201" s="33"/>
      <c r="BI1201" s="33"/>
      <c r="BJ1201" s="33"/>
      <c r="BK1201" s="33"/>
      <c r="BL1201" s="33"/>
      <c r="BM1201" s="33"/>
      <c r="BN1201" s="33"/>
      <c r="BO1201" s="33"/>
      <c r="BP1201" s="33"/>
      <c r="BQ1201" s="33"/>
      <c r="BR1201" s="33"/>
      <c r="BS1201" s="33"/>
      <c r="BT1201" s="33"/>
      <c r="BU1201" s="33"/>
      <c r="BV1201" s="33"/>
      <c r="BW1201" s="33"/>
      <c r="BX1201" s="33"/>
      <c r="BY1201" s="33"/>
      <c r="BZ1201" s="33"/>
    </row>
    <row r="1202" spans="1:78" customFormat="1" x14ac:dyDescent="0.35"/>
    <row r="1203" spans="1:78" customFormat="1" x14ac:dyDescent="0.35">
      <c r="A1203" s="306" t="s">
        <v>582</v>
      </c>
      <c r="B1203" s="307"/>
      <c r="C1203" s="307"/>
      <c r="D1203" s="307"/>
      <c r="E1203" s="307"/>
      <c r="F1203" s="307"/>
      <c r="G1203" s="307"/>
      <c r="H1203" s="307"/>
      <c r="I1203" s="307"/>
      <c r="J1203" s="307"/>
    </row>
    <row r="1204" spans="1:78" customFormat="1" x14ac:dyDescent="0.35">
      <c r="A1204" s="200"/>
      <c r="B1204" s="201"/>
      <c r="C1204" s="308" t="s">
        <v>245</v>
      </c>
      <c r="D1204" s="308"/>
      <c r="E1204" s="308"/>
      <c r="F1204" s="308"/>
      <c r="G1204" s="308"/>
      <c r="H1204" s="308"/>
      <c r="I1204" s="308"/>
      <c r="J1204" s="308"/>
      <c r="K1204" s="308"/>
    </row>
    <row r="1205" spans="1:78" customFormat="1" x14ac:dyDescent="0.35">
      <c r="A1205" s="304" t="s">
        <v>246</v>
      </c>
      <c r="B1205" s="304" t="s">
        <v>247</v>
      </c>
      <c r="C1205" s="309" t="s">
        <v>248</v>
      </c>
      <c r="D1205" s="310"/>
      <c r="E1205" s="310"/>
      <c r="F1205" s="311"/>
      <c r="G1205" s="312" t="s">
        <v>249</v>
      </c>
      <c r="H1205" s="313"/>
      <c r="I1205" s="313"/>
      <c r="J1205" s="314"/>
      <c r="K1205" s="304" t="s">
        <v>250</v>
      </c>
      <c r="L1205" s="304" t="s">
        <v>251</v>
      </c>
    </row>
    <row r="1206" spans="1:78" customFormat="1" x14ac:dyDescent="0.35">
      <c r="A1206" s="305"/>
      <c r="B1206" s="305"/>
      <c r="C1206" s="88" t="s">
        <v>161</v>
      </c>
      <c r="D1206" s="88" t="s">
        <v>163</v>
      </c>
      <c r="E1206" s="88" t="s">
        <v>252</v>
      </c>
      <c r="F1206" s="88" t="s">
        <v>253</v>
      </c>
      <c r="G1206" s="89" t="s">
        <v>161</v>
      </c>
      <c r="H1206" s="89" t="s">
        <v>163</v>
      </c>
      <c r="I1206" s="89" t="s">
        <v>252</v>
      </c>
      <c r="J1206" s="89" t="s">
        <v>253</v>
      </c>
      <c r="K1206" s="305"/>
      <c r="L1206" s="305"/>
    </row>
    <row r="1207" spans="1:78" customFormat="1" x14ac:dyDescent="0.35">
      <c r="A1207" s="41" t="s">
        <v>254</v>
      </c>
      <c r="B1207" s="41" t="s">
        <v>255</v>
      </c>
      <c r="C1207" s="21" t="str">
        <f>TEXT(16736.14,"0.00")</f>
        <v>16736.14</v>
      </c>
      <c r="D1207" s="21" t="str">
        <f>TEXT(668,"0")</f>
        <v>668</v>
      </c>
      <c r="E1207" s="21" t="str">
        <f>TEXT(16068.14,"0.00")</f>
        <v>16068.14</v>
      </c>
      <c r="F1207" s="21" t="str">
        <f>TEXT(96.01,"0.00")</f>
        <v>96.01</v>
      </c>
      <c r="G1207" s="21" t="str">
        <f>TEXT(3750,"0")</f>
        <v>3750</v>
      </c>
      <c r="H1207" s="21" t="str">
        <f>TEXT(460,"0")</f>
        <v>460</v>
      </c>
      <c r="I1207" s="21" t="str">
        <f>TEXT(3290,"0")</f>
        <v>3290</v>
      </c>
      <c r="J1207" s="21" t="str">
        <f>TEXT(87.73,"0.00")</f>
        <v>87.73</v>
      </c>
      <c r="K1207" s="21" t="str">
        <f>TEXT(346.3,"0.0")</f>
        <v>346.3</v>
      </c>
      <c r="L1207" s="41" t="s">
        <v>28</v>
      </c>
    </row>
    <row r="1209" spans="1:78" customFormat="1" x14ac:dyDescent="0.35">
      <c r="A1209" s="34" t="s">
        <v>601</v>
      </c>
      <c r="B1209" s="35"/>
      <c r="C1209" s="35"/>
      <c r="D1209" s="35"/>
      <c r="E1209" s="35"/>
      <c r="F1209" s="35"/>
      <c r="G1209" s="35"/>
      <c r="H1209" s="35"/>
      <c r="I1209" s="35"/>
      <c r="J1209" s="35"/>
      <c r="K1209" s="35"/>
      <c r="L1209" s="35"/>
      <c r="M1209" s="35"/>
      <c r="N1209" s="35"/>
      <c r="O1209" s="35"/>
      <c r="P1209" s="35"/>
      <c r="Q1209" s="35"/>
      <c r="R1209" s="35"/>
      <c r="S1209" s="35"/>
      <c r="T1209" s="35"/>
      <c r="U1209" s="35"/>
      <c r="V1209" s="35"/>
      <c r="W1209" s="35"/>
      <c r="X1209" s="35"/>
      <c r="Y1209" s="35"/>
      <c r="Z1209" s="35"/>
      <c r="AA1209" s="35"/>
      <c r="AB1209" s="35"/>
      <c r="AC1209" s="35"/>
      <c r="AD1209" s="35"/>
      <c r="AE1209" s="35"/>
      <c r="AF1209" s="35"/>
      <c r="AG1209" s="35"/>
      <c r="AH1209" s="35"/>
      <c r="AI1209" s="35"/>
    </row>
    <row r="1210" spans="1:78" customFormat="1" x14ac:dyDescent="0.35">
      <c r="A1210" s="36" t="s">
        <v>84</v>
      </c>
      <c r="B1210" s="36" t="s">
        <v>85</v>
      </c>
      <c r="C1210" s="36" t="s">
        <v>86</v>
      </c>
      <c r="D1210" s="36" t="s">
        <v>87</v>
      </c>
      <c r="E1210" s="36" t="s">
        <v>88</v>
      </c>
      <c r="F1210" s="36" t="s">
        <v>89</v>
      </c>
      <c r="G1210" s="36" t="s">
        <v>90</v>
      </c>
      <c r="H1210" s="36" t="s">
        <v>91</v>
      </c>
      <c r="I1210" s="36" t="s">
        <v>92</v>
      </c>
      <c r="J1210" s="36" t="s">
        <v>93</v>
      </c>
      <c r="K1210" s="36" t="s">
        <v>94</v>
      </c>
      <c r="L1210" s="36" t="s">
        <v>95</v>
      </c>
      <c r="M1210" s="36" t="s">
        <v>96</v>
      </c>
      <c r="N1210" s="36" t="s">
        <v>97</v>
      </c>
      <c r="O1210" s="36" t="s">
        <v>98</v>
      </c>
      <c r="P1210" s="36" t="s">
        <v>99</v>
      </c>
      <c r="Q1210" s="36" t="s">
        <v>100</v>
      </c>
      <c r="R1210" s="36" t="s">
        <v>101</v>
      </c>
      <c r="S1210" s="37" t="s">
        <v>102</v>
      </c>
      <c r="T1210" s="315" t="s">
        <v>103</v>
      </c>
      <c r="U1210" s="316"/>
      <c r="V1210" s="317"/>
      <c r="W1210" s="315" t="s">
        <v>104</v>
      </c>
      <c r="X1210" s="317"/>
      <c r="Y1210" s="202"/>
      <c r="Z1210" s="318" t="s">
        <v>105</v>
      </c>
      <c r="AA1210" s="319"/>
      <c r="AB1210" s="319"/>
      <c r="AC1210" s="319"/>
      <c r="AD1210" s="319"/>
      <c r="AE1210" s="319"/>
      <c r="AF1210" s="320"/>
      <c r="AG1210" s="318" t="s">
        <v>106</v>
      </c>
      <c r="AH1210" s="319"/>
      <c r="AI1210" s="319"/>
      <c r="AJ1210" s="319"/>
      <c r="AK1210" s="319"/>
      <c r="AL1210" s="320"/>
      <c r="AM1210" s="46"/>
      <c r="AN1210" s="47"/>
      <c r="AO1210" s="47"/>
      <c r="AP1210" s="47"/>
      <c r="AS1210" s="33"/>
      <c r="AT1210" s="33"/>
      <c r="AU1210" s="33"/>
      <c r="AV1210" s="33"/>
      <c r="AW1210" s="33"/>
      <c r="AX1210" s="33"/>
      <c r="AY1210" s="33"/>
      <c r="AZ1210" s="33"/>
      <c r="BA1210" s="33"/>
      <c r="BB1210" s="33"/>
      <c r="BC1210" s="33"/>
      <c r="BD1210" s="33"/>
      <c r="BE1210" s="33"/>
      <c r="BF1210" s="33"/>
      <c r="BG1210" s="33"/>
      <c r="BH1210" s="33"/>
      <c r="BI1210" s="33"/>
      <c r="BJ1210" s="33"/>
      <c r="BK1210" s="33"/>
      <c r="BL1210" s="33"/>
      <c r="BM1210" s="33"/>
      <c r="BN1210" s="33"/>
      <c r="BO1210" s="33"/>
      <c r="BP1210" s="33"/>
      <c r="BQ1210" s="33"/>
      <c r="BR1210" s="33"/>
      <c r="BS1210" s="33"/>
      <c r="BT1210" s="33"/>
      <c r="BU1210" s="33"/>
      <c r="BV1210" s="33"/>
      <c r="BW1210" s="33"/>
      <c r="BX1210" s="33"/>
      <c r="BY1210" s="33"/>
      <c r="BZ1210" s="33"/>
    </row>
    <row r="1211" spans="1:78" customFormat="1" x14ac:dyDescent="0.35">
      <c r="A1211" s="38"/>
      <c r="B1211" s="38"/>
      <c r="C1211" s="38"/>
      <c r="D1211" s="38"/>
      <c r="E1211" s="38"/>
      <c r="F1211" s="38"/>
      <c r="G1211" s="38"/>
      <c r="H1211" s="38"/>
      <c r="I1211" s="38"/>
      <c r="J1211" s="38"/>
      <c r="K1211" s="38"/>
      <c r="L1211" s="38"/>
      <c r="M1211" s="38"/>
      <c r="N1211" s="38"/>
      <c r="O1211" s="38"/>
      <c r="P1211" s="38"/>
      <c r="Q1211" s="38"/>
      <c r="R1211" s="38"/>
      <c r="S1211" s="38"/>
      <c r="T1211" s="39" t="s">
        <v>107</v>
      </c>
      <c r="U1211" s="39" t="s">
        <v>108</v>
      </c>
      <c r="V1211" s="39" t="s">
        <v>109</v>
      </c>
      <c r="W1211" s="39" t="s">
        <v>110</v>
      </c>
      <c r="X1211" s="39" t="s">
        <v>111</v>
      </c>
      <c r="Y1211" s="39" t="s">
        <v>112</v>
      </c>
      <c r="Z1211" s="39" t="s">
        <v>113</v>
      </c>
      <c r="AA1211" s="39" t="s">
        <v>114</v>
      </c>
      <c r="AB1211" s="39" t="s">
        <v>115</v>
      </c>
      <c r="AC1211" s="39" t="s">
        <v>116</v>
      </c>
      <c r="AD1211" s="39" t="s">
        <v>117</v>
      </c>
      <c r="AE1211" s="39" t="s">
        <v>118</v>
      </c>
      <c r="AF1211" s="39" t="s">
        <v>119</v>
      </c>
      <c r="AG1211" s="39" t="s">
        <v>120</v>
      </c>
      <c r="AH1211" s="39" t="s">
        <v>121</v>
      </c>
      <c r="AI1211" s="39" t="s">
        <v>122</v>
      </c>
      <c r="AJ1211" s="39" t="s">
        <v>123</v>
      </c>
      <c r="AK1211" s="39" t="s">
        <v>124</v>
      </c>
      <c r="AL1211" s="39" t="s">
        <v>125</v>
      </c>
      <c r="AM1211" s="38" t="s">
        <v>149</v>
      </c>
      <c r="AN1211" s="39" t="s">
        <v>150</v>
      </c>
      <c r="AO1211" s="39" t="s">
        <v>151</v>
      </c>
      <c r="AP1211" s="58" t="s">
        <v>178</v>
      </c>
      <c r="AS1211" s="33"/>
      <c r="AT1211" s="33"/>
      <c r="AU1211" s="33"/>
      <c r="AV1211" s="33"/>
      <c r="AW1211" s="33"/>
      <c r="AX1211" s="33"/>
      <c r="AY1211" s="33"/>
      <c r="AZ1211" s="33"/>
      <c r="BA1211" s="33"/>
      <c r="BB1211" s="33"/>
      <c r="BC1211" s="33"/>
      <c r="BD1211" s="33"/>
      <c r="BE1211" s="33"/>
      <c r="BF1211" s="33"/>
      <c r="BG1211" s="33"/>
      <c r="BH1211" s="33"/>
      <c r="BI1211" s="33"/>
      <c r="BJ1211" s="33"/>
      <c r="BK1211" s="33"/>
      <c r="BL1211" s="33"/>
      <c r="BM1211" s="33"/>
      <c r="BN1211" s="33"/>
      <c r="BO1211" s="33"/>
      <c r="BP1211" s="33"/>
      <c r="BQ1211" s="33"/>
      <c r="BR1211" s="33"/>
      <c r="BS1211" s="33"/>
      <c r="BT1211" s="33"/>
      <c r="BU1211" s="33"/>
      <c r="BV1211" s="33"/>
      <c r="BW1211" s="33"/>
      <c r="BX1211" s="33"/>
      <c r="BY1211" s="33"/>
      <c r="BZ1211" s="33"/>
    </row>
    <row r="1212" spans="1:78" customFormat="1" x14ac:dyDescent="0.35">
      <c r="A1212" s="40" t="s">
        <v>145</v>
      </c>
      <c r="B1212" s="5" t="s">
        <v>49</v>
      </c>
      <c r="C1212" s="40" t="s">
        <v>595</v>
      </c>
      <c r="D1212" s="5" t="s">
        <v>236</v>
      </c>
      <c r="E1212" s="41" t="s">
        <v>28</v>
      </c>
      <c r="F1212" s="40" t="s">
        <v>126</v>
      </c>
      <c r="G1212" s="42" t="str">
        <f ca="1">TEXT(TODAY(),"YYYY-MM-DD")</f>
        <v>2022-12-20</v>
      </c>
      <c r="H1212" s="42" t="str">
        <f ca="1">TEXT(TODAY(),"YYYY-MM-DD")</f>
        <v>2022-12-20</v>
      </c>
      <c r="I1212" s="40">
        <v>12</v>
      </c>
      <c r="J1212" s="40">
        <v>12</v>
      </c>
      <c r="K1212" s="40">
        <v>12</v>
      </c>
      <c r="L1212" s="40" t="s">
        <v>594</v>
      </c>
      <c r="M1212" s="40" t="s">
        <v>593</v>
      </c>
      <c r="N1212" s="21" t="s">
        <v>127</v>
      </c>
      <c r="O1212" s="21" t="s">
        <v>127</v>
      </c>
      <c r="P1212" s="21" t="s">
        <v>128</v>
      </c>
      <c r="Q1212" s="21" t="s">
        <v>128</v>
      </c>
      <c r="R1212" s="21" t="s">
        <v>128</v>
      </c>
      <c r="S1212" s="41"/>
      <c r="T1212" s="41" t="s">
        <v>129</v>
      </c>
      <c r="U1212" s="41" t="s">
        <v>130</v>
      </c>
      <c r="V1212" s="41"/>
      <c r="W1212" s="41" t="s">
        <v>131</v>
      </c>
      <c r="X1212" s="41" t="s">
        <v>132</v>
      </c>
      <c r="Y1212" s="41"/>
      <c r="Z1212" s="41"/>
      <c r="AA1212" s="41"/>
      <c r="AB1212" s="41"/>
      <c r="AC1212" s="41"/>
      <c r="AD1212" s="41" t="s">
        <v>128</v>
      </c>
      <c r="AE1212" s="41" t="s">
        <v>128</v>
      </c>
      <c r="AF1212" s="41" t="s">
        <v>128</v>
      </c>
      <c r="AG1212" s="41"/>
      <c r="AH1212" s="41"/>
      <c r="AI1212" s="41"/>
      <c r="AJ1212" s="41" t="s">
        <v>128</v>
      </c>
      <c r="AK1212" s="41" t="s">
        <v>128</v>
      </c>
      <c r="AL1212" s="41" t="s">
        <v>128</v>
      </c>
      <c r="AM1212" s="40"/>
      <c r="AN1212" s="40">
        <v>19</v>
      </c>
      <c r="AO1212" s="40">
        <v>0</v>
      </c>
      <c r="AP1212" s="40">
        <v>0</v>
      </c>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row>
    <row r="1213" spans="1:78" customFormat="1" ht="19" customHeight="1" x14ac:dyDescent="0.35">
      <c r="A1213" s="33"/>
      <c r="B1213" s="33"/>
      <c r="C1213" s="33"/>
      <c r="D1213" s="33"/>
      <c r="E1213" s="33"/>
      <c r="F1213" s="33"/>
      <c r="G1213" s="33"/>
      <c r="H1213" s="33"/>
      <c r="I1213" s="33"/>
      <c r="J1213" s="33"/>
      <c r="K1213" s="33"/>
      <c r="L1213" s="14"/>
      <c r="M1213" s="14"/>
      <c r="Y1213" s="60"/>
    </row>
    <row r="1214" spans="1:78" customFormat="1" ht="18.5" x14ac:dyDescent="0.35">
      <c r="A1214" s="48" t="s">
        <v>600</v>
      </c>
      <c r="B1214" s="49"/>
      <c r="C1214" s="49"/>
      <c r="D1214" s="49"/>
      <c r="E1214" s="49"/>
      <c r="F1214" s="49"/>
      <c r="G1214" s="49"/>
      <c r="H1214" s="49"/>
      <c r="I1214" s="49"/>
      <c r="J1214" s="49"/>
      <c r="K1214" s="49"/>
      <c r="L1214" s="33"/>
      <c r="Y1214" s="60"/>
      <c r="BB1214" s="33"/>
      <c r="BC1214" s="33"/>
      <c r="BD1214" s="33"/>
      <c r="BE1214" s="33"/>
      <c r="BF1214" s="33"/>
      <c r="BG1214" s="33"/>
      <c r="BH1214" s="33"/>
      <c r="BI1214" s="33"/>
      <c r="BJ1214" s="33"/>
      <c r="BK1214" s="33"/>
      <c r="BL1214" s="33"/>
      <c r="BM1214" s="33"/>
      <c r="BN1214" s="33"/>
      <c r="BO1214" s="33"/>
      <c r="BP1214" s="33"/>
      <c r="BQ1214" s="33"/>
      <c r="BR1214" s="33"/>
      <c r="BS1214" s="33"/>
      <c r="BT1214" s="33"/>
      <c r="BU1214" s="33"/>
      <c r="BV1214" s="33"/>
      <c r="BW1214" s="33"/>
      <c r="BX1214" s="33"/>
      <c r="BY1214" s="33"/>
      <c r="BZ1214" s="33"/>
    </row>
    <row r="1215" spans="1:78" customFormat="1" ht="15.5" x14ac:dyDescent="0.35">
      <c r="A1215" s="43" t="s">
        <v>32</v>
      </c>
      <c r="B1215" s="43" t="s">
        <v>33</v>
      </c>
      <c r="C1215" s="43" t="s">
        <v>34</v>
      </c>
      <c r="D1215" s="43" t="s">
        <v>4</v>
      </c>
      <c r="E1215" s="43" t="s">
        <v>35</v>
      </c>
      <c r="F1215" s="43" t="s">
        <v>133</v>
      </c>
      <c r="G1215" s="43" t="s">
        <v>134</v>
      </c>
      <c r="H1215" s="43" t="s">
        <v>135</v>
      </c>
      <c r="I1215" s="43" t="s">
        <v>136</v>
      </c>
      <c r="J1215" s="43" t="s">
        <v>137</v>
      </c>
      <c r="K1215" s="43" t="s">
        <v>138</v>
      </c>
      <c r="L1215" s="33"/>
      <c r="Y1215" s="60"/>
      <c r="BB1215" s="33"/>
      <c r="BC1215" s="33"/>
      <c r="BD1215" s="33"/>
      <c r="BE1215" s="33"/>
      <c r="BF1215" s="33"/>
      <c r="BG1215" s="33"/>
      <c r="BH1215" s="33"/>
      <c r="BI1215" s="33"/>
      <c r="BJ1215" s="33"/>
      <c r="BK1215" s="33"/>
      <c r="BL1215" s="33"/>
      <c r="BM1215" s="33"/>
      <c r="BN1215" s="33"/>
      <c r="BO1215" s="33"/>
      <c r="BP1215" s="33"/>
      <c r="BQ1215" s="33"/>
      <c r="BR1215" s="33"/>
      <c r="BS1215" s="33"/>
      <c r="BT1215" s="33"/>
      <c r="BU1215" s="33"/>
      <c r="BV1215" s="33"/>
      <c r="BW1215" s="33"/>
      <c r="BX1215" s="33"/>
      <c r="BY1215" s="33"/>
      <c r="BZ1215" s="33"/>
    </row>
    <row r="1216" spans="1:78" customFormat="1" x14ac:dyDescent="0.35">
      <c r="A1216" s="44" t="s">
        <v>139</v>
      </c>
      <c r="B1216" s="44" t="s">
        <v>140</v>
      </c>
      <c r="C1216" s="44" t="str">
        <f ca="1">TEXT(TODAY(),"YYYY-MM-DD")</f>
        <v>2022-12-20</v>
      </c>
      <c r="D1216" s="44" t="s">
        <v>13</v>
      </c>
      <c r="E1216" s="44" t="s">
        <v>144</v>
      </c>
      <c r="F1216" s="45" t="str">
        <f ca="1">TEXT(TODAY(),"YYYY-MM-DD")</f>
        <v>2022-12-20</v>
      </c>
      <c r="G1216" s="42" t="s">
        <v>128</v>
      </c>
      <c r="H1216" s="5" t="s">
        <v>49</v>
      </c>
      <c r="I1216" s="44" t="s">
        <v>141</v>
      </c>
      <c r="J1216" s="44" t="s">
        <v>142</v>
      </c>
      <c r="K1216" s="44"/>
      <c r="L1216" s="33"/>
      <c r="Y1216" s="60"/>
      <c r="BB1216" s="33"/>
      <c r="BC1216" s="33"/>
      <c r="BD1216" s="33"/>
      <c r="BE1216" s="33"/>
      <c r="BF1216" s="33"/>
      <c r="BG1216" s="33"/>
      <c r="BH1216" s="33"/>
      <c r="BI1216" s="33"/>
      <c r="BJ1216" s="33"/>
      <c r="BK1216" s="33"/>
      <c r="BL1216" s="33"/>
      <c r="BM1216" s="33"/>
      <c r="BN1216" s="33"/>
      <c r="BO1216" s="33"/>
      <c r="BP1216" s="33"/>
      <c r="BQ1216" s="33"/>
      <c r="BR1216" s="33"/>
      <c r="BS1216" s="33"/>
      <c r="BT1216" s="33"/>
      <c r="BU1216" s="33"/>
      <c r="BV1216" s="33"/>
      <c r="BW1216" s="33"/>
      <c r="BX1216" s="33"/>
      <c r="BY1216" s="33"/>
      <c r="BZ1216" s="33"/>
    </row>
    <row r="1217" spans="1:78" customFormat="1" x14ac:dyDescent="0.35">
      <c r="A1217" s="44" t="s">
        <v>36</v>
      </c>
      <c r="B1217" s="44" t="s">
        <v>143</v>
      </c>
      <c r="C1217" s="44" t="str">
        <f ca="1">TEXT(TODAY(),"YYYY-MM-DD")</f>
        <v>2022-12-20</v>
      </c>
      <c r="D1217" s="44" t="s">
        <v>13</v>
      </c>
      <c r="E1217" s="44" t="s">
        <v>38</v>
      </c>
      <c r="F1217" s="45" t="str">
        <f ca="1">TEXT(TODAY(),"YYYY-MM-DD")</f>
        <v>2022-12-20</v>
      </c>
      <c r="G1217" s="42" t="s">
        <v>128</v>
      </c>
      <c r="H1217" s="44" t="s">
        <v>49</v>
      </c>
      <c r="I1217" s="44" t="s">
        <v>141</v>
      </c>
      <c r="J1217" s="44" t="s">
        <v>142</v>
      </c>
      <c r="K1217" s="44"/>
      <c r="L1217" s="33"/>
      <c r="Y1217" s="60"/>
      <c r="BB1217" s="33"/>
      <c r="BC1217" s="33"/>
      <c r="BD1217" s="33"/>
      <c r="BE1217" s="33"/>
      <c r="BF1217" s="33"/>
      <c r="BG1217" s="33"/>
      <c r="BH1217" s="33"/>
      <c r="BI1217" s="33"/>
      <c r="BJ1217" s="33"/>
      <c r="BK1217" s="33"/>
      <c r="BL1217" s="33"/>
      <c r="BM1217" s="33"/>
      <c r="BN1217" s="33"/>
      <c r="BO1217" s="33"/>
      <c r="BP1217" s="33"/>
      <c r="BQ1217" s="33"/>
      <c r="BR1217" s="33"/>
      <c r="BS1217" s="33"/>
      <c r="BT1217" s="33"/>
      <c r="BU1217" s="33"/>
      <c r="BV1217" s="33"/>
      <c r="BW1217" s="33"/>
      <c r="BX1217" s="33"/>
      <c r="BY1217" s="33"/>
      <c r="BZ1217" s="33"/>
    </row>
    <row r="1219" spans="1:78" customFormat="1" x14ac:dyDescent="0.35">
      <c r="A1219" s="321" t="s">
        <v>597</v>
      </c>
      <c r="B1219" s="322"/>
      <c r="C1219" s="322"/>
      <c r="D1219" s="322"/>
      <c r="E1219" s="322"/>
      <c r="F1219" s="322"/>
      <c r="G1219" s="322"/>
      <c r="H1219" s="322"/>
      <c r="I1219" s="322"/>
      <c r="J1219" s="322"/>
      <c r="K1219" s="322"/>
      <c r="L1219" s="322"/>
      <c r="M1219" s="322"/>
      <c r="N1219" s="322"/>
      <c r="O1219" s="322"/>
      <c r="P1219" s="322"/>
      <c r="Q1219" s="322"/>
      <c r="R1219" s="322"/>
      <c r="S1219" s="204"/>
      <c r="T1219" s="204"/>
      <c r="U1219" s="204"/>
      <c r="V1219" s="204"/>
      <c r="W1219" s="204"/>
      <c r="X1219" s="204"/>
      <c r="Y1219" s="204"/>
      <c r="Z1219" s="204"/>
    </row>
    <row r="1220" spans="1:78" customFormat="1" x14ac:dyDescent="0.35">
      <c r="A1220" s="56" t="s">
        <v>153</v>
      </c>
      <c r="B1220" s="56" t="s">
        <v>154</v>
      </c>
      <c r="C1220" s="56" t="s">
        <v>155</v>
      </c>
      <c r="D1220" s="56" t="s">
        <v>90</v>
      </c>
      <c r="E1220" s="56" t="s">
        <v>102</v>
      </c>
      <c r="F1220" s="56" t="s">
        <v>156</v>
      </c>
      <c r="G1220" s="56" t="s">
        <v>157</v>
      </c>
      <c r="H1220" s="56" t="s">
        <v>158</v>
      </c>
      <c r="I1220" s="56" t="s">
        <v>159</v>
      </c>
      <c r="J1220" s="56" t="s">
        <v>160</v>
      </c>
      <c r="K1220" s="56" t="s">
        <v>161</v>
      </c>
      <c r="L1220" s="56" t="s">
        <v>162</v>
      </c>
      <c r="M1220" s="56" t="s">
        <v>163</v>
      </c>
      <c r="N1220" s="56" t="s">
        <v>164</v>
      </c>
      <c r="O1220" s="56" t="s">
        <v>165</v>
      </c>
      <c r="P1220" s="56" t="s">
        <v>166</v>
      </c>
      <c r="Q1220" s="56" t="s">
        <v>167</v>
      </c>
      <c r="R1220" s="56" t="s">
        <v>168</v>
      </c>
      <c r="S1220" s="56" t="s">
        <v>169</v>
      </c>
      <c r="T1220" s="56" t="s">
        <v>136</v>
      </c>
      <c r="U1220" s="56" t="s">
        <v>135</v>
      </c>
      <c r="V1220" s="56" t="s">
        <v>171</v>
      </c>
      <c r="W1220" s="56" t="s">
        <v>174</v>
      </c>
      <c r="X1220" s="56" t="s">
        <v>175</v>
      </c>
      <c r="Y1220" s="56" t="s">
        <v>177</v>
      </c>
      <c r="Z1220" s="56" t="s">
        <v>172</v>
      </c>
    </row>
    <row r="1221" spans="1:78" customFormat="1" x14ac:dyDescent="0.35">
      <c r="A1221" s="50" t="s">
        <v>587</v>
      </c>
      <c r="B1221" s="50"/>
      <c r="C1221" s="194" t="s">
        <v>570</v>
      </c>
      <c r="D1221" s="194"/>
      <c r="E1221" s="194"/>
      <c r="F1221" s="195" t="str">
        <f>TEXT(100,"0")</f>
        <v>100</v>
      </c>
      <c r="G1221" s="194" t="str">
        <f>CONCATENATE("USD,FLAT ",TEXT(F1221,"0.00"))</f>
        <v>USD,FLAT 100.00</v>
      </c>
      <c r="H1221" s="195" t="str">
        <f>TEXT(25,"0")</f>
        <v>25</v>
      </c>
      <c r="I1221" s="194" t="s">
        <v>65</v>
      </c>
      <c r="J1221" s="194" t="s">
        <v>38</v>
      </c>
      <c r="K1221" s="195" t="str">
        <f>TEXT(25,"0")</f>
        <v>25</v>
      </c>
      <c r="L1221" s="194"/>
      <c r="M1221" s="194" t="s">
        <v>242</v>
      </c>
      <c r="N1221" s="194"/>
      <c r="O1221" s="194" t="s">
        <v>239</v>
      </c>
      <c r="P1221" s="194" t="s">
        <v>243</v>
      </c>
      <c r="Q1221" s="194"/>
      <c r="R1221" s="194"/>
      <c r="S1221" s="194" t="s">
        <v>240</v>
      </c>
      <c r="T1221" s="194" t="s">
        <v>141</v>
      </c>
      <c r="U1221" s="194">
        <v>7829433453</v>
      </c>
      <c r="V1221" s="194" t="s">
        <v>195</v>
      </c>
      <c r="W1221" s="194">
        <v>1</v>
      </c>
      <c r="X1221" s="194">
        <v>0</v>
      </c>
      <c r="Y1221" s="194" t="s">
        <v>599</v>
      </c>
      <c r="Z1221" s="194" t="s">
        <v>598</v>
      </c>
      <c r="AU1221" t="s">
        <v>861</v>
      </c>
    </row>
    <row r="1223" spans="1:78" customFormat="1" x14ac:dyDescent="0.35">
      <c r="A1223" s="321" t="s">
        <v>597</v>
      </c>
      <c r="B1223" s="322"/>
      <c r="C1223" s="322"/>
      <c r="D1223" s="322"/>
      <c r="E1223" s="322"/>
      <c r="F1223" s="322"/>
      <c r="G1223" s="322"/>
      <c r="H1223" s="322"/>
      <c r="I1223" s="322"/>
      <c r="J1223" s="322"/>
      <c r="K1223" s="322"/>
      <c r="L1223" s="322"/>
      <c r="M1223" s="322"/>
      <c r="N1223" s="322"/>
      <c r="O1223" s="322"/>
      <c r="P1223" s="322"/>
      <c r="Q1223" s="322"/>
      <c r="R1223" s="322"/>
      <c r="S1223" s="204"/>
      <c r="T1223" s="204"/>
      <c r="U1223" s="204"/>
      <c r="V1223" s="204"/>
      <c r="W1223" s="204"/>
      <c r="X1223" s="204"/>
      <c r="Y1223" s="204"/>
      <c r="Z1223" s="204"/>
    </row>
    <row r="1224" spans="1:78" customFormat="1" x14ac:dyDescent="0.35">
      <c r="A1224" s="56" t="s">
        <v>153</v>
      </c>
      <c r="B1224" s="56" t="s">
        <v>154</v>
      </c>
      <c r="C1224" s="56" t="s">
        <v>155</v>
      </c>
      <c r="D1224" s="56" t="s">
        <v>90</v>
      </c>
      <c r="E1224" s="56" t="s">
        <v>102</v>
      </c>
      <c r="F1224" s="56" t="s">
        <v>156</v>
      </c>
      <c r="G1224" s="56" t="s">
        <v>157</v>
      </c>
      <c r="H1224" s="56" t="s">
        <v>158</v>
      </c>
      <c r="I1224" s="56" t="s">
        <v>159</v>
      </c>
      <c r="J1224" s="56" t="s">
        <v>160</v>
      </c>
      <c r="K1224" s="56" t="s">
        <v>161</v>
      </c>
      <c r="L1224" s="56" t="s">
        <v>162</v>
      </c>
      <c r="M1224" s="56" t="s">
        <v>163</v>
      </c>
      <c r="N1224" s="56" t="s">
        <v>164</v>
      </c>
      <c r="O1224" s="56" t="s">
        <v>165</v>
      </c>
      <c r="P1224" s="56" t="s">
        <v>166</v>
      </c>
      <c r="Q1224" s="56" t="s">
        <v>167</v>
      </c>
      <c r="R1224" s="56" t="s">
        <v>168</v>
      </c>
      <c r="S1224" s="56" t="s">
        <v>169</v>
      </c>
      <c r="T1224" s="56" t="s">
        <v>136</v>
      </c>
      <c r="U1224" s="56" t="s">
        <v>135</v>
      </c>
      <c r="V1224" s="56" t="s">
        <v>171</v>
      </c>
      <c r="W1224" s="56" t="s">
        <v>174</v>
      </c>
      <c r="X1224" s="56" t="s">
        <v>175</v>
      </c>
      <c r="Y1224" s="56" t="s">
        <v>177</v>
      </c>
      <c r="Z1224" s="56" t="s">
        <v>172</v>
      </c>
    </row>
    <row r="1225" spans="1:78" customFormat="1" x14ac:dyDescent="0.35">
      <c r="A1225" s="50" t="s">
        <v>587</v>
      </c>
      <c r="B1225" s="50"/>
      <c r="C1225" s="84" t="s">
        <v>241</v>
      </c>
      <c r="D1225" s="84" t="str">
        <f ca="1">TEXT(TODAY()+30,"YYYY-MM-DD")</f>
        <v>2023-01-19</v>
      </c>
      <c r="E1225" s="84" t="str">
        <f ca="1">TEXT(TODAY()+45,"YYYY-MM-DD")</f>
        <v>2023-02-03</v>
      </c>
      <c r="F1225" s="84" t="str">
        <f>TEXT(25,"0")</f>
        <v>25</v>
      </c>
      <c r="G1225" s="84" t="str">
        <f>CONCATENATE("USD,FLAT ",TEXT(F1225,"0.00"))</f>
        <v>USD,FLAT 25.00</v>
      </c>
      <c r="H1225" s="84" t="str">
        <f>TEXT(25,"0")</f>
        <v>25</v>
      </c>
      <c r="I1225" s="84" t="s">
        <v>65</v>
      </c>
      <c r="J1225" s="84" t="s">
        <v>38</v>
      </c>
      <c r="K1225" s="84" t="str">
        <f>TEXT(25,"0")</f>
        <v>25</v>
      </c>
      <c r="L1225" s="84"/>
      <c r="M1225" s="84" t="s">
        <v>242</v>
      </c>
      <c r="N1225" s="84"/>
      <c r="O1225" s="84" t="s">
        <v>239</v>
      </c>
      <c r="P1225" s="84" t="s">
        <v>243</v>
      </c>
      <c r="Q1225" s="84"/>
      <c r="R1225" s="84"/>
      <c r="S1225" s="84" t="s">
        <v>240</v>
      </c>
      <c r="T1225" s="84" t="s">
        <v>141</v>
      </c>
      <c r="U1225" s="84">
        <v>7829433453</v>
      </c>
      <c r="V1225" s="85" t="s">
        <v>195</v>
      </c>
      <c r="W1225" s="84">
        <v>0</v>
      </c>
      <c r="X1225" s="86">
        <v>0</v>
      </c>
      <c r="Y1225" s="87"/>
      <c r="Z1225" s="84" t="s">
        <v>244</v>
      </c>
    </row>
    <row r="1227" spans="1:78" customFormat="1" x14ac:dyDescent="0.35">
      <c r="A1227" s="34" t="s">
        <v>596</v>
      </c>
      <c r="B1227" s="35"/>
      <c r="C1227" s="35"/>
      <c r="D1227" s="35"/>
      <c r="E1227" s="35"/>
      <c r="F1227" s="35"/>
      <c r="G1227" s="35"/>
      <c r="H1227" s="35"/>
      <c r="I1227" s="35"/>
      <c r="J1227" s="35"/>
      <c r="K1227" s="35"/>
      <c r="L1227" s="35"/>
      <c r="M1227" s="35"/>
      <c r="N1227" s="35"/>
      <c r="O1227" s="35"/>
      <c r="P1227" s="35"/>
      <c r="Q1227" s="35"/>
      <c r="R1227" s="35"/>
      <c r="S1227" s="35"/>
      <c r="T1227" s="35"/>
      <c r="U1227" s="35"/>
      <c r="V1227" s="35"/>
      <c r="W1227" s="35"/>
      <c r="X1227" s="35"/>
      <c r="Y1227" s="35"/>
      <c r="Z1227" s="35"/>
      <c r="AA1227" s="35"/>
      <c r="AB1227" s="35"/>
      <c r="AC1227" s="35"/>
      <c r="AD1227" s="35"/>
      <c r="AE1227" s="35"/>
      <c r="AF1227" s="35"/>
      <c r="AG1227" s="35"/>
      <c r="AH1227" s="35"/>
      <c r="AI1227" s="35"/>
    </row>
    <row r="1228" spans="1:78" customFormat="1" x14ac:dyDescent="0.35">
      <c r="A1228" s="36" t="s">
        <v>84</v>
      </c>
      <c r="B1228" s="36" t="s">
        <v>85</v>
      </c>
      <c r="C1228" s="36" t="s">
        <v>86</v>
      </c>
      <c r="D1228" s="36" t="s">
        <v>87</v>
      </c>
      <c r="E1228" s="36" t="s">
        <v>88</v>
      </c>
      <c r="F1228" s="36" t="s">
        <v>89</v>
      </c>
      <c r="G1228" s="36" t="s">
        <v>90</v>
      </c>
      <c r="H1228" s="36" t="s">
        <v>91</v>
      </c>
      <c r="I1228" s="36" t="s">
        <v>92</v>
      </c>
      <c r="J1228" s="36" t="s">
        <v>93</v>
      </c>
      <c r="K1228" s="36" t="s">
        <v>94</v>
      </c>
      <c r="L1228" s="36" t="s">
        <v>95</v>
      </c>
      <c r="M1228" s="36" t="s">
        <v>96</v>
      </c>
      <c r="N1228" s="36" t="s">
        <v>97</v>
      </c>
      <c r="O1228" s="36" t="s">
        <v>98</v>
      </c>
      <c r="P1228" s="36" t="s">
        <v>99</v>
      </c>
      <c r="Q1228" s="36" t="s">
        <v>100</v>
      </c>
      <c r="R1228" s="36" t="s">
        <v>101</v>
      </c>
      <c r="S1228" s="37" t="s">
        <v>102</v>
      </c>
      <c r="T1228" s="315" t="s">
        <v>103</v>
      </c>
      <c r="U1228" s="316"/>
      <c r="V1228" s="317"/>
      <c r="W1228" s="315" t="s">
        <v>104</v>
      </c>
      <c r="X1228" s="317"/>
      <c r="Y1228" s="202"/>
      <c r="Z1228" s="318" t="s">
        <v>105</v>
      </c>
      <c r="AA1228" s="319"/>
      <c r="AB1228" s="319"/>
      <c r="AC1228" s="319"/>
      <c r="AD1228" s="319"/>
      <c r="AE1228" s="319"/>
      <c r="AF1228" s="320"/>
      <c r="AG1228" s="318" t="s">
        <v>106</v>
      </c>
      <c r="AH1228" s="319"/>
      <c r="AI1228" s="319"/>
      <c r="AJ1228" s="319"/>
      <c r="AK1228" s="319"/>
      <c r="AL1228" s="320"/>
      <c r="AM1228" s="46"/>
      <c r="AN1228" s="47"/>
      <c r="AO1228" s="47"/>
      <c r="AP1228" s="47"/>
      <c r="AS1228" s="33"/>
      <c r="AT1228" s="33"/>
      <c r="AU1228" s="33"/>
      <c r="AV1228" s="33"/>
      <c r="AW1228" s="33"/>
      <c r="AX1228" s="33"/>
      <c r="AY1228" s="33"/>
      <c r="AZ1228" s="33"/>
      <c r="BA1228" s="33"/>
      <c r="BB1228" s="33"/>
      <c r="BC1228" s="33"/>
      <c r="BD1228" s="33"/>
      <c r="BE1228" s="33"/>
      <c r="BF1228" s="33"/>
      <c r="BG1228" s="33"/>
      <c r="BH1228" s="33"/>
      <c r="BI1228" s="33"/>
      <c r="BJ1228" s="33"/>
      <c r="BK1228" s="33"/>
      <c r="BL1228" s="33"/>
      <c r="BM1228" s="33"/>
      <c r="BN1228" s="33"/>
      <c r="BO1228" s="33"/>
      <c r="BP1228" s="33"/>
      <c r="BQ1228" s="33"/>
      <c r="BR1228" s="33"/>
      <c r="BS1228" s="33"/>
      <c r="BT1228" s="33"/>
      <c r="BU1228" s="33"/>
      <c r="BV1228" s="33"/>
      <c r="BW1228" s="33"/>
      <c r="BX1228" s="33"/>
      <c r="BY1228" s="33"/>
      <c r="BZ1228" s="33"/>
    </row>
    <row r="1229" spans="1:78" customFormat="1" x14ac:dyDescent="0.35">
      <c r="A1229" s="38"/>
      <c r="B1229" s="38"/>
      <c r="C1229" s="38"/>
      <c r="D1229" s="38"/>
      <c r="E1229" s="38"/>
      <c r="F1229" s="38"/>
      <c r="G1229" s="38"/>
      <c r="H1229" s="38"/>
      <c r="I1229" s="38"/>
      <c r="J1229" s="38"/>
      <c r="K1229" s="38"/>
      <c r="L1229" s="38"/>
      <c r="M1229" s="38"/>
      <c r="N1229" s="38"/>
      <c r="O1229" s="38"/>
      <c r="P1229" s="38"/>
      <c r="Q1229" s="38"/>
      <c r="R1229" s="38"/>
      <c r="S1229" s="38"/>
      <c r="T1229" s="39" t="s">
        <v>107</v>
      </c>
      <c r="U1229" s="39" t="s">
        <v>108</v>
      </c>
      <c r="V1229" s="39" t="s">
        <v>109</v>
      </c>
      <c r="W1229" s="39" t="s">
        <v>110</v>
      </c>
      <c r="X1229" s="39" t="s">
        <v>111</v>
      </c>
      <c r="Y1229" s="39" t="s">
        <v>112</v>
      </c>
      <c r="Z1229" s="39" t="s">
        <v>113</v>
      </c>
      <c r="AA1229" s="39" t="s">
        <v>114</v>
      </c>
      <c r="AB1229" s="39" t="s">
        <v>115</v>
      </c>
      <c r="AC1229" s="39" t="s">
        <v>116</v>
      </c>
      <c r="AD1229" s="39" t="s">
        <v>117</v>
      </c>
      <c r="AE1229" s="39" t="s">
        <v>118</v>
      </c>
      <c r="AF1229" s="39" t="s">
        <v>119</v>
      </c>
      <c r="AG1229" s="39" t="s">
        <v>120</v>
      </c>
      <c r="AH1229" s="39" t="s">
        <v>121</v>
      </c>
      <c r="AI1229" s="39" t="s">
        <v>122</v>
      </c>
      <c r="AJ1229" s="39" t="s">
        <v>123</v>
      </c>
      <c r="AK1229" s="39" t="s">
        <v>124</v>
      </c>
      <c r="AL1229" s="39" t="s">
        <v>125</v>
      </c>
      <c r="AM1229" s="38" t="s">
        <v>149</v>
      </c>
      <c r="AN1229" s="39" t="s">
        <v>150</v>
      </c>
      <c r="AO1229" s="39" t="s">
        <v>151</v>
      </c>
      <c r="AP1229" s="58" t="s">
        <v>178</v>
      </c>
      <c r="AS1229" s="33"/>
      <c r="AT1229" s="33"/>
      <c r="AU1229" s="33"/>
      <c r="AV1229" s="33"/>
      <c r="AW1229" s="33"/>
      <c r="AX1229" s="33"/>
      <c r="AY1229" s="33"/>
      <c r="AZ1229" s="33"/>
      <c r="BA1229" s="33"/>
      <c r="BB1229" s="33"/>
      <c r="BC1229" s="33"/>
      <c r="BD1229" s="33"/>
      <c r="BE1229" s="33"/>
      <c r="BF1229" s="33"/>
      <c r="BG1229" s="33"/>
      <c r="BH1229" s="33"/>
      <c r="BI1229" s="33"/>
      <c r="BJ1229" s="33"/>
      <c r="BK1229" s="33"/>
      <c r="BL1229" s="33"/>
      <c r="BM1229" s="33"/>
      <c r="BN1229" s="33"/>
      <c r="BO1229" s="33"/>
      <c r="BP1229" s="33"/>
      <c r="BQ1229" s="33"/>
      <c r="BR1229" s="33"/>
      <c r="BS1229" s="33"/>
      <c r="BT1229" s="33"/>
      <c r="BU1229" s="33"/>
      <c r="BV1229" s="33"/>
      <c r="BW1229" s="33"/>
      <c r="BX1229" s="33"/>
      <c r="BY1229" s="33"/>
      <c r="BZ1229" s="33"/>
    </row>
    <row r="1230" spans="1:78" customFormat="1" x14ac:dyDescent="0.35">
      <c r="A1230" s="40" t="s">
        <v>145</v>
      </c>
      <c r="B1230" s="5" t="s">
        <v>49</v>
      </c>
      <c r="C1230" s="40" t="s">
        <v>595</v>
      </c>
      <c r="D1230" s="5" t="s">
        <v>236</v>
      </c>
      <c r="E1230" s="41" t="s">
        <v>28</v>
      </c>
      <c r="F1230" s="40" t="s">
        <v>126</v>
      </c>
      <c r="G1230" s="42" t="str">
        <f ca="1">TEXT(TODAY(),"YYYY-MM-DD")</f>
        <v>2022-12-20</v>
      </c>
      <c r="H1230" s="42" t="str">
        <f ca="1">TEXT(TODAY(),"YYYY-MM-DD")</f>
        <v>2022-12-20</v>
      </c>
      <c r="I1230" s="40">
        <v>12</v>
      </c>
      <c r="J1230" s="40">
        <v>12</v>
      </c>
      <c r="K1230" s="40">
        <v>12</v>
      </c>
      <c r="L1230" s="40" t="s">
        <v>594</v>
      </c>
      <c r="M1230" s="40" t="s">
        <v>593</v>
      </c>
      <c r="N1230" s="21" t="s">
        <v>127</v>
      </c>
      <c r="O1230" s="21" t="s">
        <v>127</v>
      </c>
      <c r="P1230" s="21" t="s">
        <v>128</v>
      </c>
      <c r="Q1230" s="21" t="s">
        <v>128</v>
      </c>
      <c r="R1230" s="21" t="s">
        <v>128</v>
      </c>
      <c r="S1230" s="41"/>
      <c r="T1230" s="41" t="s">
        <v>129</v>
      </c>
      <c r="U1230" s="41" t="s">
        <v>130</v>
      </c>
      <c r="V1230" s="41"/>
      <c r="W1230" s="41" t="s">
        <v>131</v>
      </c>
      <c r="X1230" s="41" t="s">
        <v>132</v>
      </c>
      <c r="Y1230" s="41"/>
      <c r="Z1230" s="41"/>
      <c r="AA1230" s="41"/>
      <c r="AB1230" s="41"/>
      <c r="AC1230" s="41"/>
      <c r="AD1230" s="41" t="s">
        <v>128</v>
      </c>
      <c r="AE1230" s="41" t="s">
        <v>128</v>
      </c>
      <c r="AF1230" s="41" t="s">
        <v>128</v>
      </c>
      <c r="AG1230" s="41"/>
      <c r="AH1230" s="41"/>
      <c r="AI1230" s="41"/>
      <c r="AJ1230" s="41" t="s">
        <v>128</v>
      </c>
      <c r="AK1230" s="41" t="s">
        <v>128</v>
      </c>
      <c r="AL1230" s="41" t="s">
        <v>128</v>
      </c>
      <c r="AM1230" s="40"/>
      <c r="AN1230" s="40">
        <v>19</v>
      </c>
      <c r="AO1230" s="40">
        <v>20</v>
      </c>
      <c r="AP1230" s="40">
        <v>0</v>
      </c>
      <c r="AS1230" s="33"/>
      <c r="AT1230" s="33"/>
      <c r="AU1230" s="33"/>
      <c r="AV1230" s="33"/>
      <c r="AW1230" s="33"/>
      <c r="AX1230" s="33"/>
      <c r="AY1230" s="33"/>
      <c r="AZ1230" s="33"/>
      <c r="BA1230" s="33"/>
      <c r="BB1230" s="33"/>
      <c r="BC1230" s="33"/>
      <c r="BD1230" s="33"/>
      <c r="BE1230" s="33"/>
      <c r="BF1230" s="33"/>
      <c r="BG1230" s="33"/>
      <c r="BH1230" s="33"/>
      <c r="BI1230" s="33"/>
      <c r="BJ1230" s="33"/>
      <c r="BK1230" s="33"/>
      <c r="BL1230" s="33"/>
      <c r="BM1230" s="33"/>
      <c r="BN1230" s="33"/>
      <c r="BO1230" s="33"/>
      <c r="BP1230" s="33"/>
      <c r="BQ1230" s="33"/>
      <c r="BR1230" s="33"/>
      <c r="BS1230" s="33"/>
      <c r="BT1230" s="33"/>
      <c r="BU1230" s="33"/>
      <c r="BV1230" s="33"/>
      <c r="BW1230" s="33"/>
      <c r="BX1230" s="33"/>
      <c r="BY1230" s="33"/>
      <c r="BZ1230" s="33"/>
    </row>
    <row r="1231" spans="1:78" customFormat="1" x14ac:dyDescent="0.35"/>
    <row r="1232" spans="1:78" customFormat="1" x14ac:dyDescent="0.35">
      <c r="A1232" s="306" t="s">
        <v>592</v>
      </c>
      <c r="B1232" s="307"/>
      <c r="C1232" s="307"/>
      <c r="D1232" s="307"/>
      <c r="E1232" s="307"/>
      <c r="F1232" s="307"/>
      <c r="G1232" s="307"/>
      <c r="H1232" s="307"/>
      <c r="I1232" s="307"/>
      <c r="J1232" s="307"/>
    </row>
    <row r="1233" spans="1:78" customFormat="1" x14ac:dyDescent="0.35">
      <c r="A1233" s="203"/>
      <c r="B1233" s="204"/>
      <c r="C1233" s="308" t="s">
        <v>245</v>
      </c>
      <c r="D1233" s="308"/>
      <c r="E1233" s="308"/>
      <c r="F1233" s="308"/>
      <c r="G1233" s="308"/>
      <c r="H1233" s="308"/>
      <c r="I1233" s="308"/>
      <c r="J1233" s="308"/>
      <c r="K1233" s="308"/>
    </row>
    <row r="1234" spans="1:78" customFormat="1" x14ac:dyDescent="0.35">
      <c r="A1234" s="304" t="s">
        <v>246</v>
      </c>
      <c r="B1234" s="304" t="s">
        <v>247</v>
      </c>
      <c r="C1234" s="309" t="s">
        <v>248</v>
      </c>
      <c r="D1234" s="310"/>
      <c r="E1234" s="310"/>
      <c r="F1234" s="311"/>
      <c r="G1234" s="312" t="s">
        <v>249</v>
      </c>
      <c r="H1234" s="313"/>
      <c r="I1234" s="313"/>
      <c r="J1234" s="314"/>
      <c r="K1234" s="304" t="s">
        <v>250</v>
      </c>
      <c r="L1234" s="304" t="s">
        <v>251</v>
      </c>
    </row>
    <row r="1235" spans="1:78" customFormat="1" x14ac:dyDescent="0.35">
      <c r="A1235" s="305"/>
      <c r="B1235" s="305"/>
      <c r="C1235" s="88" t="s">
        <v>161</v>
      </c>
      <c r="D1235" s="88" t="s">
        <v>163</v>
      </c>
      <c r="E1235" s="88" t="s">
        <v>252</v>
      </c>
      <c r="F1235" s="88" t="s">
        <v>253</v>
      </c>
      <c r="G1235" s="89" t="s">
        <v>161</v>
      </c>
      <c r="H1235" s="89" t="s">
        <v>163</v>
      </c>
      <c r="I1235" s="89" t="s">
        <v>252</v>
      </c>
      <c r="J1235" s="89" t="s">
        <v>253</v>
      </c>
      <c r="K1235" s="305"/>
      <c r="L1235" s="305"/>
    </row>
    <row r="1236" spans="1:78" customFormat="1" x14ac:dyDescent="0.35">
      <c r="A1236" s="41" t="s">
        <v>254</v>
      </c>
      <c r="B1236" s="41" t="s">
        <v>255</v>
      </c>
      <c r="C1236" s="21" t="str">
        <f>TEXT(16736.14,"0.00")</f>
        <v>16736.14</v>
      </c>
      <c r="D1236" s="21" t="str">
        <f>TEXT(668,"0")</f>
        <v>668</v>
      </c>
      <c r="E1236" s="21" t="str">
        <f>TEXT(16068.14,"0.00")</f>
        <v>16068.14</v>
      </c>
      <c r="F1236" s="21" t="str">
        <f>TEXT(96.01,"0.00")</f>
        <v>96.01</v>
      </c>
      <c r="G1236" s="21" t="str">
        <f>TEXT(3750,"0")</f>
        <v>3750</v>
      </c>
      <c r="H1236" s="21" t="str">
        <f>TEXT(460,"0")</f>
        <v>460</v>
      </c>
      <c r="I1236" s="21" t="str">
        <f>TEXT(3290,"0")</f>
        <v>3290</v>
      </c>
      <c r="J1236" s="21" t="str">
        <f>TEXT(87.73,"0.00")</f>
        <v>87.73</v>
      </c>
      <c r="K1236" s="21" t="str">
        <f>TEXT(346.3,"0.0")</f>
        <v>346.3</v>
      </c>
      <c r="L1236" s="41" t="s">
        <v>28</v>
      </c>
    </row>
    <row r="1238" spans="1:78" customFormat="1" x14ac:dyDescent="0.35">
      <c r="A1238" s="34" t="s">
        <v>611</v>
      </c>
      <c r="B1238" s="35"/>
      <c r="C1238" s="35"/>
      <c r="D1238" s="35"/>
      <c r="E1238" s="35"/>
      <c r="F1238" s="35"/>
      <c r="G1238" s="35"/>
      <c r="H1238" s="35"/>
      <c r="I1238" s="35"/>
      <c r="J1238" s="35"/>
      <c r="K1238" s="35"/>
      <c r="L1238" s="35"/>
      <c r="M1238" s="35"/>
      <c r="N1238" s="35"/>
      <c r="O1238" s="35"/>
      <c r="P1238" s="35"/>
      <c r="Q1238" s="35"/>
      <c r="R1238" s="35"/>
      <c r="S1238" s="35"/>
      <c r="T1238" s="35"/>
      <c r="U1238" s="35"/>
      <c r="V1238" s="35"/>
      <c r="W1238" s="35"/>
      <c r="X1238" s="35"/>
      <c r="Y1238" s="35"/>
      <c r="Z1238" s="35"/>
      <c r="AA1238" s="35"/>
      <c r="AB1238" s="35"/>
      <c r="AC1238" s="35"/>
      <c r="AD1238" s="35"/>
      <c r="AE1238" s="35"/>
      <c r="AF1238" s="35"/>
      <c r="AG1238" s="35"/>
      <c r="AH1238" s="35"/>
      <c r="AI1238" s="35"/>
    </row>
    <row r="1239" spans="1:78" customFormat="1" x14ac:dyDescent="0.35">
      <c r="A1239" s="36" t="s">
        <v>84</v>
      </c>
      <c r="B1239" s="36" t="s">
        <v>85</v>
      </c>
      <c r="C1239" s="36" t="s">
        <v>86</v>
      </c>
      <c r="D1239" s="36" t="s">
        <v>87</v>
      </c>
      <c r="E1239" s="36" t="s">
        <v>88</v>
      </c>
      <c r="F1239" s="36" t="s">
        <v>89</v>
      </c>
      <c r="G1239" s="36" t="s">
        <v>90</v>
      </c>
      <c r="H1239" s="36" t="s">
        <v>91</v>
      </c>
      <c r="I1239" s="36" t="s">
        <v>92</v>
      </c>
      <c r="J1239" s="36" t="s">
        <v>93</v>
      </c>
      <c r="K1239" s="36" t="s">
        <v>94</v>
      </c>
      <c r="L1239" s="36" t="s">
        <v>95</v>
      </c>
      <c r="M1239" s="36" t="s">
        <v>96</v>
      </c>
      <c r="N1239" s="36" t="s">
        <v>97</v>
      </c>
      <c r="O1239" s="36" t="s">
        <v>98</v>
      </c>
      <c r="P1239" s="36" t="s">
        <v>99</v>
      </c>
      <c r="Q1239" s="36" t="s">
        <v>100</v>
      </c>
      <c r="R1239" s="36" t="s">
        <v>101</v>
      </c>
      <c r="S1239" s="37" t="s">
        <v>102</v>
      </c>
      <c r="T1239" s="315" t="s">
        <v>103</v>
      </c>
      <c r="U1239" s="316"/>
      <c r="V1239" s="317"/>
      <c r="W1239" s="315" t="s">
        <v>104</v>
      </c>
      <c r="X1239" s="317"/>
      <c r="Y1239" s="205"/>
      <c r="Z1239" s="318" t="s">
        <v>105</v>
      </c>
      <c r="AA1239" s="319"/>
      <c r="AB1239" s="319"/>
      <c r="AC1239" s="319"/>
      <c r="AD1239" s="319"/>
      <c r="AE1239" s="319"/>
      <c r="AF1239" s="320"/>
      <c r="AG1239" s="318" t="s">
        <v>106</v>
      </c>
      <c r="AH1239" s="319"/>
      <c r="AI1239" s="319"/>
      <c r="AJ1239" s="319"/>
      <c r="AK1239" s="319"/>
      <c r="AL1239" s="320"/>
      <c r="AM1239" s="46"/>
      <c r="AN1239" s="47"/>
      <c r="AO1239" s="47"/>
      <c r="AP1239" s="47"/>
      <c r="AS1239" s="33"/>
      <c r="AT1239" s="33"/>
      <c r="AU1239" s="33"/>
      <c r="AV1239" s="33"/>
      <c r="AW1239" s="33"/>
      <c r="AX1239" s="33"/>
      <c r="AY1239" s="33"/>
      <c r="AZ1239" s="33"/>
      <c r="BA1239" s="33"/>
      <c r="BB1239" s="33"/>
      <c r="BC1239" s="33"/>
      <c r="BD1239" s="33"/>
      <c r="BE1239" s="33"/>
      <c r="BF1239" s="33"/>
      <c r="BG1239" s="33"/>
      <c r="BH1239" s="33"/>
      <c r="BI1239" s="33"/>
      <c r="BJ1239" s="33"/>
      <c r="BK1239" s="33"/>
      <c r="BL1239" s="33"/>
      <c r="BM1239" s="33"/>
      <c r="BN1239" s="33"/>
      <c r="BO1239" s="33"/>
      <c r="BP1239" s="33"/>
      <c r="BQ1239" s="33"/>
      <c r="BR1239" s="33"/>
      <c r="BS1239" s="33"/>
      <c r="BT1239" s="33"/>
      <c r="BU1239" s="33"/>
      <c r="BV1239" s="33"/>
      <c r="BW1239" s="33"/>
      <c r="BX1239" s="33"/>
      <c r="BY1239" s="33"/>
      <c r="BZ1239" s="33"/>
    </row>
    <row r="1240" spans="1:78" customFormat="1" x14ac:dyDescent="0.35">
      <c r="A1240" s="38"/>
      <c r="B1240" s="38"/>
      <c r="C1240" s="38"/>
      <c r="D1240" s="38"/>
      <c r="E1240" s="38"/>
      <c r="F1240" s="38"/>
      <c r="G1240" s="38"/>
      <c r="H1240" s="38"/>
      <c r="I1240" s="38"/>
      <c r="J1240" s="38"/>
      <c r="K1240" s="38"/>
      <c r="L1240" s="38"/>
      <c r="M1240" s="38"/>
      <c r="N1240" s="38"/>
      <c r="O1240" s="38"/>
      <c r="P1240" s="38"/>
      <c r="Q1240" s="38"/>
      <c r="R1240" s="38"/>
      <c r="S1240" s="38"/>
      <c r="T1240" s="39" t="s">
        <v>107</v>
      </c>
      <c r="U1240" s="39" t="s">
        <v>108</v>
      </c>
      <c r="V1240" s="39" t="s">
        <v>109</v>
      </c>
      <c r="W1240" s="39" t="s">
        <v>110</v>
      </c>
      <c r="X1240" s="39" t="s">
        <v>111</v>
      </c>
      <c r="Y1240" s="39" t="s">
        <v>112</v>
      </c>
      <c r="Z1240" s="39" t="s">
        <v>113</v>
      </c>
      <c r="AA1240" s="39" t="s">
        <v>114</v>
      </c>
      <c r="AB1240" s="39" t="s">
        <v>115</v>
      </c>
      <c r="AC1240" s="39" t="s">
        <v>116</v>
      </c>
      <c r="AD1240" s="39" t="s">
        <v>117</v>
      </c>
      <c r="AE1240" s="39" t="s">
        <v>118</v>
      </c>
      <c r="AF1240" s="39" t="s">
        <v>119</v>
      </c>
      <c r="AG1240" s="39" t="s">
        <v>120</v>
      </c>
      <c r="AH1240" s="39" t="s">
        <v>121</v>
      </c>
      <c r="AI1240" s="39" t="s">
        <v>122</v>
      </c>
      <c r="AJ1240" s="39" t="s">
        <v>123</v>
      </c>
      <c r="AK1240" s="39" t="s">
        <v>124</v>
      </c>
      <c r="AL1240" s="39" t="s">
        <v>125</v>
      </c>
      <c r="AM1240" s="38" t="s">
        <v>149</v>
      </c>
      <c r="AN1240" s="39" t="s">
        <v>150</v>
      </c>
      <c r="AO1240" s="39" t="s">
        <v>151</v>
      </c>
      <c r="AP1240" s="58" t="s">
        <v>178</v>
      </c>
      <c r="AS1240" s="33"/>
      <c r="AT1240" s="33"/>
      <c r="AU1240" s="33"/>
      <c r="AV1240" s="33"/>
      <c r="AW1240" s="33"/>
      <c r="AX1240" s="33"/>
      <c r="AY1240" s="33"/>
      <c r="AZ1240" s="33"/>
      <c r="BA1240" s="33"/>
      <c r="BB1240" s="33"/>
      <c r="BC1240" s="33"/>
      <c r="BD1240" s="33"/>
      <c r="BE1240" s="33"/>
      <c r="BF1240" s="33"/>
      <c r="BG1240" s="33"/>
      <c r="BH1240" s="33"/>
      <c r="BI1240" s="33"/>
      <c r="BJ1240" s="33"/>
      <c r="BK1240" s="33"/>
      <c r="BL1240" s="33"/>
      <c r="BM1240" s="33"/>
      <c r="BN1240" s="33"/>
      <c r="BO1240" s="33"/>
      <c r="BP1240" s="33"/>
      <c r="BQ1240" s="33"/>
      <c r="BR1240" s="33"/>
      <c r="BS1240" s="33"/>
      <c r="BT1240" s="33"/>
      <c r="BU1240" s="33"/>
      <c r="BV1240" s="33"/>
      <c r="BW1240" s="33"/>
      <c r="BX1240" s="33"/>
      <c r="BY1240" s="33"/>
      <c r="BZ1240" s="33"/>
    </row>
    <row r="1241" spans="1:78" customFormat="1" x14ac:dyDescent="0.35">
      <c r="A1241" s="40" t="s">
        <v>145</v>
      </c>
      <c r="B1241" s="5" t="s">
        <v>49</v>
      </c>
      <c r="C1241" s="40" t="s">
        <v>605</v>
      </c>
      <c r="D1241" s="5" t="s">
        <v>236</v>
      </c>
      <c r="E1241" s="41" t="s">
        <v>28</v>
      </c>
      <c r="F1241" s="40" t="s">
        <v>126</v>
      </c>
      <c r="G1241" s="42" t="str">
        <f ca="1">TEXT(TODAY(),"YYYY-MM-DD")</f>
        <v>2022-12-20</v>
      </c>
      <c r="H1241" s="42" t="str">
        <f ca="1">TEXT(TODAY(),"YYYY-MM-DD")</f>
        <v>2022-12-20</v>
      </c>
      <c r="I1241" s="40">
        <v>12</v>
      </c>
      <c r="J1241" s="40">
        <v>12</v>
      </c>
      <c r="K1241" s="40">
        <v>12</v>
      </c>
      <c r="L1241" s="40" t="s">
        <v>604</v>
      </c>
      <c r="M1241" s="40" t="s">
        <v>603</v>
      </c>
      <c r="N1241" s="21" t="s">
        <v>127</v>
      </c>
      <c r="O1241" s="21" t="s">
        <v>127</v>
      </c>
      <c r="P1241" s="21" t="s">
        <v>128</v>
      </c>
      <c r="Q1241" s="21" t="s">
        <v>128</v>
      </c>
      <c r="R1241" s="21" t="s">
        <v>128</v>
      </c>
      <c r="S1241" s="41"/>
      <c r="T1241" s="41" t="s">
        <v>129</v>
      </c>
      <c r="U1241" s="41" t="s">
        <v>130</v>
      </c>
      <c r="V1241" s="41"/>
      <c r="W1241" s="41" t="s">
        <v>131</v>
      </c>
      <c r="X1241" s="41" t="s">
        <v>132</v>
      </c>
      <c r="Y1241" s="41"/>
      <c r="Z1241" s="41"/>
      <c r="AA1241" s="41"/>
      <c r="AB1241" s="41"/>
      <c r="AC1241" s="41"/>
      <c r="AD1241" s="41" t="s">
        <v>128</v>
      </c>
      <c r="AE1241" s="41" t="s">
        <v>128</v>
      </c>
      <c r="AF1241" s="41" t="s">
        <v>128</v>
      </c>
      <c r="AG1241" s="41"/>
      <c r="AH1241" s="41"/>
      <c r="AI1241" s="41"/>
      <c r="AJ1241" s="41" t="s">
        <v>128</v>
      </c>
      <c r="AK1241" s="41" t="s">
        <v>128</v>
      </c>
      <c r="AL1241" s="41" t="s">
        <v>128</v>
      </c>
      <c r="AM1241" s="40"/>
      <c r="AN1241" s="40">
        <v>19</v>
      </c>
      <c r="AO1241" s="40">
        <v>0</v>
      </c>
      <c r="AP1241" s="40">
        <v>0</v>
      </c>
      <c r="AS1241" s="33"/>
      <c r="AT1241" s="33"/>
      <c r="AU1241" s="33"/>
      <c r="AV1241" s="33"/>
      <c r="AW1241" s="33"/>
      <c r="AX1241" s="33"/>
      <c r="AY1241" s="33"/>
      <c r="AZ1241" s="33"/>
      <c r="BA1241" s="33"/>
      <c r="BB1241" s="33"/>
      <c r="BC1241" s="33"/>
      <c r="BD1241" s="33"/>
      <c r="BE1241" s="33"/>
      <c r="BF1241" s="33"/>
      <c r="BG1241" s="33"/>
      <c r="BH1241" s="33"/>
      <c r="BI1241" s="33"/>
      <c r="BJ1241" s="33"/>
      <c r="BK1241" s="33"/>
      <c r="BL1241" s="33"/>
      <c r="BM1241" s="33"/>
      <c r="BN1241" s="33"/>
      <c r="BO1241" s="33"/>
      <c r="BP1241" s="33"/>
      <c r="BQ1241" s="33"/>
      <c r="BR1241" s="33"/>
      <c r="BS1241" s="33"/>
      <c r="BT1241" s="33"/>
      <c r="BU1241" s="33"/>
      <c r="BV1241" s="33"/>
      <c r="BW1241" s="33"/>
      <c r="BX1241" s="33"/>
      <c r="BY1241" s="33"/>
      <c r="BZ1241" s="33"/>
    </row>
    <row r="1242" spans="1:78" customFormat="1" ht="19" customHeight="1" x14ac:dyDescent="0.35">
      <c r="A1242" s="33"/>
      <c r="B1242" s="33"/>
      <c r="C1242" s="33"/>
      <c r="D1242" s="33"/>
      <c r="E1242" s="33"/>
      <c r="F1242" s="33"/>
      <c r="G1242" s="33"/>
      <c r="H1242" s="33"/>
      <c r="I1242" s="33"/>
      <c r="J1242" s="33"/>
      <c r="K1242" s="33"/>
      <c r="L1242" s="14"/>
      <c r="M1242" s="14"/>
      <c r="Y1242" s="60"/>
    </row>
    <row r="1243" spans="1:78" customFormat="1" ht="18.5" x14ac:dyDescent="0.35">
      <c r="A1243" s="48" t="s">
        <v>610</v>
      </c>
      <c r="B1243" s="49"/>
      <c r="C1243" s="49"/>
      <c r="D1243" s="49"/>
      <c r="E1243" s="49"/>
      <c r="F1243" s="49"/>
      <c r="G1243" s="49"/>
      <c r="H1243" s="49"/>
      <c r="I1243" s="49"/>
      <c r="J1243" s="49"/>
      <c r="K1243" s="49"/>
      <c r="L1243" s="33"/>
      <c r="Y1243" s="60"/>
      <c r="BB1243" s="33"/>
      <c r="BC1243" s="33"/>
      <c r="BD1243" s="33"/>
      <c r="BE1243" s="33"/>
      <c r="BF1243" s="33"/>
      <c r="BG1243" s="33"/>
      <c r="BH1243" s="33"/>
      <c r="BI1243" s="33"/>
      <c r="BJ1243" s="33"/>
      <c r="BK1243" s="33"/>
      <c r="BL1243" s="33"/>
      <c r="BM1243" s="33"/>
      <c r="BN1243" s="33"/>
      <c r="BO1243" s="33"/>
      <c r="BP1243" s="33"/>
      <c r="BQ1243" s="33"/>
      <c r="BR1243" s="33"/>
      <c r="BS1243" s="33"/>
      <c r="BT1243" s="33"/>
      <c r="BU1243" s="33"/>
      <c r="BV1243" s="33"/>
      <c r="BW1243" s="33"/>
      <c r="BX1243" s="33"/>
      <c r="BY1243" s="33"/>
      <c r="BZ1243" s="33"/>
    </row>
    <row r="1244" spans="1:78" customFormat="1" ht="15.5" x14ac:dyDescent="0.35">
      <c r="A1244" s="43" t="s">
        <v>32</v>
      </c>
      <c r="B1244" s="43" t="s">
        <v>33</v>
      </c>
      <c r="C1244" s="43" t="s">
        <v>34</v>
      </c>
      <c r="D1244" s="43" t="s">
        <v>4</v>
      </c>
      <c r="E1244" s="43" t="s">
        <v>35</v>
      </c>
      <c r="F1244" s="43" t="s">
        <v>133</v>
      </c>
      <c r="G1244" s="43" t="s">
        <v>134</v>
      </c>
      <c r="H1244" s="43" t="s">
        <v>135</v>
      </c>
      <c r="I1244" s="43" t="s">
        <v>136</v>
      </c>
      <c r="J1244" s="43" t="s">
        <v>137</v>
      </c>
      <c r="K1244" s="43" t="s">
        <v>138</v>
      </c>
      <c r="L1244" s="33"/>
      <c r="Y1244" s="60"/>
      <c r="BB1244" s="33"/>
      <c r="BC1244" s="33"/>
      <c r="BD1244" s="33"/>
      <c r="BE1244" s="33"/>
      <c r="BF1244" s="33"/>
      <c r="BG1244" s="33"/>
      <c r="BH1244" s="33"/>
      <c r="BI1244" s="33"/>
      <c r="BJ1244" s="33"/>
      <c r="BK1244" s="33"/>
      <c r="BL1244" s="33"/>
      <c r="BM1244" s="33"/>
      <c r="BN1244" s="33"/>
      <c r="BO1244" s="33"/>
      <c r="BP1244" s="33"/>
      <c r="BQ1244" s="33"/>
      <c r="BR1244" s="33"/>
      <c r="BS1244" s="33"/>
      <c r="BT1244" s="33"/>
      <c r="BU1244" s="33"/>
      <c r="BV1244" s="33"/>
      <c r="BW1244" s="33"/>
      <c r="BX1244" s="33"/>
      <c r="BY1244" s="33"/>
      <c r="BZ1244" s="33"/>
    </row>
    <row r="1245" spans="1:78" customFormat="1" x14ac:dyDescent="0.35">
      <c r="A1245" s="44" t="s">
        <v>139</v>
      </c>
      <c r="B1245" s="44" t="s">
        <v>140</v>
      </c>
      <c r="C1245" s="44" t="str">
        <f ca="1">TEXT(TODAY(),"YYYY-MM-DD")</f>
        <v>2022-12-20</v>
      </c>
      <c r="D1245" s="44" t="s">
        <v>13</v>
      </c>
      <c r="E1245" s="44" t="s">
        <v>144</v>
      </c>
      <c r="F1245" s="45" t="str">
        <f ca="1">TEXT(TODAY(),"YYYY-MM-DD")</f>
        <v>2022-12-20</v>
      </c>
      <c r="G1245" s="42" t="s">
        <v>128</v>
      </c>
      <c r="H1245" s="5" t="s">
        <v>49</v>
      </c>
      <c r="I1245" s="44" t="s">
        <v>141</v>
      </c>
      <c r="J1245" s="44" t="s">
        <v>142</v>
      </c>
      <c r="K1245" s="44"/>
      <c r="L1245" s="33"/>
      <c r="Y1245" s="60"/>
      <c r="BB1245" s="33"/>
      <c r="BC1245" s="33"/>
      <c r="BD1245" s="33"/>
      <c r="BE1245" s="33"/>
      <c r="BF1245" s="33"/>
      <c r="BG1245" s="33"/>
      <c r="BH1245" s="33"/>
      <c r="BI1245" s="33"/>
      <c r="BJ1245" s="33"/>
      <c r="BK1245" s="33"/>
      <c r="BL1245" s="33"/>
      <c r="BM1245" s="33"/>
      <c r="BN1245" s="33"/>
      <c r="BO1245" s="33"/>
      <c r="BP1245" s="33"/>
      <c r="BQ1245" s="33"/>
      <c r="BR1245" s="33"/>
      <c r="BS1245" s="33"/>
      <c r="BT1245" s="33"/>
      <c r="BU1245" s="33"/>
      <c r="BV1245" s="33"/>
      <c r="BW1245" s="33"/>
      <c r="BX1245" s="33"/>
      <c r="BY1245" s="33"/>
      <c r="BZ1245" s="33"/>
    </row>
    <row r="1246" spans="1:78" customFormat="1" x14ac:dyDescent="0.35">
      <c r="A1246" s="44" t="s">
        <v>36</v>
      </c>
      <c r="B1246" s="44" t="s">
        <v>143</v>
      </c>
      <c r="C1246" s="44" t="str">
        <f ca="1">TEXT(TODAY(),"YYYY-MM-DD")</f>
        <v>2022-12-20</v>
      </c>
      <c r="D1246" s="44" t="s">
        <v>13</v>
      </c>
      <c r="E1246" s="44" t="s">
        <v>38</v>
      </c>
      <c r="F1246" s="45" t="str">
        <f ca="1">TEXT(TODAY(),"YYYY-MM-DD")</f>
        <v>2022-12-20</v>
      </c>
      <c r="G1246" s="42" t="s">
        <v>128</v>
      </c>
      <c r="H1246" s="44" t="s">
        <v>49</v>
      </c>
      <c r="I1246" s="44" t="s">
        <v>141</v>
      </c>
      <c r="J1246" s="44" t="s">
        <v>142</v>
      </c>
      <c r="K1246" s="44"/>
      <c r="L1246" s="33"/>
      <c r="Y1246" s="60"/>
      <c r="BB1246" s="33"/>
      <c r="BC1246" s="33"/>
      <c r="BD1246" s="33"/>
      <c r="BE1246" s="33"/>
      <c r="BF1246" s="33"/>
      <c r="BG1246" s="33"/>
      <c r="BH1246" s="33"/>
      <c r="BI1246" s="33"/>
      <c r="BJ1246" s="33"/>
      <c r="BK1246" s="33"/>
      <c r="BL1246" s="33"/>
      <c r="BM1246" s="33"/>
      <c r="BN1246" s="33"/>
      <c r="BO1246" s="33"/>
      <c r="BP1246" s="33"/>
      <c r="BQ1246" s="33"/>
      <c r="BR1246" s="33"/>
      <c r="BS1246" s="33"/>
      <c r="BT1246" s="33"/>
      <c r="BU1246" s="33"/>
      <c r="BV1246" s="33"/>
      <c r="BW1246" s="33"/>
      <c r="BX1246" s="33"/>
      <c r="BY1246" s="33"/>
      <c r="BZ1246" s="33"/>
    </row>
    <row r="1248" spans="1:78" customFormat="1" x14ac:dyDescent="0.35">
      <c r="A1248" s="321" t="s">
        <v>607</v>
      </c>
      <c r="B1248" s="322"/>
      <c r="C1248" s="322"/>
      <c r="D1248" s="322"/>
      <c r="E1248" s="322"/>
      <c r="F1248" s="322"/>
      <c r="G1248" s="322"/>
      <c r="H1248" s="322"/>
      <c r="I1248" s="322"/>
      <c r="J1248" s="322"/>
      <c r="K1248" s="322"/>
      <c r="L1248" s="322"/>
      <c r="M1248" s="322"/>
      <c r="N1248" s="322"/>
      <c r="O1248" s="322"/>
      <c r="P1248" s="322"/>
      <c r="Q1248" s="322"/>
      <c r="R1248" s="322"/>
      <c r="S1248" s="207"/>
      <c r="T1248" s="207"/>
      <c r="U1248" s="207"/>
      <c r="V1248" s="207"/>
      <c r="W1248" s="207"/>
      <c r="X1248" s="207"/>
      <c r="Y1248" s="207"/>
      <c r="Z1248" s="207"/>
    </row>
    <row r="1249" spans="1:78" customFormat="1" x14ac:dyDescent="0.35">
      <c r="A1249" s="56" t="s">
        <v>153</v>
      </c>
      <c r="B1249" s="56" t="s">
        <v>154</v>
      </c>
      <c r="C1249" s="56" t="s">
        <v>155</v>
      </c>
      <c r="D1249" s="56" t="s">
        <v>90</v>
      </c>
      <c r="E1249" s="56" t="s">
        <v>102</v>
      </c>
      <c r="F1249" s="56" t="s">
        <v>156</v>
      </c>
      <c r="G1249" s="56" t="s">
        <v>157</v>
      </c>
      <c r="H1249" s="56" t="s">
        <v>158</v>
      </c>
      <c r="I1249" s="56" t="s">
        <v>159</v>
      </c>
      <c r="J1249" s="56" t="s">
        <v>160</v>
      </c>
      <c r="K1249" s="56" t="s">
        <v>161</v>
      </c>
      <c r="L1249" s="56" t="s">
        <v>162</v>
      </c>
      <c r="M1249" s="56" t="s">
        <v>163</v>
      </c>
      <c r="N1249" s="56" t="s">
        <v>164</v>
      </c>
      <c r="O1249" s="56" t="s">
        <v>165</v>
      </c>
      <c r="P1249" s="56" t="s">
        <v>166</v>
      </c>
      <c r="Q1249" s="56" t="s">
        <v>167</v>
      </c>
      <c r="R1249" s="56" t="s">
        <v>168</v>
      </c>
      <c r="S1249" s="56" t="s">
        <v>169</v>
      </c>
      <c r="T1249" s="56" t="s">
        <v>136</v>
      </c>
      <c r="U1249" s="56" t="s">
        <v>135</v>
      </c>
      <c r="V1249" s="56" t="s">
        <v>171</v>
      </c>
      <c r="W1249" s="56" t="s">
        <v>174</v>
      </c>
      <c r="X1249" s="56" t="s">
        <v>175</v>
      </c>
      <c r="Y1249" s="56" t="s">
        <v>177</v>
      </c>
      <c r="Z1249" s="56" t="s">
        <v>172</v>
      </c>
    </row>
    <row r="1250" spans="1:78" customFormat="1" x14ac:dyDescent="0.35">
      <c r="A1250" s="50" t="s">
        <v>587</v>
      </c>
      <c r="B1250" s="50"/>
      <c r="C1250" s="194" t="s">
        <v>570</v>
      </c>
      <c r="D1250" s="194"/>
      <c r="E1250" s="194"/>
      <c r="F1250" s="195" t="str">
        <f>TEXT(100,"0")</f>
        <v>100</v>
      </c>
      <c r="G1250" s="194" t="str">
        <f>CONCATENATE("USD,FLAT ",TEXT(F1250,"0.00"))</f>
        <v>USD,FLAT 100.00</v>
      </c>
      <c r="H1250" s="195" t="str">
        <f>TEXT(25,"0")</f>
        <v>25</v>
      </c>
      <c r="I1250" s="194" t="s">
        <v>65</v>
      </c>
      <c r="J1250" s="194" t="s">
        <v>38</v>
      </c>
      <c r="K1250" s="195" t="str">
        <f>TEXT(25,"0")</f>
        <v>25</v>
      </c>
      <c r="L1250" s="194"/>
      <c r="M1250" s="194" t="s">
        <v>242</v>
      </c>
      <c r="N1250" s="194"/>
      <c r="O1250" s="194" t="s">
        <v>239</v>
      </c>
      <c r="P1250" s="194" t="s">
        <v>243</v>
      </c>
      <c r="Q1250" s="194"/>
      <c r="R1250" s="194"/>
      <c r="S1250" s="194" t="s">
        <v>240</v>
      </c>
      <c r="T1250" s="194" t="s">
        <v>141</v>
      </c>
      <c r="U1250" s="194">
        <v>7829433453</v>
      </c>
      <c r="V1250" s="194" t="s">
        <v>195</v>
      </c>
      <c r="W1250" s="194">
        <v>1</v>
      </c>
      <c r="X1250" s="194">
        <v>0</v>
      </c>
      <c r="Y1250" s="194" t="s">
        <v>609</v>
      </c>
      <c r="Z1250" s="194" t="s">
        <v>608</v>
      </c>
      <c r="AU1250" t="s">
        <v>862</v>
      </c>
    </row>
    <row r="1252" spans="1:78" customFormat="1" x14ac:dyDescent="0.35">
      <c r="A1252" s="321" t="s">
        <v>607</v>
      </c>
      <c r="B1252" s="322"/>
      <c r="C1252" s="322"/>
      <c r="D1252" s="322"/>
      <c r="E1252" s="322"/>
      <c r="F1252" s="322"/>
      <c r="G1252" s="322"/>
      <c r="H1252" s="322"/>
      <c r="I1252" s="322"/>
      <c r="J1252" s="322"/>
      <c r="K1252" s="322"/>
      <c r="L1252" s="322"/>
      <c r="M1252" s="322"/>
      <c r="N1252" s="322"/>
      <c r="O1252" s="322"/>
      <c r="P1252" s="322"/>
      <c r="Q1252" s="322"/>
      <c r="R1252" s="322"/>
      <c r="S1252" s="207"/>
      <c r="T1252" s="207"/>
      <c r="U1252" s="207"/>
      <c r="V1252" s="207"/>
      <c r="W1252" s="207"/>
      <c r="X1252" s="207"/>
      <c r="Y1252" s="207"/>
      <c r="Z1252" s="207"/>
    </row>
    <row r="1253" spans="1:78" customFormat="1" x14ac:dyDescent="0.35">
      <c r="A1253" s="56" t="s">
        <v>153</v>
      </c>
      <c r="B1253" s="56" t="s">
        <v>154</v>
      </c>
      <c r="C1253" s="56" t="s">
        <v>155</v>
      </c>
      <c r="D1253" s="56" t="s">
        <v>90</v>
      </c>
      <c r="E1253" s="56" t="s">
        <v>102</v>
      </c>
      <c r="F1253" s="56" t="s">
        <v>156</v>
      </c>
      <c r="G1253" s="56" t="s">
        <v>157</v>
      </c>
      <c r="H1253" s="56" t="s">
        <v>158</v>
      </c>
      <c r="I1253" s="56" t="s">
        <v>159</v>
      </c>
      <c r="J1253" s="56" t="s">
        <v>160</v>
      </c>
      <c r="K1253" s="56" t="s">
        <v>161</v>
      </c>
      <c r="L1253" s="56" t="s">
        <v>162</v>
      </c>
      <c r="M1253" s="56" t="s">
        <v>163</v>
      </c>
      <c r="N1253" s="56" t="s">
        <v>164</v>
      </c>
      <c r="O1253" s="56" t="s">
        <v>165</v>
      </c>
      <c r="P1253" s="56" t="s">
        <v>166</v>
      </c>
      <c r="Q1253" s="56" t="s">
        <v>167</v>
      </c>
      <c r="R1253" s="56" t="s">
        <v>168</v>
      </c>
      <c r="S1253" s="56" t="s">
        <v>169</v>
      </c>
      <c r="T1253" s="56" t="s">
        <v>136</v>
      </c>
      <c r="U1253" s="56" t="s">
        <v>135</v>
      </c>
      <c r="V1253" s="56" t="s">
        <v>171</v>
      </c>
      <c r="W1253" s="56" t="s">
        <v>174</v>
      </c>
      <c r="X1253" s="56" t="s">
        <v>175</v>
      </c>
      <c r="Y1253" s="56" t="s">
        <v>177</v>
      </c>
      <c r="Z1253" s="56" t="s">
        <v>172</v>
      </c>
    </row>
    <row r="1254" spans="1:78" customFormat="1" x14ac:dyDescent="0.35">
      <c r="A1254" s="50" t="s">
        <v>587</v>
      </c>
      <c r="B1254" s="50"/>
      <c r="C1254" s="84" t="s">
        <v>241</v>
      </c>
      <c r="D1254" s="84" t="str">
        <f ca="1">TEXT(TODAY()+30,"YYYY-MM-DD")</f>
        <v>2023-01-19</v>
      </c>
      <c r="E1254" s="84" t="str">
        <f ca="1">TEXT(TODAY()+45,"YYYY-MM-DD")</f>
        <v>2023-02-03</v>
      </c>
      <c r="F1254" s="84" t="str">
        <f>TEXT(25,"0")</f>
        <v>25</v>
      </c>
      <c r="G1254" s="84" t="str">
        <f>CONCATENATE("USD,FLAT ",TEXT(F1254,"0.00"))</f>
        <v>USD,FLAT 25.00</v>
      </c>
      <c r="H1254" s="84" t="str">
        <f>TEXT(25,"0")</f>
        <v>25</v>
      </c>
      <c r="I1254" s="84" t="s">
        <v>65</v>
      </c>
      <c r="J1254" s="84" t="s">
        <v>38</v>
      </c>
      <c r="K1254" s="84" t="str">
        <f>TEXT(25,"0")</f>
        <v>25</v>
      </c>
      <c r="L1254" s="84"/>
      <c r="M1254" s="84" t="s">
        <v>242</v>
      </c>
      <c r="N1254" s="84"/>
      <c r="O1254" s="84" t="s">
        <v>239</v>
      </c>
      <c r="P1254" s="84" t="s">
        <v>243</v>
      </c>
      <c r="Q1254" s="84"/>
      <c r="R1254" s="84"/>
      <c r="S1254" s="84" t="s">
        <v>240</v>
      </c>
      <c r="T1254" s="84" t="s">
        <v>141</v>
      </c>
      <c r="U1254" s="84">
        <v>7829433453</v>
      </c>
      <c r="V1254" s="85" t="s">
        <v>195</v>
      </c>
      <c r="W1254" s="84">
        <v>0</v>
      </c>
      <c r="X1254" s="86">
        <v>0</v>
      </c>
      <c r="Y1254" s="87"/>
      <c r="Z1254" s="84" t="s">
        <v>244</v>
      </c>
    </row>
    <row r="1256" spans="1:78" customFormat="1" x14ac:dyDescent="0.35">
      <c r="A1256" s="34" t="s">
        <v>606</v>
      </c>
      <c r="B1256" s="35"/>
      <c r="C1256" s="35"/>
      <c r="D1256" s="35"/>
      <c r="E1256" s="35"/>
      <c r="F1256" s="35"/>
      <c r="G1256" s="35"/>
      <c r="H1256" s="35"/>
      <c r="I1256" s="35"/>
      <c r="J1256" s="35"/>
      <c r="K1256" s="35"/>
      <c r="L1256" s="35"/>
      <c r="M1256" s="35"/>
      <c r="N1256" s="35"/>
      <c r="O1256" s="35"/>
      <c r="P1256" s="35"/>
      <c r="Q1256" s="35"/>
      <c r="R1256" s="35"/>
      <c r="S1256" s="35"/>
      <c r="T1256" s="35"/>
      <c r="U1256" s="35"/>
      <c r="V1256" s="35"/>
      <c r="W1256" s="35"/>
      <c r="X1256" s="35"/>
      <c r="Y1256" s="35"/>
      <c r="Z1256" s="35"/>
      <c r="AA1256" s="35"/>
      <c r="AB1256" s="35"/>
      <c r="AC1256" s="35"/>
      <c r="AD1256" s="35"/>
      <c r="AE1256" s="35"/>
      <c r="AF1256" s="35"/>
      <c r="AG1256" s="35"/>
      <c r="AH1256" s="35"/>
      <c r="AI1256" s="35"/>
    </row>
    <row r="1257" spans="1:78" customFormat="1" x14ac:dyDescent="0.35">
      <c r="A1257" s="36" t="s">
        <v>84</v>
      </c>
      <c r="B1257" s="36" t="s">
        <v>85</v>
      </c>
      <c r="C1257" s="36" t="s">
        <v>86</v>
      </c>
      <c r="D1257" s="36" t="s">
        <v>87</v>
      </c>
      <c r="E1257" s="36" t="s">
        <v>88</v>
      </c>
      <c r="F1257" s="36" t="s">
        <v>89</v>
      </c>
      <c r="G1257" s="36" t="s">
        <v>90</v>
      </c>
      <c r="H1257" s="36" t="s">
        <v>91</v>
      </c>
      <c r="I1257" s="36" t="s">
        <v>92</v>
      </c>
      <c r="J1257" s="36" t="s">
        <v>93</v>
      </c>
      <c r="K1257" s="36" t="s">
        <v>94</v>
      </c>
      <c r="L1257" s="36" t="s">
        <v>95</v>
      </c>
      <c r="M1257" s="36" t="s">
        <v>96</v>
      </c>
      <c r="N1257" s="36" t="s">
        <v>97</v>
      </c>
      <c r="O1257" s="36" t="s">
        <v>98</v>
      </c>
      <c r="P1257" s="36" t="s">
        <v>99</v>
      </c>
      <c r="Q1257" s="36" t="s">
        <v>100</v>
      </c>
      <c r="R1257" s="36" t="s">
        <v>101</v>
      </c>
      <c r="S1257" s="37" t="s">
        <v>102</v>
      </c>
      <c r="T1257" s="315" t="s">
        <v>103</v>
      </c>
      <c r="U1257" s="316"/>
      <c r="V1257" s="317"/>
      <c r="W1257" s="315" t="s">
        <v>104</v>
      </c>
      <c r="X1257" s="317"/>
      <c r="Y1257" s="205"/>
      <c r="Z1257" s="318" t="s">
        <v>105</v>
      </c>
      <c r="AA1257" s="319"/>
      <c r="AB1257" s="319"/>
      <c r="AC1257" s="319"/>
      <c r="AD1257" s="319"/>
      <c r="AE1257" s="319"/>
      <c r="AF1257" s="320"/>
      <c r="AG1257" s="318" t="s">
        <v>106</v>
      </c>
      <c r="AH1257" s="319"/>
      <c r="AI1257" s="319"/>
      <c r="AJ1257" s="319"/>
      <c r="AK1257" s="319"/>
      <c r="AL1257" s="320"/>
      <c r="AM1257" s="46"/>
      <c r="AN1257" s="47"/>
      <c r="AO1257" s="47"/>
      <c r="AP1257" s="47"/>
      <c r="AS1257" s="33"/>
      <c r="AT1257" s="33"/>
      <c r="AU1257" s="33"/>
      <c r="AV1257" s="33"/>
      <c r="AW1257" s="33"/>
      <c r="AX1257" s="33"/>
      <c r="AY1257" s="33"/>
      <c r="AZ1257" s="33"/>
      <c r="BA1257" s="33"/>
      <c r="BB1257" s="33"/>
      <c r="BC1257" s="33"/>
      <c r="BD1257" s="33"/>
      <c r="BE1257" s="33"/>
      <c r="BF1257" s="33"/>
      <c r="BG1257" s="33"/>
      <c r="BH1257" s="33"/>
      <c r="BI1257" s="33"/>
      <c r="BJ1257" s="33"/>
      <c r="BK1257" s="33"/>
      <c r="BL1257" s="33"/>
      <c r="BM1257" s="33"/>
      <c r="BN1257" s="33"/>
      <c r="BO1257" s="33"/>
      <c r="BP1257" s="33"/>
      <c r="BQ1257" s="33"/>
      <c r="BR1257" s="33"/>
      <c r="BS1257" s="33"/>
      <c r="BT1257" s="33"/>
      <c r="BU1257" s="33"/>
      <c r="BV1257" s="33"/>
      <c r="BW1257" s="33"/>
      <c r="BX1257" s="33"/>
      <c r="BY1257" s="33"/>
      <c r="BZ1257" s="33"/>
    </row>
    <row r="1258" spans="1:78" customFormat="1" x14ac:dyDescent="0.35">
      <c r="A1258" s="38"/>
      <c r="B1258" s="38"/>
      <c r="C1258" s="38"/>
      <c r="D1258" s="38"/>
      <c r="E1258" s="38"/>
      <c r="F1258" s="38"/>
      <c r="G1258" s="38"/>
      <c r="H1258" s="38"/>
      <c r="I1258" s="38"/>
      <c r="J1258" s="38"/>
      <c r="K1258" s="38"/>
      <c r="L1258" s="38"/>
      <c r="M1258" s="38"/>
      <c r="N1258" s="38"/>
      <c r="O1258" s="38"/>
      <c r="P1258" s="38"/>
      <c r="Q1258" s="38"/>
      <c r="R1258" s="38"/>
      <c r="S1258" s="38"/>
      <c r="T1258" s="39" t="s">
        <v>107</v>
      </c>
      <c r="U1258" s="39" t="s">
        <v>108</v>
      </c>
      <c r="V1258" s="39" t="s">
        <v>109</v>
      </c>
      <c r="W1258" s="39" t="s">
        <v>110</v>
      </c>
      <c r="X1258" s="39" t="s">
        <v>111</v>
      </c>
      <c r="Y1258" s="39" t="s">
        <v>112</v>
      </c>
      <c r="Z1258" s="39" t="s">
        <v>113</v>
      </c>
      <c r="AA1258" s="39" t="s">
        <v>114</v>
      </c>
      <c r="AB1258" s="39" t="s">
        <v>115</v>
      </c>
      <c r="AC1258" s="39" t="s">
        <v>116</v>
      </c>
      <c r="AD1258" s="39" t="s">
        <v>117</v>
      </c>
      <c r="AE1258" s="39" t="s">
        <v>118</v>
      </c>
      <c r="AF1258" s="39" t="s">
        <v>119</v>
      </c>
      <c r="AG1258" s="39" t="s">
        <v>120</v>
      </c>
      <c r="AH1258" s="39" t="s">
        <v>121</v>
      </c>
      <c r="AI1258" s="39" t="s">
        <v>122</v>
      </c>
      <c r="AJ1258" s="39" t="s">
        <v>123</v>
      </c>
      <c r="AK1258" s="39" t="s">
        <v>124</v>
      </c>
      <c r="AL1258" s="39" t="s">
        <v>125</v>
      </c>
      <c r="AM1258" s="38" t="s">
        <v>149</v>
      </c>
      <c r="AN1258" s="39" t="s">
        <v>150</v>
      </c>
      <c r="AO1258" s="39" t="s">
        <v>151</v>
      </c>
      <c r="AP1258" s="58" t="s">
        <v>178</v>
      </c>
      <c r="AS1258" s="33"/>
      <c r="AT1258" s="33"/>
      <c r="AU1258" s="33"/>
      <c r="AV1258" s="33"/>
      <c r="AW1258" s="33"/>
      <c r="AX1258" s="33"/>
      <c r="AY1258" s="33"/>
      <c r="AZ1258" s="33"/>
      <c r="BA1258" s="33"/>
      <c r="BB1258" s="33"/>
      <c r="BC1258" s="33"/>
      <c r="BD1258" s="33"/>
      <c r="BE1258" s="33"/>
      <c r="BF1258" s="33"/>
      <c r="BG1258" s="33"/>
      <c r="BH1258" s="33"/>
      <c r="BI1258" s="33"/>
      <c r="BJ1258" s="33"/>
      <c r="BK1258" s="33"/>
      <c r="BL1258" s="33"/>
      <c r="BM1258" s="33"/>
      <c r="BN1258" s="33"/>
      <c r="BO1258" s="33"/>
      <c r="BP1258" s="33"/>
      <c r="BQ1258" s="33"/>
      <c r="BR1258" s="33"/>
      <c r="BS1258" s="33"/>
      <c r="BT1258" s="33"/>
      <c r="BU1258" s="33"/>
      <c r="BV1258" s="33"/>
      <c r="BW1258" s="33"/>
      <c r="BX1258" s="33"/>
      <c r="BY1258" s="33"/>
      <c r="BZ1258" s="33"/>
    </row>
    <row r="1259" spans="1:78" customFormat="1" x14ac:dyDescent="0.35">
      <c r="A1259" s="40" t="s">
        <v>145</v>
      </c>
      <c r="B1259" s="5" t="s">
        <v>49</v>
      </c>
      <c r="C1259" s="40" t="s">
        <v>605</v>
      </c>
      <c r="D1259" s="5" t="s">
        <v>236</v>
      </c>
      <c r="E1259" s="41" t="s">
        <v>28</v>
      </c>
      <c r="F1259" s="40" t="s">
        <v>126</v>
      </c>
      <c r="G1259" s="42" t="str">
        <f ca="1">TEXT(TODAY(),"YYYY-MM-DD")</f>
        <v>2022-12-20</v>
      </c>
      <c r="H1259" s="42" t="str">
        <f ca="1">TEXT(TODAY(),"YYYY-MM-DD")</f>
        <v>2022-12-20</v>
      </c>
      <c r="I1259" s="40">
        <v>12</v>
      </c>
      <c r="J1259" s="40">
        <v>12</v>
      </c>
      <c r="K1259" s="40">
        <v>12</v>
      </c>
      <c r="L1259" s="40" t="s">
        <v>604</v>
      </c>
      <c r="M1259" s="40" t="s">
        <v>603</v>
      </c>
      <c r="N1259" s="21" t="s">
        <v>127</v>
      </c>
      <c r="O1259" s="21" t="s">
        <v>127</v>
      </c>
      <c r="P1259" s="21" t="s">
        <v>128</v>
      </c>
      <c r="Q1259" s="21" t="s">
        <v>128</v>
      </c>
      <c r="R1259" s="21" t="s">
        <v>128</v>
      </c>
      <c r="S1259" s="41"/>
      <c r="T1259" s="41" t="s">
        <v>129</v>
      </c>
      <c r="U1259" s="41" t="s">
        <v>130</v>
      </c>
      <c r="V1259" s="41"/>
      <c r="W1259" s="41" t="s">
        <v>131</v>
      </c>
      <c r="X1259" s="41" t="s">
        <v>132</v>
      </c>
      <c r="Y1259" s="41"/>
      <c r="Z1259" s="41"/>
      <c r="AA1259" s="41"/>
      <c r="AB1259" s="41"/>
      <c r="AC1259" s="41"/>
      <c r="AD1259" s="41" t="s">
        <v>128</v>
      </c>
      <c r="AE1259" s="41" t="s">
        <v>128</v>
      </c>
      <c r="AF1259" s="41" t="s">
        <v>128</v>
      </c>
      <c r="AG1259" s="41"/>
      <c r="AH1259" s="41"/>
      <c r="AI1259" s="41"/>
      <c r="AJ1259" s="41" t="s">
        <v>128</v>
      </c>
      <c r="AK1259" s="41" t="s">
        <v>128</v>
      </c>
      <c r="AL1259" s="41" t="s">
        <v>128</v>
      </c>
      <c r="AM1259" s="40"/>
      <c r="AN1259" s="40">
        <v>19</v>
      </c>
      <c r="AO1259" s="40">
        <v>20</v>
      </c>
      <c r="AP1259" s="40">
        <v>0</v>
      </c>
      <c r="AS1259" s="33"/>
      <c r="AT1259" s="33"/>
      <c r="AU1259" s="33"/>
      <c r="AV1259" s="33"/>
      <c r="AW1259" s="33"/>
      <c r="AX1259" s="33"/>
      <c r="AY1259" s="33"/>
      <c r="AZ1259" s="33"/>
      <c r="BA1259" s="33"/>
      <c r="BB1259" s="33"/>
      <c r="BC1259" s="33"/>
      <c r="BD1259" s="33"/>
      <c r="BE1259" s="33"/>
      <c r="BF1259" s="33"/>
      <c r="BG1259" s="33"/>
      <c r="BH1259" s="33"/>
      <c r="BI1259" s="33"/>
      <c r="BJ1259" s="33"/>
      <c r="BK1259" s="33"/>
      <c r="BL1259" s="33"/>
      <c r="BM1259" s="33"/>
      <c r="BN1259" s="33"/>
      <c r="BO1259" s="33"/>
      <c r="BP1259" s="33"/>
      <c r="BQ1259" s="33"/>
      <c r="BR1259" s="33"/>
      <c r="BS1259" s="33"/>
      <c r="BT1259" s="33"/>
      <c r="BU1259" s="33"/>
      <c r="BV1259" s="33"/>
      <c r="BW1259" s="33"/>
      <c r="BX1259" s="33"/>
      <c r="BY1259" s="33"/>
      <c r="BZ1259" s="33"/>
    </row>
    <row r="1260" spans="1:78" customFormat="1" x14ac:dyDescent="0.35"/>
    <row r="1261" spans="1:78" customFormat="1" x14ac:dyDescent="0.35">
      <c r="A1261" s="306" t="s">
        <v>602</v>
      </c>
      <c r="B1261" s="307"/>
      <c r="C1261" s="307"/>
      <c r="D1261" s="307"/>
      <c r="E1261" s="307"/>
      <c r="F1261" s="307"/>
      <c r="G1261" s="307"/>
      <c r="H1261" s="307"/>
      <c r="I1261" s="307"/>
      <c r="J1261" s="307"/>
    </row>
    <row r="1262" spans="1:78" customFormat="1" x14ac:dyDescent="0.35">
      <c r="A1262" s="206"/>
      <c r="B1262" s="207"/>
      <c r="C1262" s="308" t="s">
        <v>245</v>
      </c>
      <c r="D1262" s="308"/>
      <c r="E1262" s="308"/>
      <c r="F1262" s="308"/>
      <c r="G1262" s="308"/>
      <c r="H1262" s="308"/>
      <c r="I1262" s="308"/>
      <c r="J1262" s="308"/>
      <c r="K1262" s="308"/>
    </row>
    <row r="1263" spans="1:78" customFormat="1" x14ac:dyDescent="0.35">
      <c r="A1263" s="304" t="s">
        <v>246</v>
      </c>
      <c r="B1263" s="304" t="s">
        <v>247</v>
      </c>
      <c r="C1263" s="309" t="s">
        <v>248</v>
      </c>
      <c r="D1263" s="310"/>
      <c r="E1263" s="310"/>
      <c r="F1263" s="311"/>
      <c r="G1263" s="312" t="s">
        <v>249</v>
      </c>
      <c r="H1263" s="313"/>
      <c r="I1263" s="313"/>
      <c r="J1263" s="314"/>
      <c r="K1263" s="304" t="s">
        <v>250</v>
      </c>
      <c r="L1263" s="304" t="s">
        <v>251</v>
      </c>
    </row>
    <row r="1264" spans="1:78" customFormat="1" x14ac:dyDescent="0.35">
      <c r="A1264" s="305"/>
      <c r="B1264" s="305"/>
      <c r="C1264" s="88" t="s">
        <v>161</v>
      </c>
      <c r="D1264" s="88" t="s">
        <v>163</v>
      </c>
      <c r="E1264" s="88" t="s">
        <v>252</v>
      </c>
      <c r="F1264" s="88" t="s">
        <v>253</v>
      </c>
      <c r="G1264" s="89" t="s">
        <v>161</v>
      </c>
      <c r="H1264" s="89" t="s">
        <v>163</v>
      </c>
      <c r="I1264" s="89" t="s">
        <v>252</v>
      </c>
      <c r="J1264" s="89" t="s">
        <v>253</v>
      </c>
      <c r="K1264" s="305"/>
      <c r="L1264" s="305"/>
    </row>
    <row r="1265" spans="1:78" customFormat="1" x14ac:dyDescent="0.35">
      <c r="A1265" s="41" t="s">
        <v>254</v>
      </c>
      <c r="B1265" s="41" t="s">
        <v>255</v>
      </c>
      <c r="C1265" s="21" t="str">
        <f>TEXT(16736.14,"0.00")</f>
        <v>16736.14</v>
      </c>
      <c r="D1265" s="21" t="str">
        <f>TEXT(668,"0")</f>
        <v>668</v>
      </c>
      <c r="E1265" s="21" t="str">
        <f>TEXT(16068.14,"0.00")</f>
        <v>16068.14</v>
      </c>
      <c r="F1265" s="21" t="str">
        <f>TEXT(96.01,"0.00")</f>
        <v>96.01</v>
      </c>
      <c r="G1265" s="21" t="str">
        <f>TEXT(3750,"0")</f>
        <v>3750</v>
      </c>
      <c r="H1265" s="21" t="str">
        <f>TEXT(460,"0")</f>
        <v>460</v>
      </c>
      <c r="I1265" s="21" t="str">
        <f>TEXT(3290,"0")</f>
        <v>3290</v>
      </c>
      <c r="J1265" s="21" t="str">
        <f>TEXT(87.73,"0.00")</f>
        <v>87.73</v>
      </c>
      <c r="K1265" s="21" t="str">
        <f>TEXT(346.3,"0.0")</f>
        <v>346.3</v>
      </c>
      <c r="L1265" s="41" t="s">
        <v>28</v>
      </c>
    </row>
    <row r="1267" spans="1:78" customFormat="1" x14ac:dyDescent="0.35">
      <c r="A1267" s="34" t="s">
        <v>620</v>
      </c>
      <c r="B1267" s="35"/>
      <c r="C1267" s="35"/>
      <c r="D1267" s="35"/>
      <c r="E1267" s="35"/>
      <c r="F1267" s="35"/>
      <c r="G1267" s="35"/>
      <c r="H1267" s="35"/>
      <c r="I1267" s="35"/>
      <c r="J1267" s="35"/>
      <c r="K1267" s="35"/>
      <c r="L1267" s="35"/>
      <c r="M1267" s="35"/>
      <c r="N1267" s="35"/>
      <c r="O1267" s="35"/>
      <c r="P1267" s="35"/>
      <c r="Q1267" s="35"/>
      <c r="R1267" s="35"/>
      <c r="S1267" s="35"/>
      <c r="T1267" s="35"/>
      <c r="U1267" s="35"/>
      <c r="V1267" s="35"/>
      <c r="W1267" s="35"/>
      <c r="X1267" s="35"/>
      <c r="Y1267" s="35"/>
      <c r="Z1267" s="35"/>
      <c r="AA1267" s="35"/>
      <c r="AB1267" s="35"/>
      <c r="AC1267" s="35"/>
      <c r="AD1267" s="35"/>
      <c r="AE1267" s="35"/>
      <c r="AF1267" s="35"/>
      <c r="AG1267" s="35"/>
      <c r="AH1267" s="35"/>
      <c r="AI1267" s="35"/>
    </row>
    <row r="1268" spans="1:78" customFormat="1" x14ac:dyDescent="0.35">
      <c r="A1268" s="36" t="s">
        <v>84</v>
      </c>
      <c r="B1268" s="36" t="s">
        <v>85</v>
      </c>
      <c r="C1268" s="36" t="s">
        <v>86</v>
      </c>
      <c r="D1268" s="36" t="s">
        <v>87</v>
      </c>
      <c r="E1268" s="36" t="s">
        <v>88</v>
      </c>
      <c r="F1268" s="36" t="s">
        <v>89</v>
      </c>
      <c r="G1268" s="36" t="s">
        <v>90</v>
      </c>
      <c r="H1268" s="36" t="s">
        <v>91</v>
      </c>
      <c r="I1268" s="36" t="s">
        <v>92</v>
      </c>
      <c r="J1268" s="36" t="s">
        <v>93</v>
      </c>
      <c r="K1268" s="36" t="s">
        <v>94</v>
      </c>
      <c r="L1268" s="36" t="s">
        <v>95</v>
      </c>
      <c r="M1268" s="36" t="s">
        <v>96</v>
      </c>
      <c r="N1268" s="36" t="s">
        <v>97</v>
      </c>
      <c r="O1268" s="36" t="s">
        <v>98</v>
      </c>
      <c r="P1268" s="36" t="s">
        <v>99</v>
      </c>
      <c r="Q1268" s="36" t="s">
        <v>100</v>
      </c>
      <c r="R1268" s="36" t="s">
        <v>101</v>
      </c>
      <c r="S1268" s="37" t="s">
        <v>102</v>
      </c>
      <c r="T1268" s="315" t="s">
        <v>103</v>
      </c>
      <c r="U1268" s="316"/>
      <c r="V1268" s="317"/>
      <c r="W1268" s="315" t="s">
        <v>104</v>
      </c>
      <c r="X1268" s="317"/>
      <c r="Y1268" s="208"/>
      <c r="Z1268" s="318" t="s">
        <v>105</v>
      </c>
      <c r="AA1268" s="319"/>
      <c r="AB1268" s="319"/>
      <c r="AC1268" s="319"/>
      <c r="AD1268" s="319"/>
      <c r="AE1268" s="319"/>
      <c r="AF1268" s="320"/>
      <c r="AG1268" s="318" t="s">
        <v>106</v>
      </c>
      <c r="AH1268" s="319"/>
      <c r="AI1268" s="319"/>
      <c r="AJ1268" s="319"/>
      <c r="AK1268" s="319"/>
      <c r="AL1268" s="320"/>
      <c r="AM1268" s="46"/>
      <c r="AN1268" s="47"/>
      <c r="AO1268" s="47"/>
      <c r="AP1268" s="47"/>
      <c r="AS1268" s="33"/>
      <c r="AT1268" s="33"/>
      <c r="AU1268" s="33"/>
      <c r="AV1268" s="33"/>
      <c r="AW1268" s="33"/>
      <c r="AX1268" s="33"/>
      <c r="AY1268" s="33"/>
      <c r="AZ1268" s="33"/>
      <c r="BA1268" s="33"/>
      <c r="BB1268" s="33"/>
      <c r="BC1268" s="33"/>
      <c r="BD1268" s="33"/>
      <c r="BE1268" s="33"/>
      <c r="BF1268" s="33"/>
      <c r="BG1268" s="33"/>
      <c r="BH1268" s="33"/>
      <c r="BI1268" s="33"/>
      <c r="BJ1268" s="33"/>
      <c r="BK1268" s="33"/>
      <c r="BL1268" s="33"/>
      <c r="BM1268" s="33"/>
      <c r="BN1268" s="33"/>
      <c r="BO1268" s="33"/>
      <c r="BP1268" s="33"/>
      <c r="BQ1268" s="33"/>
      <c r="BR1268" s="33"/>
      <c r="BS1268" s="33"/>
      <c r="BT1268" s="33"/>
      <c r="BU1268" s="33"/>
      <c r="BV1268" s="33"/>
      <c r="BW1268" s="33"/>
      <c r="BX1268" s="33"/>
      <c r="BY1268" s="33"/>
      <c r="BZ1268" s="33"/>
    </row>
    <row r="1269" spans="1:78" customFormat="1" x14ac:dyDescent="0.35">
      <c r="A1269" s="38"/>
      <c r="B1269" s="38"/>
      <c r="C1269" s="38"/>
      <c r="D1269" s="38"/>
      <c r="E1269" s="38"/>
      <c r="F1269" s="38"/>
      <c r="G1269" s="38"/>
      <c r="H1269" s="38"/>
      <c r="I1269" s="38"/>
      <c r="J1269" s="38"/>
      <c r="K1269" s="38"/>
      <c r="L1269" s="38"/>
      <c r="M1269" s="38"/>
      <c r="N1269" s="38"/>
      <c r="O1269" s="38"/>
      <c r="P1269" s="38"/>
      <c r="Q1269" s="38"/>
      <c r="R1269" s="38"/>
      <c r="S1269" s="38"/>
      <c r="T1269" s="39" t="s">
        <v>107</v>
      </c>
      <c r="U1269" s="39" t="s">
        <v>108</v>
      </c>
      <c r="V1269" s="39" t="s">
        <v>109</v>
      </c>
      <c r="W1269" s="39" t="s">
        <v>110</v>
      </c>
      <c r="X1269" s="39" t="s">
        <v>111</v>
      </c>
      <c r="Y1269" s="39" t="s">
        <v>112</v>
      </c>
      <c r="Z1269" s="39" t="s">
        <v>113</v>
      </c>
      <c r="AA1269" s="39" t="s">
        <v>114</v>
      </c>
      <c r="AB1269" s="39" t="s">
        <v>115</v>
      </c>
      <c r="AC1269" s="39" t="s">
        <v>116</v>
      </c>
      <c r="AD1269" s="39" t="s">
        <v>117</v>
      </c>
      <c r="AE1269" s="39" t="s">
        <v>118</v>
      </c>
      <c r="AF1269" s="39" t="s">
        <v>119</v>
      </c>
      <c r="AG1269" s="39" t="s">
        <v>120</v>
      </c>
      <c r="AH1269" s="39" t="s">
        <v>121</v>
      </c>
      <c r="AI1269" s="39" t="s">
        <v>122</v>
      </c>
      <c r="AJ1269" s="39" t="s">
        <v>123</v>
      </c>
      <c r="AK1269" s="39" t="s">
        <v>124</v>
      </c>
      <c r="AL1269" s="39" t="s">
        <v>125</v>
      </c>
      <c r="AM1269" s="38" t="s">
        <v>149</v>
      </c>
      <c r="AN1269" s="39" t="s">
        <v>150</v>
      </c>
      <c r="AO1269" s="39" t="s">
        <v>151</v>
      </c>
      <c r="AP1269" s="58" t="s">
        <v>178</v>
      </c>
      <c r="AS1269" s="33"/>
      <c r="AT1269" s="33"/>
      <c r="AU1269" s="33"/>
      <c r="AV1269" s="33"/>
      <c r="AW1269" s="33"/>
      <c r="AX1269" s="33"/>
      <c r="AY1269" s="33"/>
      <c r="AZ1269" s="33"/>
      <c r="BA1269" s="33"/>
      <c r="BB1269" s="33"/>
      <c r="BC1269" s="33"/>
      <c r="BD1269" s="33"/>
      <c r="BE1269" s="33"/>
      <c r="BF1269" s="33"/>
      <c r="BG1269" s="33"/>
      <c r="BH1269" s="33"/>
      <c r="BI1269" s="33"/>
      <c r="BJ1269" s="33"/>
      <c r="BK1269" s="33"/>
      <c r="BL1269" s="33"/>
      <c r="BM1269" s="33"/>
      <c r="BN1269" s="33"/>
      <c r="BO1269" s="33"/>
      <c r="BP1269" s="33"/>
      <c r="BQ1269" s="33"/>
      <c r="BR1269" s="33"/>
      <c r="BS1269" s="33"/>
      <c r="BT1269" s="33"/>
      <c r="BU1269" s="33"/>
      <c r="BV1269" s="33"/>
      <c r="BW1269" s="33"/>
      <c r="BX1269" s="33"/>
      <c r="BY1269" s="33"/>
      <c r="BZ1269" s="33"/>
    </row>
    <row r="1270" spans="1:78" customFormat="1" x14ac:dyDescent="0.35">
      <c r="A1270" s="40" t="s">
        <v>145</v>
      </c>
      <c r="B1270" s="5" t="s">
        <v>49</v>
      </c>
      <c r="C1270" s="40" t="s">
        <v>615</v>
      </c>
      <c r="D1270" s="5" t="s">
        <v>236</v>
      </c>
      <c r="E1270" s="41" t="s">
        <v>28</v>
      </c>
      <c r="F1270" s="40" t="s">
        <v>126</v>
      </c>
      <c r="G1270" s="42" t="str">
        <f ca="1">TEXT(TODAY(),"YYYY-MM-DD")</f>
        <v>2022-12-20</v>
      </c>
      <c r="H1270" s="42" t="str">
        <f ca="1">TEXT(TODAY(),"YYYY-MM-DD")</f>
        <v>2022-12-20</v>
      </c>
      <c r="I1270" s="40">
        <v>12</v>
      </c>
      <c r="J1270" s="40">
        <v>12</v>
      </c>
      <c r="K1270" s="40">
        <v>12</v>
      </c>
      <c r="L1270" s="40" t="s">
        <v>614</v>
      </c>
      <c r="M1270" s="40" t="s">
        <v>613</v>
      </c>
      <c r="N1270" s="21" t="s">
        <v>127</v>
      </c>
      <c r="O1270" s="21" t="s">
        <v>127</v>
      </c>
      <c r="P1270" s="21" t="s">
        <v>128</v>
      </c>
      <c r="Q1270" s="21" t="s">
        <v>128</v>
      </c>
      <c r="R1270" s="21" t="s">
        <v>128</v>
      </c>
      <c r="S1270" s="41"/>
      <c r="T1270" s="41" t="s">
        <v>129</v>
      </c>
      <c r="U1270" s="41" t="s">
        <v>130</v>
      </c>
      <c r="V1270" s="41"/>
      <c r="W1270" s="41" t="s">
        <v>131</v>
      </c>
      <c r="X1270" s="41" t="s">
        <v>132</v>
      </c>
      <c r="Y1270" s="41"/>
      <c r="Z1270" s="41"/>
      <c r="AA1270" s="41"/>
      <c r="AB1270" s="41"/>
      <c r="AC1270" s="41"/>
      <c r="AD1270" s="41" t="s">
        <v>128</v>
      </c>
      <c r="AE1270" s="41" t="s">
        <v>128</v>
      </c>
      <c r="AF1270" s="41" t="s">
        <v>128</v>
      </c>
      <c r="AG1270" s="41"/>
      <c r="AH1270" s="41"/>
      <c r="AI1270" s="41"/>
      <c r="AJ1270" s="41" t="s">
        <v>128</v>
      </c>
      <c r="AK1270" s="41" t="s">
        <v>128</v>
      </c>
      <c r="AL1270" s="41" t="s">
        <v>128</v>
      </c>
      <c r="AM1270" s="40"/>
      <c r="AN1270" s="40">
        <v>19</v>
      </c>
      <c r="AO1270" s="40">
        <v>0</v>
      </c>
      <c r="AP1270" s="40">
        <v>0</v>
      </c>
      <c r="AS1270" s="33"/>
      <c r="AT1270" s="33"/>
      <c r="AU1270" s="33"/>
      <c r="AV1270" s="33"/>
      <c r="AW1270" s="33"/>
      <c r="AX1270" s="33"/>
      <c r="AY1270" s="33"/>
      <c r="AZ1270" s="33"/>
      <c r="BA1270" s="33"/>
      <c r="BB1270" s="33"/>
      <c r="BC1270" s="33"/>
      <c r="BD1270" s="33"/>
      <c r="BE1270" s="33"/>
      <c r="BF1270" s="33"/>
      <c r="BG1270" s="33"/>
      <c r="BH1270" s="33"/>
      <c r="BI1270" s="33"/>
      <c r="BJ1270" s="33"/>
      <c r="BK1270" s="33"/>
      <c r="BL1270" s="33"/>
      <c r="BM1270" s="33"/>
      <c r="BN1270" s="33"/>
      <c r="BO1270" s="33"/>
      <c r="BP1270" s="33"/>
      <c r="BQ1270" s="33"/>
      <c r="BR1270" s="33"/>
      <c r="BS1270" s="33"/>
      <c r="BT1270" s="33"/>
      <c r="BU1270" s="33"/>
      <c r="BV1270" s="33"/>
      <c r="BW1270" s="33"/>
      <c r="BX1270" s="33"/>
      <c r="BY1270" s="33"/>
      <c r="BZ1270" s="33"/>
    </row>
    <row r="1271" spans="1:78" customFormat="1" ht="19" customHeight="1" x14ac:dyDescent="0.35">
      <c r="A1271" s="33"/>
      <c r="B1271" s="33"/>
      <c r="C1271" s="33"/>
      <c r="D1271" s="33"/>
      <c r="E1271" s="33"/>
      <c r="F1271" s="33"/>
      <c r="G1271" s="33"/>
      <c r="H1271" s="33"/>
      <c r="I1271" s="33"/>
      <c r="J1271" s="33"/>
      <c r="K1271" s="33"/>
      <c r="L1271" s="14"/>
      <c r="M1271" s="14"/>
      <c r="Y1271" s="60"/>
    </row>
    <row r="1272" spans="1:78" customFormat="1" ht="18.5" x14ac:dyDescent="0.35">
      <c r="A1272" s="48" t="s">
        <v>619</v>
      </c>
      <c r="B1272" s="49"/>
      <c r="C1272" s="49"/>
      <c r="D1272" s="49"/>
      <c r="E1272" s="49"/>
      <c r="F1272" s="49"/>
      <c r="G1272" s="49"/>
      <c r="H1272" s="49"/>
      <c r="I1272" s="49"/>
      <c r="J1272" s="49"/>
      <c r="K1272" s="49"/>
      <c r="L1272" s="33"/>
      <c r="Y1272" s="60"/>
      <c r="BB1272" s="33"/>
      <c r="BC1272" s="33"/>
      <c r="BD1272" s="33"/>
      <c r="BE1272" s="33"/>
      <c r="BF1272" s="33"/>
      <c r="BG1272" s="33"/>
      <c r="BH1272" s="33"/>
      <c r="BI1272" s="33"/>
      <c r="BJ1272" s="33"/>
      <c r="BK1272" s="33"/>
      <c r="BL1272" s="33"/>
      <c r="BM1272" s="33"/>
      <c r="BN1272" s="33"/>
      <c r="BO1272" s="33"/>
      <c r="BP1272" s="33"/>
      <c r="BQ1272" s="33"/>
      <c r="BR1272" s="33"/>
      <c r="BS1272" s="33"/>
      <c r="BT1272" s="33"/>
      <c r="BU1272" s="33"/>
      <c r="BV1272" s="33"/>
      <c r="BW1272" s="33"/>
      <c r="BX1272" s="33"/>
      <c r="BY1272" s="33"/>
      <c r="BZ1272" s="33"/>
    </row>
    <row r="1273" spans="1:78" customFormat="1" ht="15.5" x14ac:dyDescent="0.35">
      <c r="A1273" s="43" t="s">
        <v>32</v>
      </c>
      <c r="B1273" s="43" t="s">
        <v>33</v>
      </c>
      <c r="C1273" s="43" t="s">
        <v>34</v>
      </c>
      <c r="D1273" s="43" t="s">
        <v>4</v>
      </c>
      <c r="E1273" s="43" t="s">
        <v>35</v>
      </c>
      <c r="F1273" s="43" t="s">
        <v>133</v>
      </c>
      <c r="G1273" s="43" t="s">
        <v>134</v>
      </c>
      <c r="H1273" s="43" t="s">
        <v>135</v>
      </c>
      <c r="I1273" s="43" t="s">
        <v>136</v>
      </c>
      <c r="J1273" s="43" t="s">
        <v>137</v>
      </c>
      <c r="K1273" s="43" t="s">
        <v>138</v>
      </c>
      <c r="L1273" s="33"/>
      <c r="Y1273" s="60"/>
      <c r="BB1273" s="33"/>
      <c r="BC1273" s="33"/>
      <c r="BD1273" s="33"/>
      <c r="BE1273" s="33"/>
      <c r="BF1273" s="33"/>
      <c r="BG1273" s="33"/>
      <c r="BH1273" s="33"/>
      <c r="BI1273" s="33"/>
      <c r="BJ1273" s="33"/>
      <c r="BK1273" s="33"/>
      <c r="BL1273" s="33"/>
      <c r="BM1273" s="33"/>
      <c r="BN1273" s="33"/>
      <c r="BO1273" s="33"/>
      <c r="BP1273" s="33"/>
      <c r="BQ1273" s="33"/>
      <c r="BR1273" s="33"/>
      <c r="BS1273" s="33"/>
      <c r="BT1273" s="33"/>
      <c r="BU1273" s="33"/>
      <c r="BV1273" s="33"/>
      <c r="BW1273" s="33"/>
      <c r="BX1273" s="33"/>
      <c r="BY1273" s="33"/>
      <c r="BZ1273" s="33"/>
    </row>
    <row r="1274" spans="1:78" customFormat="1" x14ac:dyDescent="0.35">
      <c r="A1274" s="44" t="s">
        <v>139</v>
      </c>
      <c r="B1274" s="44" t="s">
        <v>140</v>
      </c>
      <c r="C1274" s="44" t="str">
        <f ca="1">TEXT(TODAY(),"YYYY-MM-DD")</f>
        <v>2022-12-20</v>
      </c>
      <c r="D1274" s="44" t="s">
        <v>13</v>
      </c>
      <c r="E1274" s="44" t="s">
        <v>144</v>
      </c>
      <c r="F1274" s="45" t="str">
        <f ca="1">TEXT(TODAY(),"YYYY-MM-DD")</f>
        <v>2022-12-20</v>
      </c>
      <c r="G1274" s="42" t="s">
        <v>128</v>
      </c>
      <c r="H1274" s="5" t="s">
        <v>49</v>
      </c>
      <c r="I1274" s="44" t="s">
        <v>141</v>
      </c>
      <c r="J1274" s="44" t="s">
        <v>142</v>
      </c>
      <c r="K1274" s="44"/>
      <c r="L1274" s="33"/>
      <c r="Y1274" s="60"/>
      <c r="BB1274" s="33"/>
      <c r="BC1274" s="33"/>
      <c r="BD1274" s="33"/>
      <c r="BE1274" s="33"/>
      <c r="BF1274" s="33"/>
      <c r="BG1274" s="33"/>
      <c r="BH1274" s="33"/>
      <c r="BI1274" s="33"/>
      <c r="BJ1274" s="33"/>
      <c r="BK1274" s="33"/>
      <c r="BL1274" s="33"/>
      <c r="BM1274" s="33"/>
      <c r="BN1274" s="33"/>
      <c r="BO1274" s="33"/>
      <c r="BP1274" s="33"/>
      <c r="BQ1274" s="33"/>
      <c r="BR1274" s="33"/>
      <c r="BS1274" s="33"/>
      <c r="BT1274" s="33"/>
      <c r="BU1274" s="33"/>
      <c r="BV1274" s="33"/>
      <c r="BW1274" s="33"/>
      <c r="BX1274" s="33"/>
      <c r="BY1274" s="33"/>
      <c r="BZ1274" s="33"/>
    </row>
    <row r="1275" spans="1:78" customFormat="1" x14ac:dyDescent="0.35">
      <c r="A1275" s="44" t="s">
        <v>36</v>
      </c>
      <c r="B1275" s="44" t="s">
        <v>143</v>
      </c>
      <c r="C1275" s="44" t="str">
        <f ca="1">TEXT(TODAY(),"YYYY-MM-DD")</f>
        <v>2022-12-20</v>
      </c>
      <c r="D1275" s="44" t="s">
        <v>13</v>
      </c>
      <c r="E1275" s="44" t="s">
        <v>38</v>
      </c>
      <c r="F1275" s="45" t="str">
        <f ca="1">TEXT(TODAY(),"YYYY-MM-DD")</f>
        <v>2022-12-20</v>
      </c>
      <c r="G1275" s="42" t="s">
        <v>128</v>
      </c>
      <c r="H1275" s="44" t="s">
        <v>49</v>
      </c>
      <c r="I1275" s="44" t="s">
        <v>141</v>
      </c>
      <c r="J1275" s="44" t="s">
        <v>142</v>
      </c>
      <c r="K1275" s="44"/>
      <c r="L1275" s="33"/>
      <c r="Y1275" s="60"/>
      <c r="BB1275" s="33"/>
      <c r="BC1275" s="33"/>
      <c r="BD1275" s="33"/>
      <c r="BE1275" s="33"/>
      <c r="BF1275" s="33"/>
      <c r="BG1275" s="33"/>
      <c r="BH1275" s="33"/>
      <c r="BI1275" s="33"/>
      <c r="BJ1275" s="33"/>
      <c r="BK1275" s="33"/>
      <c r="BL1275" s="33"/>
      <c r="BM1275" s="33"/>
      <c r="BN1275" s="33"/>
      <c r="BO1275" s="33"/>
      <c r="BP1275" s="33"/>
      <c r="BQ1275" s="33"/>
      <c r="BR1275" s="33"/>
      <c r="BS1275" s="33"/>
      <c r="BT1275" s="33"/>
      <c r="BU1275" s="33"/>
      <c r="BV1275" s="33"/>
      <c r="BW1275" s="33"/>
      <c r="BX1275" s="33"/>
      <c r="BY1275" s="33"/>
      <c r="BZ1275" s="33"/>
    </row>
    <row r="1277" spans="1:78" customFormat="1" x14ac:dyDescent="0.35">
      <c r="A1277" s="321" t="s">
        <v>617</v>
      </c>
      <c r="B1277" s="322"/>
      <c r="C1277" s="322"/>
      <c r="D1277" s="322"/>
      <c r="E1277" s="322"/>
      <c r="F1277" s="322"/>
      <c r="G1277" s="322"/>
      <c r="H1277" s="322"/>
      <c r="I1277" s="322"/>
      <c r="J1277" s="322"/>
      <c r="K1277" s="322"/>
      <c r="L1277" s="322"/>
      <c r="M1277" s="322"/>
      <c r="N1277" s="322"/>
      <c r="O1277" s="322"/>
      <c r="P1277" s="322"/>
      <c r="Q1277" s="322"/>
      <c r="R1277" s="322"/>
      <c r="S1277" s="210"/>
      <c r="T1277" s="210"/>
      <c r="U1277" s="210"/>
      <c r="V1277" s="210"/>
      <c r="W1277" s="210"/>
      <c r="X1277" s="210"/>
      <c r="Y1277" s="210"/>
      <c r="Z1277" s="210"/>
    </row>
    <row r="1278" spans="1:78" customFormat="1" x14ac:dyDescent="0.35">
      <c r="A1278" s="56" t="s">
        <v>153</v>
      </c>
      <c r="B1278" s="56" t="s">
        <v>154</v>
      </c>
      <c r="C1278" s="56" t="s">
        <v>155</v>
      </c>
      <c r="D1278" s="56" t="s">
        <v>90</v>
      </c>
      <c r="E1278" s="56" t="s">
        <v>102</v>
      </c>
      <c r="F1278" s="56" t="s">
        <v>156</v>
      </c>
      <c r="G1278" s="56" t="s">
        <v>157</v>
      </c>
      <c r="H1278" s="56" t="s">
        <v>158</v>
      </c>
      <c r="I1278" s="56" t="s">
        <v>159</v>
      </c>
      <c r="J1278" s="56" t="s">
        <v>160</v>
      </c>
      <c r="K1278" s="56" t="s">
        <v>161</v>
      </c>
      <c r="L1278" s="56" t="s">
        <v>162</v>
      </c>
      <c r="M1278" s="56" t="s">
        <v>163</v>
      </c>
      <c r="N1278" s="56" t="s">
        <v>164</v>
      </c>
      <c r="O1278" s="56" t="s">
        <v>165</v>
      </c>
      <c r="P1278" s="56" t="s">
        <v>166</v>
      </c>
      <c r="Q1278" s="56" t="s">
        <v>167</v>
      </c>
      <c r="R1278" s="56" t="s">
        <v>168</v>
      </c>
      <c r="S1278" s="56" t="s">
        <v>169</v>
      </c>
      <c r="T1278" s="56" t="s">
        <v>136</v>
      </c>
      <c r="U1278" s="56" t="s">
        <v>135</v>
      </c>
      <c r="V1278" s="56" t="s">
        <v>171</v>
      </c>
      <c r="W1278" s="56" t="s">
        <v>174</v>
      </c>
      <c r="X1278" s="56" t="s">
        <v>175</v>
      </c>
      <c r="Y1278" s="56" t="s">
        <v>177</v>
      </c>
      <c r="Z1278" s="56" t="s">
        <v>172</v>
      </c>
    </row>
    <row r="1279" spans="1:78" customFormat="1" x14ac:dyDescent="0.35">
      <c r="A1279" s="50" t="s">
        <v>587</v>
      </c>
      <c r="B1279" s="50"/>
      <c r="C1279" s="194" t="s">
        <v>570</v>
      </c>
      <c r="D1279" s="194"/>
      <c r="E1279" s="194"/>
      <c r="F1279" s="195" t="str">
        <f>TEXT(100,"0")</f>
        <v>100</v>
      </c>
      <c r="G1279" s="194" t="str">
        <f>CONCATENATE("USD,FLAT ",TEXT(F1279,"0.00"))</f>
        <v>USD,FLAT 100.00</v>
      </c>
      <c r="H1279" s="195" t="str">
        <f>TEXT(25,"0")</f>
        <v>25</v>
      </c>
      <c r="I1279" s="194" t="s">
        <v>65</v>
      </c>
      <c r="J1279" s="194" t="s">
        <v>38</v>
      </c>
      <c r="K1279" s="195" t="str">
        <f>TEXT(25,"0")</f>
        <v>25</v>
      </c>
      <c r="L1279" s="194"/>
      <c r="M1279" s="194" t="s">
        <v>242</v>
      </c>
      <c r="N1279" s="194"/>
      <c r="O1279" s="194" t="s">
        <v>239</v>
      </c>
      <c r="P1279" s="194" t="s">
        <v>243</v>
      </c>
      <c r="Q1279" s="194"/>
      <c r="R1279" s="194"/>
      <c r="S1279" s="194" t="s">
        <v>240</v>
      </c>
      <c r="T1279" s="194" t="s">
        <v>141</v>
      </c>
      <c r="U1279" s="194">
        <v>7829433453</v>
      </c>
      <c r="V1279" s="194" t="s">
        <v>195</v>
      </c>
      <c r="W1279" s="194">
        <v>1</v>
      </c>
      <c r="X1279" s="194">
        <v>0</v>
      </c>
      <c r="Y1279" s="194" t="s">
        <v>618</v>
      </c>
      <c r="Z1279" s="194" t="s">
        <v>598</v>
      </c>
    </row>
    <row r="1281" spans="1:78" customFormat="1" x14ac:dyDescent="0.35">
      <c r="A1281" s="321" t="s">
        <v>617</v>
      </c>
      <c r="B1281" s="322"/>
      <c r="C1281" s="322"/>
      <c r="D1281" s="322"/>
      <c r="E1281" s="322"/>
      <c r="F1281" s="322"/>
      <c r="G1281" s="322"/>
      <c r="H1281" s="322"/>
      <c r="I1281" s="322"/>
      <c r="J1281" s="322"/>
      <c r="K1281" s="322"/>
      <c r="L1281" s="322"/>
      <c r="M1281" s="322"/>
      <c r="N1281" s="322"/>
      <c r="O1281" s="322"/>
      <c r="P1281" s="322"/>
      <c r="Q1281" s="322"/>
      <c r="R1281" s="322"/>
      <c r="S1281" s="210"/>
      <c r="T1281" s="210"/>
      <c r="U1281" s="210"/>
      <c r="V1281" s="210"/>
      <c r="W1281" s="210"/>
      <c r="X1281" s="210"/>
      <c r="Y1281" s="210"/>
      <c r="Z1281" s="210"/>
    </row>
    <row r="1282" spans="1:78" customFormat="1" x14ac:dyDescent="0.35">
      <c r="A1282" s="56" t="s">
        <v>153</v>
      </c>
      <c r="B1282" s="56" t="s">
        <v>154</v>
      </c>
      <c r="C1282" s="56" t="s">
        <v>155</v>
      </c>
      <c r="D1282" s="56" t="s">
        <v>90</v>
      </c>
      <c r="E1282" s="56" t="s">
        <v>102</v>
      </c>
      <c r="F1282" s="56" t="s">
        <v>156</v>
      </c>
      <c r="G1282" s="56" t="s">
        <v>157</v>
      </c>
      <c r="H1282" s="56" t="s">
        <v>158</v>
      </c>
      <c r="I1282" s="56" t="s">
        <v>159</v>
      </c>
      <c r="J1282" s="56" t="s">
        <v>160</v>
      </c>
      <c r="K1282" s="56" t="s">
        <v>161</v>
      </c>
      <c r="L1282" s="56" t="s">
        <v>162</v>
      </c>
      <c r="M1282" s="56" t="s">
        <v>163</v>
      </c>
      <c r="N1282" s="56" t="s">
        <v>164</v>
      </c>
      <c r="O1282" s="56" t="s">
        <v>165</v>
      </c>
      <c r="P1282" s="56" t="s">
        <v>166</v>
      </c>
      <c r="Q1282" s="56" t="s">
        <v>167</v>
      </c>
      <c r="R1282" s="56" t="s">
        <v>168</v>
      </c>
      <c r="S1282" s="56" t="s">
        <v>169</v>
      </c>
      <c r="T1282" s="56" t="s">
        <v>136</v>
      </c>
      <c r="U1282" s="56" t="s">
        <v>135</v>
      </c>
      <c r="V1282" s="56" t="s">
        <v>171</v>
      </c>
      <c r="W1282" s="56" t="s">
        <v>174</v>
      </c>
      <c r="X1282" s="56" t="s">
        <v>175</v>
      </c>
      <c r="Y1282" s="56" t="s">
        <v>177</v>
      </c>
      <c r="Z1282" s="56" t="s">
        <v>172</v>
      </c>
    </row>
    <row r="1283" spans="1:78" customFormat="1" x14ac:dyDescent="0.35">
      <c r="A1283" s="50" t="s">
        <v>587</v>
      </c>
      <c r="B1283" s="50"/>
      <c r="C1283" s="84" t="s">
        <v>241</v>
      </c>
      <c r="D1283" s="84" t="str">
        <f ca="1">TEXT(TODAY()+30,"YYYY-MM-DD")</f>
        <v>2023-01-19</v>
      </c>
      <c r="E1283" s="84" t="str">
        <f ca="1">TEXT(TODAY()+45,"YYYY-MM-DD")</f>
        <v>2023-02-03</v>
      </c>
      <c r="F1283" s="84" t="str">
        <f>TEXT(25,"0")</f>
        <v>25</v>
      </c>
      <c r="G1283" s="84" t="str">
        <f>CONCATENATE("USD,FLAT ",TEXT(F1283,"0.00"))</f>
        <v>USD,FLAT 25.00</v>
      </c>
      <c r="H1283" s="84" t="str">
        <f>TEXT(25,"0")</f>
        <v>25</v>
      </c>
      <c r="I1283" s="84" t="s">
        <v>65</v>
      </c>
      <c r="J1283" s="84" t="s">
        <v>38</v>
      </c>
      <c r="K1283" s="84" t="str">
        <f>TEXT(25,"0")</f>
        <v>25</v>
      </c>
      <c r="L1283" s="84"/>
      <c r="M1283" s="84" t="s">
        <v>242</v>
      </c>
      <c r="N1283" s="84"/>
      <c r="O1283" s="84" t="s">
        <v>239</v>
      </c>
      <c r="P1283" s="84" t="s">
        <v>243</v>
      </c>
      <c r="Q1283" s="84"/>
      <c r="R1283" s="84"/>
      <c r="S1283" s="84" t="s">
        <v>240</v>
      </c>
      <c r="T1283" s="84" t="s">
        <v>141</v>
      </c>
      <c r="U1283" s="84">
        <v>7829433453</v>
      </c>
      <c r="V1283" s="85" t="s">
        <v>195</v>
      </c>
      <c r="W1283" s="84">
        <v>0</v>
      </c>
      <c r="X1283" s="86">
        <v>0</v>
      </c>
      <c r="Y1283" s="87"/>
      <c r="Z1283" s="84" t="s">
        <v>244</v>
      </c>
    </row>
    <row r="1285" spans="1:78" customFormat="1" x14ac:dyDescent="0.35">
      <c r="A1285" s="34" t="s">
        <v>616</v>
      </c>
      <c r="B1285" s="35"/>
      <c r="C1285" s="35"/>
      <c r="D1285" s="35"/>
      <c r="E1285" s="35"/>
      <c r="F1285" s="35"/>
      <c r="G1285" s="35"/>
      <c r="H1285" s="35"/>
      <c r="I1285" s="35"/>
      <c r="J1285" s="35"/>
      <c r="K1285" s="35"/>
      <c r="L1285" s="35"/>
      <c r="M1285" s="35"/>
      <c r="N1285" s="35"/>
      <c r="O1285" s="35"/>
      <c r="P1285" s="35"/>
      <c r="Q1285" s="35"/>
      <c r="R1285" s="35"/>
      <c r="S1285" s="35"/>
      <c r="T1285" s="35"/>
      <c r="U1285" s="35"/>
      <c r="V1285" s="35"/>
      <c r="W1285" s="35"/>
      <c r="X1285" s="35"/>
      <c r="Y1285" s="35"/>
      <c r="Z1285" s="35"/>
      <c r="AA1285" s="35"/>
      <c r="AB1285" s="35"/>
      <c r="AC1285" s="35"/>
      <c r="AD1285" s="35"/>
      <c r="AE1285" s="35"/>
      <c r="AF1285" s="35"/>
      <c r="AG1285" s="35"/>
      <c r="AH1285" s="35"/>
      <c r="AI1285" s="35"/>
    </row>
    <row r="1286" spans="1:78" customFormat="1" x14ac:dyDescent="0.35">
      <c r="A1286" s="36" t="s">
        <v>84</v>
      </c>
      <c r="B1286" s="36" t="s">
        <v>85</v>
      </c>
      <c r="C1286" s="36" t="s">
        <v>86</v>
      </c>
      <c r="D1286" s="36" t="s">
        <v>87</v>
      </c>
      <c r="E1286" s="36" t="s">
        <v>88</v>
      </c>
      <c r="F1286" s="36" t="s">
        <v>89</v>
      </c>
      <c r="G1286" s="36" t="s">
        <v>90</v>
      </c>
      <c r="H1286" s="36" t="s">
        <v>91</v>
      </c>
      <c r="I1286" s="36" t="s">
        <v>92</v>
      </c>
      <c r="J1286" s="36" t="s">
        <v>93</v>
      </c>
      <c r="K1286" s="36" t="s">
        <v>94</v>
      </c>
      <c r="L1286" s="36" t="s">
        <v>95</v>
      </c>
      <c r="M1286" s="36" t="s">
        <v>96</v>
      </c>
      <c r="N1286" s="36" t="s">
        <v>97</v>
      </c>
      <c r="O1286" s="36" t="s">
        <v>98</v>
      </c>
      <c r="P1286" s="36" t="s">
        <v>99</v>
      </c>
      <c r="Q1286" s="36" t="s">
        <v>100</v>
      </c>
      <c r="R1286" s="36" t="s">
        <v>101</v>
      </c>
      <c r="S1286" s="37" t="s">
        <v>102</v>
      </c>
      <c r="T1286" s="315" t="s">
        <v>103</v>
      </c>
      <c r="U1286" s="316"/>
      <c r="V1286" s="317"/>
      <c r="W1286" s="315" t="s">
        <v>104</v>
      </c>
      <c r="X1286" s="317"/>
      <c r="Y1286" s="208"/>
      <c r="Z1286" s="318" t="s">
        <v>105</v>
      </c>
      <c r="AA1286" s="319"/>
      <c r="AB1286" s="319"/>
      <c r="AC1286" s="319"/>
      <c r="AD1286" s="319"/>
      <c r="AE1286" s="319"/>
      <c r="AF1286" s="320"/>
      <c r="AG1286" s="318" t="s">
        <v>106</v>
      </c>
      <c r="AH1286" s="319"/>
      <c r="AI1286" s="319"/>
      <c r="AJ1286" s="319"/>
      <c r="AK1286" s="319"/>
      <c r="AL1286" s="320"/>
      <c r="AM1286" s="46"/>
      <c r="AN1286" s="47"/>
      <c r="AO1286" s="47"/>
      <c r="AP1286" s="47"/>
      <c r="AS1286" s="33"/>
      <c r="AT1286" s="33"/>
      <c r="AU1286" s="33"/>
      <c r="AV1286" s="33"/>
      <c r="AW1286" s="33"/>
      <c r="AX1286" s="33"/>
      <c r="AY1286" s="33"/>
      <c r="AZ1286" s="33"/>
      <c r="BA1286" s="33"/>
      <c r="BB1286" s="33"/>
      <c r="BC1286" s="33"/>
      <c r="BD1286" s="33"/>
      <c r="BE1286" s="33"/>
      <c r="BF1286" s="33"/>
      <c r="BG1286" s="33"/>
      <c r="BH1286" s="33"/>
      <c r="BI1286" s="33"/>
      <c r="BJ1286" s="33"/>
      <c r="BK1286" s="33"/>
      <c r="BL1286" s="33"/>
      <c r="BM1286" s="33"/>
      <c r="BN1286" s="33"/>
      <c r="BO1286" s="33"/>
      <c r="BP1286" s="33"/>
      <c r="BQ1286" s="33"/>
      <c r="BR1286" s="33"/>
      <c r="BS1286" s="33"/>
      <c r="BT1286" s="33"/>
      <c r="BU1286" s="33"/>
      <c r="BV1286" s="33"/>
      <c r="BW1286" s="33"/>
      <c r="BX1286" s="33"/>
      <c r="BY1286" s="33"/>
      <c r="BZ1286" s="33"/>
    </row>
    <row r="1287" spans="1:78" customFormat="1" x14ac:dyDescent="0.35">
      <c r="A1287" s="38"/>
      <c r="B1287" s="38"/>
      <c r="C1287" s="38"/>
      <c r="D1287" s="38"/>
      <c r="E1287" s="38"/>
      <c r="F1287" s="38"/>
      <c r="G1287" s="38"/>
      <c r="H1287" s="38"/>
      <c r="I1287" s="38"/>
      <c r="J1287" s="38"/>
      <c r="K1287" s="38"/>
      <c r="L1287" s="38"/>
      <c r="M1287" s="38"/>
      <c r="N1287" s="38"/>
      <c r="O1287" s="38"/>
      <c r="P1287" s="38"/>
      <c r="Q1287" s="38"/>
      <c r="R1287" s="38"/>
      <c r="S1287" s="38"/>
      <c r="T1287" s="39" t="s">
        <v>107</v>
      </c>
      <c r="U1287" s="39" t="s">
        <v>108</v>
      </c>
      <c r="V1287" s="39" t="s">
        <v>109</v>
      </c>
      <c r="W1287" s="39" t="s">
        <v>110</v>
      </c>
      <c r="X1287" s="39" t="s">
        <v>111</v>
      </c>
      <c r="Y1287" s="39" t="s">
        <v>112</v>
      </c>
      <c r="Z1287" s="39" t="s">
        <v>113</v>
      </c>
      <c r="AA1287" s="39" t="s">
        <v>114</v>
      </c>
      <c r="AB1287" s="39" t="s">
        <v>115</v>
      </c>
      <c r="AC1287" s="39" t="s">
        <v>116</v>
      </c>
      <c r="AD1287" s="39" t="s">
        <v>117</v>
      </c>
      <c r="AE1287" s="39" t="s">
        <v>118</v>
      </c>
      <c r="AF1287" s="39" t="s">
        <v>119</v>
      </c>
      <c r="AG1287" s="39" t="s">
        <v>120</v>
      </c>
      <c r="AH1287" s="39" t="s">
        <v>121</v>
      </c>
      <c r="AI1287" s="39" t="s">
        <v>122</v>
      </c>
      <c r="AJ1287" s="39" t="s">
        <v>123</v>
      </c>
      <c r="AK1287" s="39" t="s">
        <v>124</v>
      </c>
      <c r="AL1287" s="39" t="s">
        <v>125</v>
      </c>
      <c r="AM1287" s="38" t="s">
        <v>149</v>
      </c>
      <c r="AN1287" s="39" t="s">
        <v>150</v>
      </c>
      <c r="AO1287" s="39" t="s">
        <v>151</v>
      </c>
      <c r="AP1287" s="58" t="s">
        <v>178</v>
      </c>
      <c r="AS1287" s="33"/>
      <c r="AT1287" s="33"/>
      <c r="AU1287" s="33"/>
      <c r="AV1287" s="33"/>
      <c r="AW1287" s="33"/>
      <c r="AX1287" s="33"/>
      <c r="AY1287" s="33"/>
      <c r="AZ1287" s="33"/>
      <c r="BA1287" s="33"/>
      <c r="BB1287" s="33"/>
      <c r="BC1287" s="33"/>
      <c r="BD1287" s="33"/>
      <c r="BE1287" s="33"/>
      <c r="BF1287" s="33"/>
      <c r="BG1287" s="33"/>
      <c r="BH1287" s="33"/>
      <c r="BI1287" s="33"/>
      <c r="BJ1287" s="33"/>
      <c r="BK1287" s="33"/>
      <c r="BL1287" s="33"/>
      <c r="BM1287" s="33"/>
      <c r="BN1287" s="33"/>
      <c r="BO1287" s="33"/>
      <c r="BP1287" s="33"/>
      <c r="BQ1287" s="33"/>
      <c r="BR1287" s="33"/>
      <c r="BS1287" s="33"/>
      <c r="BT1287" s="33"/>
      <c r="BU1287" s="33"/>
      <c r="BV1287" s="33"/>
      <c r="BW1287" s="33"/>
      <c r="BX1287" s="33"/>
      <c r="BY1287" s="33"/>
      <c r="BZ1287" s="33"/>
    </row>
    <row r="1288" spans="1:78" customFormat="1" x14ac:dyDescent="0.35">
      <c r="A1288" s="40" t="s">
        <v>145</v>
      </c>
      <c r="B1288" s="5" t="s">
        <v>49</v>
      </c>
      <c r="C1288" s="40" t="s">
        <v>615</v>
      </c>
      <c r="D1288" s="5" t="s">
        <v>236</v>
      </c>
      <c r="E1288" s="41" t="s">
        <v>28</v>
      </c>
      <c r="F1288" s="40" t="s">
        <v>126</v>
      </c>
      <c r="G1288" s="42" t="str">
        <f ca="1">TEXT(TODAY(),"YYYY-MM-DD")</f>
        <v>2022-12-20</v>
      </c>
      <c r="H1288" s="42" t="str">
        <f ca="1">TEXT(TODAY(),"YYYY-MM-DD")</f>
        <v>2022-12-20</v>
      </c>
      <c r="I1288" s="40">
        <v>12</v>
      </c>
      <c r="J1288" s="40">
        <v>12</v>
      </c>
      <c r="K1288" s="40">
        <v>12</v>
      </c>
      <c r="L1288" s="40" t="s">
        <v>614</v>
      </c>
      <c r="M1288" s="40" t="s">
        <v>613</v>
      </c>
      <c r="N1288" s="21" t="s">
        <v>127</v>
      </c>
      <c r="O1288" s="21" t="s">
        <v>127</v>
      </c>
      <c r="P1288" s="21" t="s">
        <v>128</v>
      </c>
      <c r="Q1288" s="21" t="s">
        <v>128</v>
      </c>
      <c r="R1288" s="21" t="s">
        <v>128</v>
      </c>
      <c r="S1288" s="41"/>
      <c r="T1288" s="41" t="s">
        <v>129</v>
      </c>
      <c r="U1288" s="41" t="s">
        <v>130</v>
      </c>
      <c r="V1288" s="41"/>
      <c r="W1288" s="41" t="s">
        <v>131</v>
      </c>
      <c r="X1288" s="41" t="s">
        <v>132</v>
      </c>
      <c r="Y1288" s="41"/>
      <c r="Z1288" s="41"/>
      <c r="AA1288" s="41"/>
      <c r="AB1288" s="41"/>
      <c r="AC1288" s="41"/>
      <c r="AD1288" s="41" t="s">
        <v>128</v>
      </c>
      <c r="AE1288" s="41" t="s">
        <v>128</v>
      </c>
      <c r="AF1288" s="41" t="s">
        <v>128</v>
      </c>
      <c r="AG1288" s="41"/>
      <c r="AH1288" s="41"/>
      <c r="AI1288" s="41"/>
      <c r="AJ1288" s="41" t="s">
        <v>128</v>
      </c>
      <c r="AK1288" s="41" t="s">
        <v>128</v>
      </c>
      <c r="AL1288" s="41" t="s">
        <v>128</v>
      </c>
      <c r="AM1288" s="40"/>
      <c r="AN1288" s="40">
        <v>19</v>
      </c>
      <c r="AO1288" s="40">
        <v>20</v>
      </c>
      <c r="AP1288" s="40">
        <v>0</v>
      </c>
      <c r="AS1288" s="33"/>
      <c r="AT1288" s="33"/>
      <c r="AU1288" s="33"/>
      <c r="AV1288" s="33"/>
      <c r="AW1288" s="33"/>
      <c r="AX1288" s="33"/>
      <c r="AY1288" s="33"/>
      <c r="AZ1288" s="33"/>
      <c r="BA1288" s="33"/>
      <c r="BB1288" s="33"/>
      <c r="BC1288" s="33"/>
      <c r="BD1288" s="33"/>
      <c r="BE1288" s="33"/>
      <c r="BF1288" s="33"/>
      <c r="BG1288" s="33"/>
      <c r="BH1288" s="33"/>
      <c r="BI1288" s="33"/>
      <c r="BJ1288" s="33"/>
      <c r="BK1288" s="33"/>
      <c r="BL1288" s="33"/>
      <c r="BM1288" s="33"/>
      <c r="BN1288" s="33"/>
      <c r="BO1288" s="33"/>
      <c r="BP1288" s="33"/>
      <c r="BQ1288" s="33"/>
      <c r="BR1288" s="33"/>
      <c r="BS1288" s="33"/>
      <c r="BT1288" s="33"/>
      <c r="BU1288" s="33"/>
      <c r="BV1288" s="33"/>
      <c r="BW1288" s="33"/>
      <c r="BX1288" s="33"/>
      <c r="BY1288" s="33"/>
      <c r="BZ1288" s="33"/>
    </row>
    <row r="1289" spans="1:78" customFormat="1" x14ac:dyDescent="0.35"/>
    <row r="1290" spans="1:78" customFormat="1" x14ac:dyDescent="0.35">
      <c r="A1290" s="306" t="s">
        <v>612</v>
      </c>
      <c r="B1290" s="307"/>
      <c r="C1290" s="307"/>
      <c r="D1290" s="307"/>
      <c r="E1290" s="307"/>
      <c r="F1290" s="307"/>
      <c r="G1290" s="307"/>
      <c r="H1290" s="307"/>
      <c r="I1290" s="307"/>
      <c r="J1290" s="307"/>
    </row>
    <row r="1291" spans="1:78" customFormat="1" x14ac:dyDescent="0.35">
      <c r="A1291" s="209"/>
      <c r="B1291" s="210"/>
      <c r="C1291" s="308" t="s">
        <v>245</v>
      </c>
      <c r="D1291" s="308"/>
      <c r="E1291" s="308"/>
      <c r="F1291" s="308"/>
      <c r="G1291" s="308"/>
      <c r="H1291" s="308"/>
      <c r="I1291" s="308"/>
      <c r="J1291" s="308"/>
      <c r="K1291" s="308"/>
    </row>
    <row r="1292" spans="1:78" customFormat="1" x14ac:dyDescent="0.35">
      <c r="A1292" s="304" t="s">
        <v>246</v>
      </c>
      <c r="B1292" s="304" t="s">
        <v>247</v>
      </c>
      <c r="C1292" s="309" t="s">
        <v>248</v>
      </c>
      <c r="D1292" s="310"/>
      <c r="E1292" s="310"/>
      <c r="F1292" s="311"/>
      <c r="G1292" s="312" t="s">
        <v>249</v>
      </c>
      <c r="H1292" s="313"/>
      <c r="I1292" s="313"/>
      <c r="J1292" s="314"/>
      <c r="K1292" s="304" t="s">
        <v>250</v>
      </c>
      <c r="L1292" s="304" t="s">
        <v>251</v>
      </c>
    </row>
    <row r="1293" spans="1:78" customFormat="1" x14ac:dyDescent="0.35">
      <c r="A1293" s="305"/>
      <c r="B1293" s="305"/>
      <c r="C1293" s="88" t="s">
        <v>161</v>
      </c>
      <c r="D1293" s="88" t="s">
        <v>163</v>
      </c>
      <c r="E1293" s="88" t="s">
        <v>252</v>
      </c>
      <c r="F1293" s="88" t="s">
        <v>253</v>
      </c>
      <c r="G1293" s="89" t="s">
        <v>161</v>
      </c>
      <c r="H1293" s="89" t="s">
        <v>163</v>
      </c>
      <c r="I1293" s="89" t="s">
        <v>252</v>
      </c>
      <c r="J1293" s="89" t="s">
        <v>253</v>
      </c>
      <c r="K1293" s="305"/>
      <c r="L1293" s="305"/>
    </row>
    <row r="1294" spans="1:78" customFormat="1" x14ac:dyDescent="0.35">
      <c r="A1294" s="41" t="s">
        <v>254</v>
      </c>
      <c r="B1294" s="41" t="s">
        <v>255</v>
      </c>
      <c r="C1294" s="21" t="str">
        <f>TEXT(16736.14,"0.00")</f>
        <v>16736.14</v>
      </c>
      <c r="D1294" s="21" t="str">
        <f>TEXT(668,"0")</f>
        <v>668</v>
      </c>
      <c r="E1294" s="21" t="str">
        <f>TEXT(16068.14,"0.00")</f>
        <v>16068.14</v>
      </c>
      <c r="F1294" s="21" t="str">
        <f>TEXT(96.01,"0.00")</f>
        <v>96.01</v>
      </c>
      <c r="G1294" s="21" t="str">
        <f>TEXT(3750,"0")</f>
        <v>3750</v>
      </c>
      <c r="H1294" s="21" t="str">
        <f>TEXT(460,"0")</f>
        <v>460</v>
      </c>
      <c r="I1294" s="21" t="str">
        <f>TEXT(3290,"0")</f>
        <v>3290</v>
      </c>
      <c r="J1294" s="21" t="str">
        <f>TEXT(87.73,"0.00")</f>
        <v>87.73</v>
      </c>
      <c r="K1294" s="21" t="str">
        <f>TEXT(346.3,"0.0")</f>
        <v>346.3</v>
      </c>
      <c r="L1294" s="41" t="s">
        <v>28</v>
      </c>
    </row>
    <row r="1296" spans="1:78" customFormat="1" x14ac:dyDescent="0.35">
      <c r="A1296" s="34" t="s">
        <v>628</v>
      </c>
      <c r="B1296" s="35"/>
      <c r="C1296" s="35"/>
      <c r="D1296" s="35"/>
      <c r="E1296" s="35"/>
      <c r="F1296" s="35"/>
      <c r="G1296" s="35"/>
      <c r="H1296" s="35"/>
      <c r="I1296" s="35"/>
      <c r="J1296" s="35"/>
      <c r="K1296" s="35"/>
      <c r="L1296" s="35"/>
      <c r="M1296" s="35"/>
      <c r="N1296" s="35"/>
      <c r="O1296" s="35"/>
      <c r="P1296" s="35"/>
      <c r="Q1296" s="35"/>
      <c r="R1296" s="35"/>
      <c r="S1296" s="35"/>
      <c r="T1296" s="35"/>
      <c r="U1296" s="35"/>
      <c r="V1296" s="35"/>
      <c r="W1296" s="35"/>
      <c r="X1296" s="35"/>
      <c r="Y1296" s="35"/>
      <c r="Z1296" s="35"/>
      <c r="AA1296" s="35"/>
      <c r="AB1296" s="35"/>
      <c r="AC1296" s="35"/>
      <c r="AD1296" s="35"/>
      <c r="AE1296" s="35"/>
      <c r="AF1296" s="35"/>
      <c r="AG1296" s="35"/>
      <c r="AH1296" s="35"/>
      <c r="AI1296" s="35"/>
    </row>
    <row r="1297" spans="1:78" customFormat="1" x14ac:dyDescent="0.35">
      <c r="A1297" s="36" t="s">
        <v>84</v>
      </c>
      <c r="B1297" s="36" t="s">
        <v>85</v>
      </c>
      <c r="C1297" s="36" t="s">
        <v>86</v>
      </c>
      <c r="D1297" s="36" t="s">
        <v>87</v>
      </c>
      <c r="E1297" s="36" t="s">
        <v>88</v>
      </c>
      <c r="F1297" s="36" t="s">
        <v>89</v>
      </c>
      <c r="G1297" s="36" t="s">
        <v>90</v>
      </c>
      <c r="H1297" s="36" t="s">
        <v>91</v>
      </c>
      <c r="I1297" s="36" t="s">
        <v>92</v>
      </c>
      <c r="J1297" s="36" t="s">
        <v>93</v>
      </c>
      <c r="K1297" s="36" t="s">
        <v>94</v>
      </c>
      <c r="L1297" s="36" t="s">
        <v>95</v>
      </c>
      <c r="M1297" s="36" t="s">
        <v>96</v>
      </c>
      <c r="N1297" s="36" t="s">
        <v>97</v>
      </c>
      <c r="O1297" s="36" t="s">
        <v>98</v>
      </c>
      <c r="P1297" s="36" t="s">
        <v>99</v>
      </c>
      <c r="Q1297" s="36" t="s">
        <v>100</v>
      </c>
      <c r="R1297" s="36" t="s">
        <v>101</v>
      </c>
      <c r="S1297" s="37" t="s">
        <v>102</v>
      </c>
      <c r="T1297" s="315" t="s">
        <v>103</v>
      </c>
      <c r="U1297" s="316"/>
      <c r="V1297" s="317"/>
      <c r="W1297" s="315" t="s">
        <v>104</v>
      </c>
      <c r="X1297" s="317"/>
      <c r="Y1297" s="211"/>
      <c r="Z1297" s="318" t="s">
        <v>105</v>
      </c>
      <c r="AA1297" s="319"/>
      <c r="AB1297" s="319"/>
      <c r="AC1297" s="319"/>
      <c r="AD1297" s="319"/>
      <c r="AE1297" s="319"/>
      <c r="AF1297" s="320"/>
      <c r="AG1297" s="318" t="s">
        <v>106</v>
      </c>
      <c r="AH1297" s="319"/>
      <c r="AI1297" s="319"/>
      <c r="AJ1297" s="319"/>
      <c r="AK1297" s="319"/>
      <c r="AL1297" s="320"/>
      <c r="AM1297" s="46"/>
      <c r="AN1297" s="47"/>
      <c r="AO1297" s="47"/>
      <c r="AP1297" s="47"/>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row>
    <row r="1298" spans="1:78" customFormat="1" x14ac:dyDescent="0.35">
      <c r="A1298" s="38"/>
      <c r="B1298" s="38"/>
      <c r="C1298" s="38"/>
      <c r="D1298" s="38"/>
      <c r="E1298" s="38"/>
      <c r="F1298" s="38"/>
      <c r="G1298" s="38"/>
      <c r="H1298" s="38"/>
      <c r="I1298" s="38"/>
      <c r="J1298" s="38"/>
      <c r="K1298" s="38"/>
      <c r="L1298" s="38"/>
      <c r="M1298" s="38"/>
      <c r="N1298" s="38"/>
      <c r="O1298" s="38"/>
      <c r="P1298" s="38"/>
      <c r="Q1298" s="38"/>
      <c r="R1298" s="38"/>
      <c r="S1298" s="38"/>
      <c r="T1298" s="39" t="s">
        <v>107</v>
      </c>
      <c r="U1298" s="39" t="s">
        <v>108</v>
      </c>
      <c r="V1298" s="39" t="s">
        <v>109</v>
      </c>
      <c r="W1298" s="39" t="s">
        <v>110</v>
      </c>
      <c r="X1298" s="39" t="s">
        <v>111</v>
      </c>
      <c r="Y1298" s="39" t="s">
        <v>112</v>
      </c>
      <c r="Z1298" s="39" t="s">
        <v>113</v>
      </c>
      <c r="AA1298" s="39" t="s">
        <v>114</v>
      </c>
      <c r="AB1298" s="39" t="s">
        <v>115</v>
      </c>
      <c r="AC1298" s="39" t="s">
        <v>116</v>
      </c>
      <c r="AD1298" s="39" t="s">
        <v>117</v>
      </c>
      <c r="AE1298" s="39" t="s">
        <v>118</v>
      </c>
      <c r="AF1298" s="39" t="s">
        <v>119</v>
      </c>
      <c r="AG1298" s="39" t="s">
        <v>120</v>
      </c>
      <c r="AH1298" s="39" t="s">
        <v>121</v>
      </c>
      <c r="AI1298" s="39" t="s">
        <v>122</v>
      </c>
      <c r="AJ1298" s="39" t="s">
        <v>123</v>
      </c>
      <c r="AK1298" s="39" t="s">
        <v>124</v>
      </c>
      <c r="AL1298" s="39" t="s">
        <v>125</v>
      </c>
      <c r="AM1298" s="38" t="s">
        <v>149</v>
      </c>
      <c r="AN1298" s="39" t="s">
        <v>150</v>
      </c>
      <c r="AO1298" s="39" t="s">
        <v>151</v>
      </c>
      <c r="AP1298" s="58" t="s">
        <v>178</v>
      </c>
      <c r="AS1298" s="33"/>
      <c r="AT1298" s="33"/>
      <c r="AU1298" s="33"/>
      <c r="AV1298" s="33"/>
      <c r="AW1298" s="33"/>
      <c r="AX1298" s="33"/>
      <c r="AY1298" s="33"/>
      <c r="AZ1298" s="33"/>
      <c r="BA1298" s="33"/>
      <c r="BB1298" s="33"/>
      <c r="BC1298" s="33"/>
      <c r="BD1298" s="33"/>
      <c r="BE1298" s="33"/>
      <c r="BF1298" s="33"/>
      <c r="BG1298" s="33"/>
      <c r="BH1298" s="33"/>
      <c r="BI1298" s="33"/>
      <c r="BJ1298" s="33"/>
      <c r="BK1298" s="33"/>
      <c r="BL1298" s="33"/>
      <c r="BM1298" s="33"/>
      <c r="BN1298" s="33"/>
      <c r="BO1298" s="33"/>
      <c r="BP1298" s="33"/>
      <c r="BQ1298" s="33"/>
      <c r="BR1298" s="33"/>
      <c r="BS1298" s="33"/>
      <c r="BT1298" s="33"/>
      <c r="BU1298" s="33"/>
      <c r="BV1298" s="33"/>
      <c r="BW1298" s="33"/>
      <c r="BX1298" s="33"/>
      <c r="BY1298" s="33"/>
      <c r="BZ1298" s="33"/>
    </row>
    <row r="1299" spans="1:78" customFormat="1" x14ac:dyDescent="0.35">
      <c r="A1299" s="40" t="s">
        <v>145</v>
      </c>
      <c r="B1299" s="5" t="s">
        <v>49</v>
      </c>
      <c r="C1299" s="40" t="s">
        <v>624</v>
      </c>
      <c r="D1299" s="5" t="s">
        <v>236</v>
      </c>
      <c r="E1299" s="41" t="s">
        <v>28</v>
      </c>
      <c r="F1299" s="40" t="s">
        <v>126</v>
      </c>
      <c r="G1299" s="42" t="str">
        <f ca="1">TEXT(TODAY(),"YYYY-MM-DD")</f>
        <v>2022-12-20</v>
      </c>
      <c r="H1299" s="42" t="str">
        <f ca="1">TEXT(TODAY(),"YYYY-MM-DD")</f>
        <v>2022-12-20</v>
      </c>
      <c r="I1299" s="40">
        <v>12</v>
      </c>
      <c r="J1299" s="40">
        <v>12</v>
      </c>
      <c r="K1299" s="40">
        <v>12</v>
      </c>
      <c r="L1299" s="40" t="s">
        <v>623</v>
      </c>
      <c r="M1299" s="40" t="s">
        <v>622</v>
      </c>
      <c r="N1299" s="21" t="s">
        <v>127</v>
      </c>
      <c r="O1299" s="21" t="s">
        <v>127</v>
      </c>
      <c r="P1299" s="21" t="s">
        <v>128</v>
      </c>
      <c r="Q1299" s="21" t="s">
        <v>128</v>
      </c>
      <c r="R1299" s="21" t="s">
        <v>128</v>
      </c>
      <c r="S1299" s="41"/>
      <c r="T1299" s="41" t="s">
        <v>129</v>
      </c>
      <c r="U1299" s="41" t="s">
        <v>130</v>
      </c>
      <c r="V1299" s="41"/>
      <c r="W1299" s="41" t="s">
        <v>131</v>
      </c>
      <c r="X1299" s="41" t="s">
        <v>132</v>
      </c>
      <c r="Y1299" s="41"/>
      <c r="Z1299" s="41"/>
      <c r="AA1299" s="41"/>
      <c r="AB1299" s="41"/>
      <c r="AC1299" s="41"/>
      <c r="AD1299" s="41" t="s">
        <v>128</v>
      </c>
      <c r="AE1299" s="41" t="s">
        <v>128</v>
      </c>
      <c r="AF1299" s="41" t="s">
        <v>128</v>
      </c>
      <c r="AG1299" s="41"/>
      <c r="AH1299" s="41"/>
      <c r="AI1299" s="41"/>
      <c r="AJ1299" s="41" t="s">
        <v>128</v>
      </c>
      <c r="AK1299" s="41" t="s">
        <v>128</v>
      </c>
      <c r="AL1299" s="41" t="s">
        <v>128</v>
      </c>
      <c r="AM1299" s="40"/>
      <c r="AN1299" s="40">
        <v>19</v>
      </c>
      <c r="AO1299" s="40">
        <v>0</v>
      </c>
      <c r="AP1299" s="40">
        <v>0</v>
      </c>
      <c r="AS1299" s="33"/>
      <c r="AT1299" s="33"/>
      <c r="AU1299" s="33"/>
      <c r="AV1299" s="33"/>
      <c r="AW1299" s="33"/>
      <c r="AX1299" s="33"/>
      <c r="AY1299" s="33"/>
      <c r="AZ1299" s="33"/>
      <c r="BA1299" s="33"/>
      <c r="BB1299" s="33"/>
      <c r="BC1299" s="33"/>
      <c r="BD1299" s="33"/>
      <c r="BE1299" s="33"/>
      <c r="BF1299" s="33"/>
      <c r="BG1299" s="33"/>
      <c r="BH1299" s="33"/>
      <c r="BI1299" s="33"/>
      <c r="BJ1299" s="33"/>
      <c r="BK1299" s="33"/>
      <c r="BL1299" s="33"/>
      <c r="BM1299" s="33"/>
      <c r="BN1299" s="33"/>
      <c r="BO1299" s="33"/>
      <c r="BP1299" s="33"/>
      <c r="BQ1299" s="33"/>
      <c r="BR1299" s="33"/>
      <c r="BS1299" s="33"/>
      <c r="BT1299" s="33"/>
      <c r="BU1299" s="33"/>
      <c r="BV1299" s="33"/>
      <c r="BW1299" s="33"/>
      <c r="BX1299" s="33"/>
      <c r="BY1299" s="33"/>
      <c r="BZ1299" s="33"/>
    </row>
    <row r="1300" spans="1:78" customFormat="1" ht="19" customHeight="1" x14ac:dyDescent="0.35">
      <c r="A1300" s="33"/>
      <c r="B1300" s="33"/>
      <c r="C1300" s="33"/>
      <c r="D1300" s="33"/>
      <c r="E1300" s="33"/>
      <c r="F1300" s="33"/>
      <c r="G1300" s="33"/>
      <c r="H1300" s="33"/>
      <c r="I1300" s="33"/>
      <c r="J1300" s="33"/>
      <c r="K1300" s="33"/>
      <c r="L1300" s="14"/>
      <c r="M1300" s="14"/>
      <c r="Y1300" s="60"/>
    </row>
    <row r="1301" spans="1:78" customFormat="1" ht="18.5" x14ac:dyDescent="0.35">
      <c r="A1301" s="48" t="s">
        <v>627</v>
      </c>
      <c r="B1301" s="49"/>
      <c r="C1301" s="49"/>
      <c r="D1301" s="49"/>
      <c r="E1301" s="49"/>
      <c r="F1301" s="49"/>
      <c r="G1301" s="49"/>
      <c r="H1301" s="49"/>
      <c r="I1301" s="49"/>
      <c r="J1301" s="49"/>
      <c r="K1301" s="49"/>
      <c r="L1301" s="33"/>
      <c r="Y1301" s="60"/>
      <c r="BB1301" s="33"/>
      <c r="BC1301" s="33"/>
      <c r="BD1301" s="33"/>
      <c r="BE1301" s="33"/>
      <c r="BF1301" s="33"/>
      <c r="BG1301" s="33"/>
      <c r="BH1301" s="33"/>
      <c r="BI1301" s="33"/>
      <c r="BJ1301" s="33"/>
      <c r="BK1301" s="33"/>
      <c r="BL1301" s="33"/>
      <c r="BM1301" s="33"/>
      <c r="BN1301" s="33"/>
      <c r="BO1301" s="33"/>
      <c r="BP1301" s="33"/>
      <c r="BQ1301" s="33"/>
      <c r="BR1301" s="33"/>
      <c r="BS1301" s="33"/>
      <c r="BT1301" s="33"/>
      <c r="BU1301" s="33"/>
      <c r="BV1301" s="33"/>
      <c r="BW1301" s="33"/>
      <c r="BX1301" s="33"/>
      <c r="BY1301" s="33"/>
      <c r="BZ1301" s="33"/>
    </row>
    <row r="1302" spans="1:78" customFormat="1" ht="15.5" x14ac:dyDescent="0.35">
      <c r="A1302" s="43" t="s">
        <v>32</v>
      </c>
      <c r="B1302" s="43" t="s">
        <v>33</v>
      </c>
      <c r="C1302" s="43" t="s">
        <v>34</v>
      </c>
      <c r="D1302" s="43" t="s">
        <v>4</v>
      </c>
      <c r="E1302" s="43" t="s">
        <v>35</v>
      </c>
      <c r="F1302" s="43" t="s">
        <v>133</v>
      </c>
      <c r="G1302" s="43" t="s">
        <v>134</v>
      </c>
      <c r="H1302" s="43" t="s">
        <v>135</v>
      </c>
      <c r="I1302" s="43" t="s">
        <v>136</v>
      </c>
      <c r="J1302" s="43" t="s">
        <v>137</v>
      </c>
      <c r="K1302" s="43" t="s">
        <v>138</v>
      </c>
      <c r="L1302" s="33"/>
      <c r="Y1302" s="60"/>
      <c r="BB1302" s="33"/>
      <c r="BC1302" s="33"/>
      <c r="BD1302" s="33"/>
      <c r="BE1302" s="33"/>
      <c r="BF1302" s="33"/>
      <c r="BG1302" s="33"/>
      <c r="BH1302" s="33"/>
      <c r="BI1302" s="33"/>
      <c r="BJ1302" s="33"/>
      <c r="BK1302" s="33"/>
      <c r="BL1302" s="33"/>
      <c r="BM1302" s="33"/>
      <c r="BN1302" s="33"/>
      <c r="BO1302" s="33"/>
      <c r="BP1302" s="33"/>
      <c r="BQ1302" s="33"/>
      <c r="BR1302" s="33"/>
      <c r="BS1302" s="33"/>
      <c r="BT1302" s="33"/>
      <c r="BU1302" s="33"/>
      <c r="BV1302" s="33"/>
      <c r="BW1302" s="33"/>
      <c r="BX1302" s="33"/>
      <c r="BY1302" s="33"/>
      <c r="BZ1302" s="33"/>
    </row>
    <row r="1303" spans="1:78" customFormat="1" x14ac:dyDescent="0.35">
      <c r="A1303" s="44" t="s">
        <v>139</v>
      </c>
      <c r="B1303" s="44" t="s">
        <v>140</v>
      </c>
      <c r="C1303" s="44" t="str">
        <f ca="1">TEXT(TODAY(),"YYYY-MM-DD")</f>
        <v>2022-12-20</v>
      </c>
      <c r="D1303" s="44" t="s">
        <v>13</v>
      </c>
      <c r="E1303" s="44" t="s">
        <v>144</v>
      </c>
      <c r="F1303" s="45" t="str">
        <f ca="1">TEXT(TODAY(),"YYYY-MM-DD")</f>
        <v>2022-12-20</v>
      </c>
      <c r="G1303" s="42" t="s">
        <v>128</v>
      </c>
      <c r="H1303" s="5" t="s">
        <v>49</v>
      </c>
      <c r="I1303" s="44" t="s">
        <v>141</v>
      </c>
      <c r="J1303" s="44" t="s">
        <v>142</v>
      </c>
      <c r="K1303" s="44"/>
      <c r="L1303" s="33"/>
      <c r="Y1303" s="60"/>
      <c r="BB1303" s="33"/>
      <c r="BC1303" s="33"/>
      <c r="BD1303" s="33"/>
      <c r="BE1303" s="33"/>
      <c r="BF1303" s="33"/>
      <c r="BG1303" s="33"/>
      <c r="BH1303" s="33"/>
      <c r="BI1303" s="33"/>
      <c r="BJ1303" s="33"/>
      <c r="BK1303" s="33"/>
      <c r="BL1303" s="33"/>
      <c r="BM1303" s="33"/>
      <c r="BN1303" s="33"/>
      <c r="BO1303" s="33"/>
      <c r="BP1303" s="33"/>
      <c r="BQ1303" s="33"/>
      <c r="BR1303" s="33"/>
      <c r="BS1303" s="33"/>
      <c r="BT1303" s="33"/>
      <c r="BU1303" s="33"/>
      <c r="BV1303" s="33"/>
      <c r="BW1303" s="33"/>
      <c r="BX1303" s="33"/>
      <c r="BY1303" s="33"/>
      <c r="BZ1303" s="33"/>
    </row>
    <row r="1304" spans="1:78" customFormat="1" x14ac:dyDescent="0.35">
      <c r="A1304" s="44" t="s">
        <v>36</v>
      </c>
      <c r="B1304" s="44" t="s">
        <v>143</v>
      </c>
      <c r="C1304" s="44" t="str">
        <f ca="1">TEXT(TODAY(),"YYYY-MM-DD")</f>
        <v>2022-12-20</v>
      </c>
      <c r="D1304" s="44" t="s">
        <v>13</v>
      </c>
      <c r="E1304" s="44" t="s">
        <v>38</v>
      </c>
      <c r="F1304" s="45" t="str">
        <f ca="1">TEXT(TODAY(),"YYYY-MM-DD")</f>
        <v>2022-12-20</v>
      </c>
      <c r="G1304" s="42" t="s">
        <v>128</v>
      </c>
      <c r="H1304" s="44" t="s">
        <v>49</v>
      </c>
      <c r="I1304" s="44" t="s">
        <v>141</v>
      </c>
      <c r="J1304" s="44" t="s">
        <v>142</v>
      </c>
      <c r="K1304" s="44"/>
      <c r="L1304" s="33"/>
      <c r="Y1304" s="60"/>
      <c r="BB1304" s="33"/>
      <c r="BC1304" s="33"/>
      <c r="BD1304" s="33"/>
      <c r="BE1304" s="33"/>
      <c r="BF1304" s="33"/>
      <c r="BG1304" s="33"/>
      <c r="BH1304" s="33"/>
      <c r="BI1304" s="33"/>
      <c r="BJ1304" s="33"/>
      <c r="BK1304" s="33"/>
      <c r="BL1304" s="33"/>
      <c r="BM1304" s="33"/>
      <c r="BN1304" s="33"/>
      <c r="BO1304" s="33"/>
      <c r="BP1304" s="33"/>
      <c r="BQ1304" s="33"/>
      <c r="BR1304" s="33"/>
      <c r="BS1304" s="33"/>
      <c r="BT1304" s="33"/>
      <c r="BU1304" s="33"/>
      <c r="BV1304" s="33"/>
      <c r="BW1304" s="33"/>
      <c r="BX1304" s="33"/>
      <c r="BY1304" s="33"/>
      <c r="BZ1304" s="33"/>
    </row>
    <row r="1306" spans="1:78" customFormat="1" x14ac:dyDescent="0.35">
      <c r="A1306" s="321" t="s">
        <v>626</v>
      </c>
      <c r="B1306" s="322"/>
      <c r="C1306" s="322"/>
      <c r="D1306" s="322"/>
      <c r="E1306" s="322"/>
      <c r="F1306" s="322"/>
      <c r="G1306" s="322"/>
      <c r="H1306" s="322"/>
      <c r="I1306" s="322"/>
      <c r="J1306" s="322"/>
      <c r="K1306" s="322"/>
      <c r="L1306" s="322"/>
      <c r="M1306" s="322"/>
      <c r="N1306" s="322"/>
      <c r="O1306" s="322"/>
      <c r="P1306" s="322"/>
      <c r="Q1306" s="322"/>
      <c r="R1306" s="322"/>
      <c r="S1306" s="213"/>
      <c r="T1306" s="213"/>
      <c r="U1306" s="213"/>
      <c r="V1306" s="213"/>
      <c r="W1306" s="213"/>
      <c r="X1306" s="213"/>
      <c r="Y1306" s="213"/>
      <c r="Z1306" s="213"/>
    </row>
    <row r="1307" spans="1:78" customFormat="1" x14ac:dyDescent="0.35">
      <c r="A1307" s="56" t="s">
        <v>153</v>
      </c>
      <c r="B1307" s="56" t="s">
        <v>154</v>
      </c>
      <c r="C1307" s="56" t="s">
        <v>155</v>
      </c>
      <c r="D1307" s="56" t="s">
        <v>90</v>
      </c>
      <c r="E1307" s="56" t="s">
        <v>102</v>
      </c>
      <c r="F1307" s="56" t="s">
        <v>156</v>
      </c>
      <c r="G1307" s="56" t="s">
        <v>157</v>
      </c>
      <c r="H1307" s="56" t="s">
        <v>158</v>
      </c>
      <c r="I1307" s="56" t="s">
        <v>159</v>
      </c>
      <c r="J1307" s="56" t="s">
        <v>160</v>
      </c>
      <c r="K1307" s="56" t="s">
        <v>161</v>
      </c>
      <c r="L1307" s="56" t="s">
        <v>162</v>
      </c>
      <c r="M1307" s="56" t="s">
        <v>163</v>
      </c>
      <c r="N1307" s="56" t="s">
        <v>164</v>
      </c>
      <c r="O1307" s="56" t="s">
        <v>165</v>
      </c>
      <c r="P1307" s="56" t="s">
        <v>166</v>
      </c>
      <c r="Q1307" s="56" t="s">
        <v>167</v>
      </c>
      <c r="R1307" s="56" t="s">
        <v>168</v>
      </c>
      <c r="S1307" s="56" t="s">
        <v>169</v>
      </c>
      <c r="T1307" s="56" t="s">
        <v>136</v>
      </c>
      <c r="U1307" s="56" t="s">
        <v>135</v>
      </c>
      <c r="V1307" s="56" t="s">
        <v>171</v>
      </c>
      <c r="W1307" s="56" t="s">
        <v>174</v>
      </c>
      <c r="X1307" s="56" t="s">
        <v>175</v>
      </c>
      <c r="Y1307" s="56" t="s">
        <v>177</v>
      </c>
      <c r="Z1307" s="56" t="s">
        <v>172</v>
      </c>
    </row>
    <row r="1308" spans="1:78" customFormat="1" x14ac:dyDescent="0.35">
      <c r="A1308" s="50" t="s">
        <v>587</v>
      </c>
      <c r="B1308" s="50"/>
      <c r="C1308" s="194" t="s">
        <v>570</v>
      </c>
      <c r="D1308" s="194"/>
      <c r="E1308" s="194"/>
      <c r="F1308" s="195" t="str">
        <f>TEXT(100,"0")</f>
        <v>100</v>
      </c>
      <c r="G1308" s="194" t="str">
        <f>CONCATENATE("USD,FLAT ",TEXT(F1308,"0.00"))</f>
        <v>USD,FLAT 100.00</v>
      </c>
      <c r="H1308" s="195" t="str">
        <f>TEXT(25,"0")</f>
        <v>25</v>
      </c>
      <c r="I1308" s="194" t="s">
        <v>65</v>
      </c>
      <c r="J1308" s="194" t="s">
        <v>38</v>
      </c>
      <c r="K1308" s="195" t="str">
        <f>TEXT(25,"0")</f>
        <v>25</v>
      </c>
      <c r="L1308" s="194"/>
      <c r="M1308" s="194" t="s">
        <v>242</v>
      </c>
      <c r="N1308" s="194"/>
      <c r="O1308" s="194" t="s">
        <v>239</v>
      </c>
      <c r="P1308" s="194" t="s">
        <v>243</v>
      </c>
      <c r="Q1308" s="194"/>
      <c r="R1308" s="194"/>
      <c r="S1308" s="194" t="s">
        <v>240</v>
      </c>
      <c r="T1308" s="194" t="s">
        <v>141</v>
      </c>
      <c r="U1308" s="194">
        <v>7829433453</v>
      </c>
      <c r="V1308" s="194" t="s">
        <v>195</v>
      </c>
      <c r="W1308" s="194">
        <v>1</v>
      </c>
      <c r="X1308" s="194">
        <v>0</v>
      </c>
      <c r="Y1308" s="194" t="s">
        <v>291</v>
      </c>
      <c r="Z1308" s="194"/>
      <c r="AU1308" t="s">
        <v>863</v>
      </c>
    </row>
    <row r="1310" spans="1:78" customFormat="1" x14ac:dyDescent="0.35">
      <c r="A1310" s="321" t="s">
        <v>626</v>
      </c>
      <c r="B1310" s="322"/>
      <c r="C1310" s="322"/>
      <c r="D1310" s="322"/>
      <c r="E1310" s="322"/>
      <c r="F1310" s="322"/>
      <c r="G1310" s="322"/>
      <c r="H1310" s="322"/>
      <c r="I1310" s="322"/>
      <c r="J1310" s="322"/>
      <c r="K1310" s="322"/>
      <c r="L1310" s="322"/>
      <c r="M1310" s="322"/>
      <c r="N1310" s="322"/>
      <c r="O1310" s="322"/>
      <c r="P1310" s="322"/>
      <c r="Q1310" s="322"/>
      <c r="R1310" s="322"/>
      <c r="S1310" s="213"/>
      <c r="T1310" s="213"/>
      <c r="U1310" s="213"/>
      <c r="V1310" s="213"/>
      <c r="W1310" s="213"/>
      <c r="X1310" s="213"/>
      <c r="Y1310" s="213"/>
      <c r="Z1310" s="213"/>
    </row>
    <row r="1311" spans="1:78" customFormat="1" x14ac:dyDescent="0.35">
      <c r="A1311" s="56" t="s">
        <v>153</v>
      </c>
      <c r="B1311" s="56" t="s">
        <v>154</v>
      </c>
      <c r="C1311" s="56" t="s">
        <v>155</v>
      </c>
      <c r="D1311" s="56" t="s">
        <v>90</v>
      </c>
      <c r="E1311" s="56" t="s">
        <v>102</v>
      </c>
      <c r="F1311" s="56" t="s">
        <v>156</v>
      </c>
      <c r="G1311" s="56" t="s">
        <v>157</v>
      </c>
      <c r="H1311" s="56" t="s">
        <v>158</v>
      </c>
      <c r="I1311" s="56" t="s">
        <v>159</v>
      </c>
      <c r="J1311" s="56" t="s">
        <v>160</v>
      </c>
      <c r="K1311" s="56" t="s">
        <v>161</v>
      </c>
      <c r="L1311" s="56" t="s">
        <v>162</v>
      </c>
      <c r="M1311" s="56" t="s">
        <v>163</v>
      </c>
      <c r="N1311" s="56" t="s">
        <v>164</v>
      </c>
      <c r="O1311" s="56" t="s">
        <v>165</v>
      </c>
      <c r="P1311" s="56" t="s">
        <v>166</v>
      </c>
      <c r="Q1311" s="56" t="s">
        <v>167</v>
      </c>
      <c r="R1311" s="56" t="s">
        <v>168</v>
      </c>
      <c r="S1311" s="56" t="s">
        <v>169</v>
      </c>
      <c r="T1311" s="56" t="s">
        <v>136</v>
      </c>
      <c r="U1311" s="56" t="s">
        <v>135</v>
      </c>
      <c r="V1311" s="56" t="s">
        <v>171</v>
      </c>
      <c r="W1311" s="56" t="s">
        <v>174</v>
      </c>
      <c r="X1311" s="56" t="s">
        <v>175</v>
      </c>
      <c r="Y1311" s="56" t="s">
        <v>177</v>
      </c>
      <c r="Z1311" s="56" t="s">
        <v>172</v>
      </c>
    </row>
    <row r="1312" spans="1:78" customFormat="1" x14ac:dyDescent="0.35">
      <c r="A1312" s="50" t="s">
        <v>587</v>
      </c>
      <c r="B1312" s="50"/>
      <c r="C1312" s="84" t="s">
        <v>241</v>
      </c>
      <c r="D1312" s="84" t="str">
        <f ca="1">TEXT(TODAY()+30,"YYYY-MM-DD")</f>
        <v>2023-01-19</v>
      </c>
      <c r="E1312" s="84" t="str">
        <f ca="1">TEXT(TODAY()+45,"YYYY-MM-DD")</f>
        <v>2023-02-03</v>
      </c>
      <c r="F1312" s="84" t="str">
        <f>TEXT(25,"0")</f>
        <v>25</v>
      </c>
      <c r="G1312" s="84" t="str">
        <f>CONCATENATE("USD,FLAT ",TEXT(F1312,"0.00"))</f>
        <v>USD,FLAT 25.00</v>
      </c>
      <c r="H1312" s="84" t="str">
        <f>TEXT(25,"0")</f>
        <v>25</v>
      </c>
      <c r="I1312" s="84" t="s">
        <v>65</v>
      </c>
      <c r="J1312" s="84" t="s">
        <v>38</v>
      </c>
      <c r="K1312" s="84" t="str">
        <f>TEXT(25,"0")</f>
        <v>25</v>
      </c>
      <c r="L1312" s="84"/>
      <c r="M1312" s="84" t="s">
        <v>242</v>
      </c>
      <c r="N1312" s="84"/>
      <c r="O1312" s="84" t="s">
        <v>239</v>
      </c>
      <c r="P1312" s="84" t="s">
        <v>243</v>
      </c>
      <c r="Q1312" s="84"/>
      <c r="R1312" s="84"/>
      <c r="S1312" s="84" t="s">
        <v>240</v>
      </c>
      <c r="T1312" s="84" t="s">
        <v>141</v>
      </c>
      <c r="U1312" s="84">
        <v>7829433453</v>
      </c>
      <c r="V1312" s="85" t="s">
        <v>195</v>
      </c>
      <c r="W1312" s="84">
        <v>0</v>
      </c>
      <c r="X1312" s="86">
        <v>0</v>
      </c>
      <c r="Y1312" s="87"/>
      <c r="Z1312" s="84" t="s">
        <v>244</v>
      </c>
    </row>
    <row r="1314" spans="1:78" customFormat="1" x14ac:dyDescent="0.35">
      <c r="A1314" s="34" t="s">
        <v>625</v>
      </c>
      <c r="B1314" s="35"/>
      <c r="C1314" s="35"/>
      <c r="D1314" s="35"/>
      <c r="E1314" s="35"/>
      <c r="F1314" s="35"/>
      <c r="G1314" s="35"/>
      <c r="H1314" s="35"/>
      <c r="I1314" s="35"/>
      <c r="J1314" s="35"/>
      <c r="K1314" s="35"/>
      <c r="L1314" s="35"/>
      <c r="M1314" s="35"/>
      <c r="N1314" s="35"/>
      <c r="O1314" s="35"/>
      <c r="P1314" s="35"/>
      <c r="Q1314" s="35"/>
      <c r="R1314" s="35"/>
      <c r="S1314" s="35"/>
      <c r="T1314" s="35"/>
      <c r="U1314" s="35"/>
      <c r="V1314" s="35"/>
      <c r="W1314" s="35"/>
      <c r="X1314" s="35"/>
      <c r="Y1314" s="35"/>
      <c r="Z1314" s="35"/>
      <c r="AA1314" s="35"/>
      <c r="AB1314" s="35"/>
      <c r="AC1314" s="35"/>
      <c r="AD1314" s="35"/>
      <c r="AE1314" s="35"/>
      <c r="AF1314" s="35"/>
      <c r="AG1314" s="35"/>
      <c r="AH1314" s="35"/>
      <c r="AI1314" s="35"/>
    </row>
    <row r="1315" spans="1:78" customFormat="1" x14ac:dyDescent="0.35">
      <c r="A1315" s="36" t="s">
        <v>84</v>
      </c>
      <c r="B1315" s="36" t="s">
        <v>85</v>
      </c>
      <c r="C1315" s="36" t="s">
        <v>86</v>
      </c>
      <c r="D1315" s="36" t="s">
        <v>87</v>
      </c>
      <c r="E1315" s="36" t="s">
        <v>88</v>
      </c>
      <c r="F1315" s="36" t="s">
        <v>89</v>
      </c>
      <c r="G1315" s="36" t="s">
        <v>90</v>
      </c>
      <c r="H1315" s="36" t="s">
        <v>91</v>
      </c>
      <c r="I1315" s="36" t="s">
        <v>92</v>
      </c>
      <c r="J1315" s="36" t="s">
        <v>93</v>
      </c>
      <c r="K1315" s="36" t="s">
        <v>94</v>
      </c>
      <c r="L1315" s="36" t="s">
        <v>95</v>
      </c>
      <c r="M1315" s="36" t="s">
        <v>96</v>
      </c>
      <c r="N1315" s="36" t="s">
        <v>97</v>
      </c>
      <c r="O1315" s="36" t="s">
        <v>98</v>
      </c>
      <c r="P1315" s="36" t="s">
        <v>99</v>
      </c>
      <c r="Q1315" s="36" t="s">
        <v>100</v>
      </c>
      <c r="R1315" s="36" t="s">
        <v>101</v>
      </c>
      <c r="S1315" s="37" t="s">
        <v>102</v>
      </c>
      <c r="T1315" s="315" t="s">
        <v>103</v>
      </c>
      <c r="U1315" s="316"/>
      <c r="V1315" s="317"/>
      <c r="W1315" s="315" t="s">
        <v>104</v>
      </c>
      <c r="X1315" s="317"/>
      <c r="Y1315" s="211"/>
      <c r="Z1315" s="318" t="s">
        <v>105</v>
      </c>
      <c r="AA1315" s="319"/>
      <c r="AB1315" s="319"/>
      <c r="AC1315" s="319"/>
      <c r="AD1315" s="319"/>
      <c r="AE1315" s="319"/>
      <c r="AF1315" s="320"/>
      <c r="AG1315" s="318" t="s">
        <v>106</v>
      </c>
      <c r="AH1315" s="319"/>
      <c r="AI1315" s="319"/>
      <c r="AJ1315" s="319"/>
      <c r="AK1315" s="319"/>
      <c r="AL1315" s="320"/>
      <c r="AM1315" s="46"/>
      <c r="AN1315" s="47"/>
      <c r="AO1315" s="47"/>
      <c r="AP1315" s="47"/>
      <c r="AS1315" s="33"/>
      <c r="AT1315" s="33"/>
      <c r="AU1315" s="33"/>
      <c r="AV1315" s="33"/>
      <c r="AW1315" s="33"/>
      <c r="AX1315" s="33"/>
      <c r="AY1315" s="33"/>
      <c r="AZ1315" s="33"/>
      <c r="BA1315" s="33"/>
      <c r="BB1315" s="33"/>
      <c r="BC1315" s="33"/>
      <c r="BD1315" s="33"/>
      <c r="BE1315" s="33"/>
      <c r="BF1315" s="33"/>
      <c r="BG1315" s="33"/>
      <c r="BH1315" s="33"/>
      <c r="BI1315" s="33"/>
      <c r="BJ1315" s="33"/>
      <c r="BK1315" s="33"/>
      <c r="BL1315" s="33"/>
      <c r="BM1315" s="33"/>
      <c r="BN1315" s="33"/>
      <c r="BO1315" s="33"/>
      <c r="BP1315" s="33"/>
      <c r="BQ1315" s="33"/>
      <c r="BR1315" s="33"/>
      <c r="BS1315" s="33"/>
      <c r="BT1315" s="33"/>
      <c r="BU1315" s="33"/>
      <c r="BV1315" s="33"/>
      <c r="BW1315" s="33"/>
      <c r="BX1315" s="33"/>
      <c r="BY1315" s="33"/>
      <c r="BZ1315" s="33"/>
    </row>
    <row r="1316" spans="1:78" customFormat="1" x14ac:dyDescent="0.35">
      <c r="A1316" s="38"/>
      <c r="B1316" s="38"/>
      <c r="C1316" s="38"/>
      <c r="D1316" s="38"/>
      <c r="E1316" s="38"/>
      <c r="F1316" s="38"/>
      <c r="G1316" s="38"/>
      <c r="H1316" s="38"/>
      <c r="I1316" s="38"/>
      <c r="J1316" s="38"/>
      <c r="K1316" s="38"/>
      <c r="L1316" s="38"/>
      <c r="M1316" s="38"/>
      <c r="N1316" s="38"/>
      <c r="O1316" s="38"/>
      <c r="P1316" s="38"/>
      <c r="Q1316" s="38"/>
      <c r="R1316" s="38"/>
      <c r="S1316" s="38"/>
      <c r="T1316" s="39" t="s">
        <v>107</v>
      </c>
      <c r="U1316" s="39" t="s">
        <v>108</v>
      </c>
      <c r="V1316" s="39" t="s">
        <v>109</v>
      </c>
      <c r="W1316" s="39" t="s">
        <v>110</v>
      </c>
      <c r="X1316" s="39" t="s">
        <v>111</v>
      </c>
      <c r="Y1316" s="39" t="s">
        <v>112</v>
      </c>
      <c r="Z1316" s="39" t="s">
        <v>113</v>
      </c>
      <c r="AA1316" s="39" t="s">
        <v>114</v>
      </c>
      <c r="AB1316" s="39" t="s">
        <v>115</v>
      </c>
      <c r="AC1316" s="39" t="s">
        <v>116</v>
      </c>
      <c r="AD1316" s="39" t="s">
        <v>117</v>
      </c>
      <c r="AE1316" s="39" t="s">
        <v>118</v>
      </c>
      <c r="AF1316" s="39" t="s">
        <v>119</v>
      </c>
      <c r="AG1316" s="39" t="s">
        <v>120</v>
      </c>
      <c r="AH1316" s="39" t="s">
        <v>121</v>
      </c>
      <c r="AI1316" s="39" t="s">
        <v>122</v>
      </c>
      <c r="AJ1316" s="39" t="s">
        <v>123</v>
      </c>
      <c r="AK1316" s="39" t="s">
        <v>124</v>
      </c>
      <c r="AL1316" s="39" t="s">
        <v>125</v>
      </c>
      <c r="AM1316" s="38" t="s">
        <v>149</v>
      </c>
      <c r="AN1316" s="39" t="s">
        <v>150</v>
      </c>
      <c r="AO1316" s="39" t="s">
        <v>151</v>
      </c>
      <c r="AP1316" s="58" t="s">
        <v>178</v>
      </c>
      <c r="AS1316" s="33"/>
      <c r="AT1316" s="33"/>
      <c r="AU1316" s="33"/>
      <c r="AV1316" s="33"/>
      <c r="AW1316" s="33"/>
      <c r="AX1316" s="33"/>
      <c r="AY1316" s="33"/>
      <c r="AZ1316" s="33"/>
      <c r="BA1316" s="33"/>
      <c r="BB1316" s="33"/>
      <c r="BC1316" s="33"/>
      <c r="BD1316" s="33"/>
      <c r="BE1316" s="33"/>
      <c r="BF1316" s="33"/>
      <c r="BG1316" s="33"/>
      <c r="BH1316" s="33"/>
      <c r="BI1316" s="33"/>
      <c r="BJ1316" s="33"/>
      <c r="BK1316" s="33"/>
      <c r="BL1316" s="33"/>
      <c r="BM1316" s="33"/>
      <c r="BN1316" s="33"/>
      <c r="BO1316" s="33"/>
      <c r="BP1316" s="33"/>
      <c r="BQ1316" s="33"/>
      <c r="BR1316" s="33"/>
      <c r="BS1316" s="33"/>
      <c r="BT1316" s="33"/>
      <c r="BU1316" s="33"/>
      <c r="BV1316" s="33"/>
      <c r="BW1316" s="33"/>
      <c r="BX1316" s="33"/>
      <c r="BY1316" s="33"/>
      <c r="BZ1316" s="33"/>
    </row>
    <row r="1317" spans="1:78" customFormat="1" x14ac:dyDescent="0.35">
      <c r="A1317" s="40" t="s">
        <v>145</v>
      </c>
      <c r="B1317" s="5" t="s">
        <v>49</v>
      </c>
      <c r="C1317" s="40" t="s">
        <v>624</v>
      </c>
      <c r="D1317" s="5" t="s">
        <v>236</v>
      </c>
      <c r="E1317" s="41" t="s">
        <v>28</v>
      </c>
      <c r="F1317" s="40" t="s">
        <v>126</v>
      </c>
      <c r="G1317" s="42" t="str">
        <f ca="1">TEXT(TODAY(),"YYYY-MM-DD")</f>
        <v>2022-12-20</v>
      </c>
      <c r="H1317" s="42" t="str">
        <f ca="1">TEXT(TODAY(),"YYYY-MM-DD")</f>
        <v>2022-12-20</v>
      </c>
      <c r="I1317" s="40">
        <v>12</v>
      </c>
      <c r="J1317" s="40">
        <v>12</v>
      </c>
      <c r="K1317" s="40">
        <v>12</v>
      </c>
      <c r="L1317" s="40" t="s">
        <v>623</v>
      </c>
      <c r="M1317" s="40" t="s">
        <v>622</v>
      </c>
      <c r="N1317" s="21" t="s">
        <v>127</v>
      </c>
      <c r="O1317" s="21" t="s">
        <v>127</v>
      </c>
      <c r="P1317" s="21" t="s">
        <v>128</v>
      </c>
      <c r="Q1317" s="21" t="s">
        <v>128</v>
      </c>
      <c r="R1317" s="21" t="s">
        <v>128</v>
      </c>
      <c r="S1317" s="41"/>
      <c r="T1317" s="41" t="s">
        <v>129</v>
      </c>
      <c r="U1317" s="41" t="s">
        <v>130</v>
      </c>
      <c r="V1317" s="41"/>
      <c r="W1317" s="41" t="s">
        <v>131</v>
      </c>
      <c r="X1317" s="41" t="s">
        <v>132</v>
      </c>
      <c r="Y1317" s="41"/>
      <c r="Z1317" s="41"/>
      <c r="AA1317" s="41"/>
      <c r="AB1317" s="41"/>
      <c r="AC1317" s="41"/>
      <c r="AD1317" s="41" t="s">
        <v>128</v>
      </c>
      <c r="AE1317" s="41" t="s">
        <v>128</v>
      </c>
      <c r="AF1317" s="41" t="s">
        <v>128</v>
      </c>
      <c r="AG1317" s="41"/>
      <c r="AH1317" s="41"/>
      <c r="AI1317" s="41"/>
      <c r="AJ1317" s="41" t="s">
        <v>128</v>
      </c>
      <c r="AK1317" s="41" t="s">
        <v>128</v>
      </c>
      <c r="AL1317" s="41" t="s">
        <v>128</v>
      </c>
      <c r="AM1317" s="40"/>
      <c r="AN1317" s="40">
        <v>19</v>
      </c>
      <c r="AO1317" s="40">
        <v>21</v>
      </c>
      <c r="AP1317" s="40">
        <v>1</v>
      </c>
      <c r="AS1317" s="33"/>
      <c r="AT1317" s="33"/>
      <c r="AU1317" s="33"/>
      <c r="AV1317" s="33"/>
      <c r="AW1317" s="33"/>
      <c r="AX1317" s="33"/>
      <c r="AY1317" s="33"/>
      <c r="AZ1317" s="33"/>
      <c r="BA1317" s="33"/>
      <c r="BB1317" s="33"/>
      <c r="BC1317" s="33"/>
      <c r="BD1317" s="33"/>
      <c r="BE1317" s="33"/>
      <c r="BF1317" s="33"/>
      <c r="BG1317" s="33"/>
      <c r="BH1317" s="33"/>
      <c r="BI1317" s="33"/>
      <c r="BJ1317" s="33"/>
      <c r="BK1317" s="33"/>
      <c r="BL1317" s="33"/>
      <c r="BM1317" s="33"/>
      <c r="BN1317" s="33"/>
      <c r="BO1317" s="33"/>
      <c r="BP1317" s="33"/>
      <c r="BQ1317" s="33"/>
      <c r="BR1317" s="33"/>
      <c r="BS1317" s="33"/>
      <c r="BT1317" s="33"/>
      <c r="BU1317" s="33"/>
      <c r="BV1317" s="33"/>
      <c r="BW1317" s="33"/>
      <c r="BX1317" s="33"/>
      <c r="BY1317" s="33"/>
      <c r="BZ1317" s="33"/>
    </row>
    <row r="1318" spans="1:78" customFormat="1" x14ac:dyDescent="0.35"/>
    <row r="1319" spans="1:78" customFormat="1" x14ac:dyDescent="0.35">
      <c r="A1319" s="306" t="s">
        <v>621</v>
      </c>
      <c r="B1319" s="307"/>
      <c r="C1319" s="307"/>
      <c r="D1319" s="307"/>
      <c r="E1319" s="307"/>
      <c r="F1319" s="307"/>
      <c r="G1319" s="307"/>
      <c r="H1319" s="307"/>
      <c r="I1319" s="307"/>
      <c r="J1319" s="307"/>
    </row>
    <row r="1320" spans="1:78" customFormat="1" x14ac:dyDescent="0.35">
      <c r="A1320" s="212"/>
      <c r="B1320" s="213"/>
      <c r="C1320" s="308" t="s">
        <v>245</v>
      </c>
      <c r="D1320" s="308"/>
      <c r="E1320" s="308"/>
      <c r="F1320" s="308"/>
      <c r="G1320" s="308"/>
      <c r="H1320" s="308"/>
      <c r="I1320" s="308"/>
      <c r="J1320" s="308"/>
      <c r="K1320" s="308"/>
    </row>
    <row r="1321" spans="1:78" customFormat="1" x14ac:dyDescent="0.35">
      <c r="A1321" s="304" t="s">
        <v>246</v>
      </c>
      <c r="B1321" s="304" t="s">
        <v>247</v>
      </c>
      <c r="C1321" s="309" t="s">
        <v>248</v>
      </c>
      <c r="D1321" s="310"/>
      <c r="E1321" s="310"/>
      <c r="F1321" s="311"/>
      <c r="G1321" s="312" t="s">
        <v>249</v>
      </c>
      <c r="H1321" s="313"/>
      <c r="I1321" s="313"/>
      <c r="J1321" s="314"/>
      <c r="K1321" s="304" t="s">
        <v>250</v>
      </c>
      <c r="L1321" s="304" t="s">
        <v>251</v>
      </c>
    </row>
    <row r="1322" spans="1:78" customFormat="1" x14ac:dyDescent="0.35">
      <c r="A1322" s="305"/>
      <c r="B1322" s="305"/>
      <c r="C1322" s="88" t="s">
        <v>161</v>
      </c>
      <c r="D1322" s="88" t="s">
        <v>163</v>
      </c>
      <c r="E1322" s="88" t="s">
        <v>252</v>
      </c>
      <c r="F1322" s="88" t="s">
        <v>253</v>
      </c>
      <c r="G1322" s="89" t="s">
        <v>161</v>
      </c>
      <c r="H1322" s="89" t="s">
        <v>163</v>
      </c>
      <c r="I1322" s="89" t="s">
        <v>252</v>
      </c>
      <c r="J1322" s="89" t="s">
        <v>253</v>
      </c>
      <c r="K1322" s="305"/>
      <c r="L1322" s="305"/>
    </row>
    <row r="1323" spans="1:78" customFormat="1" x14ac:dyDescent="0.35">
      <c r="A1323" s="41" t="s">
        <v>254</v>
      </c>
      <c r="B1323" s="41" t="s">
        <v>255</v>
      </c>
      <c r="C1323" s="21" t="str">
        <f>TEXT(16736.14,"0.00")</f>
        <v>16736.14</v>
      </c>
      <c r="D1323" s="21" t="str">
        <f>TEXT(668,"0")</f>
        <v>668</v>
      </c>
      <c r="E1323" s="21" t="str">
        <f>TEXT(16068.14,"0.00")</f>
        <v>16068.14</v>
      </c>
      <c r="F1323" s="21" t="str">
        <f>TEXT(96.01,"0.00")</f>
        <v>96.01</v>
      </c>
      <c r="G1323" s="21" t="str">
        <f>TEXT(3750,"0")</f>
        <v>3750</v>
      </c>
      <c r="H1323" s="21" t="str">
        <f>TEXT(460,"0")</f>
        <v>460</v>
      </c>
      <c r="I1323" s="21" t="str">
        <f>TEXT(3290,"0")</f>
        <v>3290</v>
      </c>
      <c r="J1323" s="21" t="str">
        <f>TEXT(87.73,"0.00")</f>
        <v>87.73</v>
      </c>
      <c r="K1323" s="21" t="str">
        <f>TEXT(346.3,"0.0")</f>
        <v>346.3</v>
      </c>
      <c r="L1323" s="41" t="s">
        <v>28</v>
      </c>
    </row>
    <row r="1325" spans="1:78" customFormat="1" x14ac:dyDescent="0.35">
      <c r="A1325" s="34" t="s">
        <v>629</v>
      </c>
      <c r="B1325" s="35"/>
      <c r="C1325" s="35"/>
      <c r="D1325" s="35"/>
      <c r="E1325" s="35"/>
      <c r="F1325" s="35"/>
      <c r="G1325" s="35"/>
      <c r="H1325" s="35"/>
      <c r="I1325" s="35"/>
      <c r="J1325" s="35"/>
      <c r="K1325" s="35"/>
      <c r="L1325" s="35"/>
      <c r="M1325" s="35"/>
      <c r="N1325" s="35"/>
      <c r="O1325" s="35"/>
      <c r="P1325" s="35"/>
      <c r="Q1325" s="35"/>
      <c r="R1325" s="35"/>
      <c r="S1325" s="35"/>
      <c r="T1325" s="35"/>
      <c r="U1325" s="35"/>
      <c r="V1325" s="35"/>
      <c r="W1325" s="35"/>
      <c r="X1325" s="35"/>
      <c r="Y1325" s="35"/>
      <c r="Z1325" s="35"/>
      <c r="AA1325" s="35"/>
      <c r="AB1325" s="35"/>
      <c r="AC1325" s="35"/>
      <c r="AD1325" s="35"/>
      <c r="AE1325" s="35"/>
      <c r="AF1325" s="35"/>
      <c r="AG1325" s="35"/>
      <c r="AH1325" s="35"/>
      <c r="AI1325" s="35"/>
    </row>
    <row r="1326" spans="1:78" customFormat="1" x14ac:dyDescent="0.35">
      <c r="A1326" s="36" t="s">
        <v>84</v>
      </c>
      <c r="B1326" s="36" t="s">
        <v>85</v>
      </c>
      <c r="C1326" s="36" t="s">
        <v>86</v>
      </c>
      <c r="D1326" s="36" t="s">
        <v>87</v>
      </c>
      <c r="E1326" s="36" t="s">
        <v>88</v>
      </c>
      <c r="F1326" s="36" t="s">
        <v>89</v>
      </c>
      <c r="G1326" s="36" t="s">
        <v>90</v>
      </c>
      <c r="H1326" s="36" t="s">
        <v>91</v>
      </c>
      <c r="I1326" s="36" t="s">
        <v>92</v>
      </c>
      <c r="J1326" s="36" t="s">
        <v>93</v>
      </c>
      <c r="K1326" s="36" t="s">
        <v>94</v>
      </c>
      <c r="L1326" s="36" t="s">
        <v>95</v>
      </c>
      <c r="M1326" s="36" t="s">
        <v>96</v>
      </c>
      <c r="N1326" s="36" t="s">
        <v>97</v>
      </c>
      <c r="O1326" s="36" t="s">
        <v>98</v>
      </c>
      <c r="P1326" s="36" t="s">
        <v>99</v>
      </c>
      <c r="Q1326" s="36" t="s">
        <v>100</v>
      </c>
      <c r="R1326" s="36" t="s">
        <v>101</v>
      </c>
      <c r="S1326" s="37" t="s">
        <v>102</v>
      </c>
      <c r="T1326" s="315" t="s">
        <v>103</v>
      </c>
      <c r="U1326" s="316"/>
      <c r="V1326" s="317"/>
      <c r="W1326" s="315" t="s">
        <v>104</v>
      </c>
      <c r="X1326" s="317"/>
      <c r="Y1326" s="214"/>
      <c r="Z1326" s="318" t="s">
        <v>105</v>
      </c>
      <c r="AA1326" s="319"/>
      <c r="AB1326" s="319"/>
      <c r="AC1326" s="319"/>
      <c r="AD1326" s="319"/>
      <c r="AE1326" s="319"/>
      <c r="AF1326" s="320"/>
      <c r="AG1326" s="318" t="s">
        <v>106</v>
      </c>
      <c r="AH1326" s="319"/>
      <c r="AI1326" s="319"/>
      <c r="AJ1326" s="319"/>
      <c r="AK1326" s="319"/>
      <c r="AL1326" s="320"/>
      <c r="AM1326" s="46"/>
      <c r="AN1326" s="47"/>
      <c r="AO1326" s="47"/>
      <c r="AP1326" s="47"/>
      <c r="AS1326" s="33"/>
      <c r="AT1326" s="33"/>
      <c r="AU1326" s="33"/>
      <c r="AV1326" s="33"/>
      <c r="AW1326" s="33"/>
      <c r="AX1326" s="33"/>
      <c r="AY1326" s="33"/>
      <c r="AZ1326" s="33"/>
      <c r="BA1326" s="33"/>
      <c r="BB1326" s="33"/>
      <c r="BC1326" s="33"/>
      <c r="BD1326" s="33"/>
      <c r="BE1326" s="33"/>
      <c r="BF1326" s="33"/>
      <c r="BG1326" s="33"/>
      <c r="BH1326" s="33"/>
      <c r="BI1326" s="33"/>
      <c r="BJ1326" s="33"/>
      <c r="BK1326" s="33"/>
      <c r="BL1326" s="33"/>
      <c r="BM1326" s="33"/>
      <c r="BN1326" s="33"/>
      <c r="BO1326" s="33"/>
      <c r="BP1326" s="33"/>
      <c r="BQ1326" s="33"/>
      <c r="BR1326" s="33"/>
      <c r="BS1326" s="33"/>
      <c r="BT1326" s="33"/>
      <c r="BU1326" s="33"/>
      <c r="BV1326" s="33"/>
      <c r="BW1326" s="33"/>
      <c r="BX1326" s="33"/>
      <c r="BY1326" s="33"/>
      <c r="BZ1326" s="33"/>
    </row>
    <row r="1327" spans="1:78" customFormat="1" x14ac:dyDescent="0.35">
      <c r="A1327" s="38"/>
      <c r="B1327" s="38"/>
      <c r="C1327" s="38"/>
      <c r="D1327" s="38"/>
      <c r="E1327" s="38"/>
      <c r="F1327" s="38"/>
      <c r="G1327" s="38"/>
      <c r="H1327" s="38"/>
      <c r="I1327" s="38"/>
      <c r="J1327" s="38"/>
      <c r="K1327" s="38"/>
      <c r="L1327" s="38"/>
      <c r="M1327" s="38"/>
      <c r="N1327" s="38"/>
      <c r="O1327" s="38"/>
      <c r="P1327" s="38"/>
      <c r="Q1327" s="38"/>
      <c r="R1327" s="38"/>
      <c r="S1327" s="38"/>
      <c r="T1327" s="39" t="s">
        <v>107</v>
      </c>
      <c r="U1327" s="39" t="s">
        <v>108</v>
      </c>
      <c r="V1327" s="39" t="s">
        <v>109</v>
      </c>
      <c r="W1327" s="39" t="s">
        <v>110</v>
      </c>
      <c r="X1327" s="39" t="s">
        <v>111</v>
      </c>
      <c r="Y1327" s="39" t="s">
        <v>112</v>
      </c>
      <c r="Z1327" s="39" t="s">
        <v>113</v>
      </c>
      <c r="AA1327" s="39" t="s">
        <v>114</v>
      </c>
      <c r="AB1327" s="39" t="s">
        <v>115</v>
      </c>
      <c r="AC1327" s="39" t="s">
        <v>116</v>
      </c>
      <c r="AD1327" s="39" t="s">
        <v>117</v>
      </c>
      <c r="AE1327" s="39" t="s">
        <v>118</v>
      </c>
      <c r="AF1327" s="39" t="s">
        <v>119</v>
      </c>
      <c r="AG1327" s="39" t="s">
        <v>120</v>
      </c>
      <c r="AH1327" s="39" t="s">
        <v>121</v>
      </c>
      <c r="AI1327" s="39" t="s">
        <v>122</v>
      </c>
      <c r="AJ1327" s="39" t="s">
        <v>123</v>
      </c>
      <c r="AK1327" s="39" t="s">
        <v>124</v>
      </c>
      <c r="AL1327" s="39" t="s">
        <v>125</v>
      </c>
      <c r="AM1327" s="38" t="s">
        <v>149</v>
      </c>
      <c r="AN1327" s="39" t="s">
        <v>150</v>
      </c>
      <c r="AO1327" s="39" t="s">
        <v>151</v>
      </c>
      <c r="AP1327" s="58" t="s">
        <v>178</v>
      </c>
      <c r="AS1327" s="33"/>
      <c r="AT1327" s="33"/>
      <c r="AU1327" s="33"/>
      <c r="AV1327" s="33"/>
      <c r="AW1327" s="33"/>
      <c r="AX1327" s="33"/>
      <c r="AY1327" s="33"/>
      <c r="AZ1327" s="33"/>
      <c r="BA1327" s="33"/>
      <c r="BB1327" s="33"/>
      <c r="BC1327" s="33"/>
      <c r="BD1327" s="33"/>
      <c r="BE1327" s="33"/>
      <c r="BF1327" s="33"/>
      <c r="BG1327" s="33"/>
      <c r="BH1327" s="33"/>
      <c r="BI1327" s="33"/>
      <c r="BJ1327" s="33"/>
      <c r="BK1327" s="33"/>
      <c r="BL1327" s="33"/>
      <c r="BM1327" s="33"/>
      <c r="BN1327" s="33"/>
      <c r="BO1327" s="33"/>
      <c r="BP1327" s="33"/>
      <c r="BQ1327" s="33"/>
      <c r="BR1327" s="33"/>
      <c r="BS1327" s="33"/>
      <c r="BT1327" s="33"/>
      <c r="BU1327" s="33"/>
      <c r="BV1327" s="33"/>
      <c r="BW1327" s="33"/>
      <c r="BX1327" s="33"/>
      <c r="BY1327" s="33"/>
      <c r="BZ1327" s="33"/>
    </row>
    <row r="1328" spans="1:78" customFormat="1" x14ac:dyDescent="0.35">
      <c r="A1328" s="40" t="s">
        <v>145</v>
      </c>
      <c r="B1328" s="5" t="s">
        <v>49</v>
      </c>
      <c r="C1328" s="40" t="s">
        <v>630</v>
      </c>
      <c r="D1328" s="5" t="s">
        <v>236</v>
      </c>
      <c r="E1328" s="41" t="s">
        <v>28</v>
      </c>
      <c r="F1328" s="40" t="s">
        <v>126</v>
      </c>
      <c r="G1328" s="42" t="str">
        <f ca="1">TEXT(TODAY(),"YYYY-MM-DD")</f>
        <v>2022-12-20</v>
      </c>
      <c r="H1328" s="42" t="str">
        <f ca="1">TEXT(TODAY(),"YYYY-MM-DD")</f>
        <v>2022-12-20</v>
      </c>
      <c r="I1328" s="40">
        <v>12</v>
      </c>
      <c r="J1328" s="40">
        <v>12</v>
      </c>
      <c r="K1328" s="40">
        <v>12</v>
      </c>
      <c r="L1328" s="40" t="s">
        <v>631</v>
      </c>
      <c r="M1328" s="40" t="s">
        <v>632</v>
      </c>
      <c r="N1328" s="21" t="s">
        <v>127</v>
      </c>
      <c r="O1328" s="21" t="s">
        <v>127</v>
      </c>
      <c r="P1328" s="21" t="s">
        <v>128</v>
      </c>
      <c r="Q1328" s="21" t="s">
        <v>128</v>
      </c>
      <c r="R1328" s="21" t="s">
        <v>128</v>
      </c>
      <c r="S1328" s="41"/>
      <c r="T1328" s="41" t="s">
        <v>129</v>
      </c>
      <c r="U1328" s="41" t="s">
        <v>130</v>
      </c>
      <c r="V1328" s="41"/>
      <c r="W1328" s="41" t="s">
        <v>131</v>
      </c>
      <c r="X1328" s="41" t="s">
        <v>132</v>
      </c>
      <c r="Y1328" s="41"/>
      <c r="Z1328" s="41"/>
      <c r="AA1328" s="41"/>
      <c r="AB1328" s="41"/>
      <c r="AC1328" s="41"/>
      <c r="AD1328" s="41" t="s">
        <v>128</v>
      </c>
      <c r="AE1328" s="41" t="s">
        <v>128</v>
      </c>
      <c r="AF1328" s="41" t="s">
        <v>128</v>
      </c>
      <c r="AG1328" s="41"/>
      <c r="AH1328" s="41"/>
      <c r="AI1328" s="41"/>
      <c r="AJ1328" s="41" t="s">
        <v>128</v>
      </c>
      <c r="AK1328" s="41" t="s">
        <v>128</v>
      </c>
      <c r="AL1328" s="41" t="s">
        <v>128</v>
      </c>
      <c r="AM1328" s="40"/>
      <c r="AN1328" s="40">
        <v>19</v>
      </c>
      <c r="AO1328" s="40">
        <v>0</v>
      </c>
      <c r="AP1328" s="40">
        <v>0</v>
      </c>
      <c r="AS1328" s="33"/>
      <c r="AT1328" s="33"/>
      <c r="AU1328" s="33"/>
      <c r="AV1328" s="33"/>
      <c r="AW1328" s="33"/>
      <c r="AX1328" s="33"/>
      <c r="AY1328" s="33"/>
      <c r="AZ1328" s="33"/>
      <c r="BA1328" s="33"/>
      <c r="BB1328" s="33"/>
      <c r="BC1328" s="33"/>
      <c r="BD1328" s="33"/>
      <c r="BE1328" s="33"/>
      <c r="BF1328" s="33"/>
      <c r="BG1328" s="33"/>
      <c r="BH1328" s="33"/>
      <c r="BI1328" s="33"/>
      <c r="BJ1328" s="33"/>
      <c r="BK1328" s="33"/>
      <c r="BL1328" s="33"/>
      <c r="BM1328" s="33"/>
      <c r="BN1328" s="33"/>
      <c r="BO1328" s="33"/>
      <c r="BP1328" s="33"/>
      <c r="BQ1328" s="33"/>
      <c r="BR1328" s="33"/>
      <c r="BS1328" s="33"/>
      <c r="BT1328" s="33"/>
      <c r="BU1328" s="33"/>
      <c r="BV1328" s="33"/>
      <c r="BW1328" s="33"/>
      <c r="BX1328" s="33"/>
      <c r="BY1328" s="33"/>
      <c r="BZ1328" s="33"/>
    </row>
    <row r="1329" spans="1:78" customFormat="1" ht="19" customHeight="1" x14ac:dyDescent="0.35">
      <c r="A1329" s="33"/>
      <c r="B1329" s="33"/>
      <c r="C1329" s="33"/>
      <c r="D1329" s="33"/>
      <c r="E1329" s="33"/>
      <c r="F1329" s="33"/>
      <c r="G1329" s="33"/>
      <c r="H1329" s="33"/>
      <c r="I1329" s="33"/>
      <c r="J1329" s="33"/>
      <c r="K1329" s="33"/>
      <c r="L1329" s="14"/>
      <c r="M1329" s="14"/>
      <c r="Y1329" s="60"/>
    </row>
    <row r="1330" spans="1:78" customFormat="1" ht="18.5" x14ac:dyDescent="0.35">
      <c r="A1330" s="48" t="s">
        <v>633</v>
      </c>
      <c r="B1330" s="49"/>
      <c r="C1330" s="49"/>
      <c r="D1330" s="49"/>
      <c r="E1330" s="49"/>
      <c r="F1330" s="49"/>
      <c r="G1330" s="49"/>
      <c r="H1330" s="49"/>
      <c r="I1330" s="49"/>
      <c r="J1330" s="49"/>
      <c r="K1330" s="49"/>
      <c r="L1330" s="33"/>
      <c r="Y1330" s="60"/>
      <c r="BB1330" s="33"/>
      <c r="BC1330" s="33"/>
      <c r="BD1330" s="33"/>
      <c r="BE1330" s="33"/>
      <c r="BF1330" s="33"/>
      <c r="BG1330" s="33"/>
      <c r="BH1330" s="33"/>
      <c r="BI1330" s="33"/>
      <c r="BJ1330" s="33"/>
      <c r="BK1330" s="33"/>
      <c r="BL1330" s="33"/>
      <c r="BM1330" s="33"/>
      <c r="BN1330" s="33"/>
      <c r="BO1330" s="33"/>
      <c r="BP1330" s="33"/>
      <c r="BQ1330" s="33"/>
      <c r="BR1330" s="33"/>
      <c r="BS1330" s="33"/>
      <c r="BT1330" s="33"/>
      <c r="BU1330" s="33"/>
      <c r="BV1330" s="33"/>
      <c r="BW1330" s="33"/>
      <c r="BX1330" s="33"/>
      <c r="BY1330" s="33"/>
      <c r="BZ1330" s="33"/>
    </row>
    <row r="1331" spans="1:78" customFormat="1" ht="15.5" x14ac:dyDescent="0.35">
      <c r="A1331" s="43" t="s">
        <v>32</v>
      </c>
      <c r="B1331" s="43" t="s">
        <v>33</v>
      </c>
      <c r="C1331" s="43" t="s">
        <v>34</v>
      </c>
      <c r="D1331" s="43" t="s">
        <v>4</v>
      </c>
      <c r="E1331" s="43" t="s">
        <v>35</v>
      </c>
      <c r="F1331" s="43" t="s">
        <v>133</v>
      </c>
      <c r="G1331" s="43" t="s">
        <v>134</v>
      </c>
      <c r="H1331" s="43" t="s">
        <v>135</v>
      </c>
      <c r="I1331" s="43" t="s">
        <v>136</v>
      </c>
      <c r="J1331" s="43" t="s">
        <v>137</v>
      </c>
      <c r="K1331" s="43" t="s">
        <v>138</v>
      </c>
      <c r="L1331" s="33"/>
      <c r="Y1331" s="60"/>
      <c r="BB1331" s="33"/>
      <c r="BC1331" s="33"/>
      <c r="BD1331" s="33"/>
      <c r="BE1331" s="33"/>
      <c r="BF1331" s="33"/>
      <c r="BG1331" s="33"/>
      <c r="BH1331" s="33"/>
      <c r="BI1331" s="33"/>
      <c r="BJ1331" s="33"/>
      <c r="BK1331" s="33"/>
      <c r="BL1331" s="33"/>
      <c r="BM1331" s="33"/>
      <c r="BN1331" s="33"/>
      <c r="BO1331" s="33"/>
      <c r="BP1331" s="33"/>
      <c r="BQ1331" s="33"/>
      <c r="BR1331" s="33"/>
      <c r="BS1331" s="33"/>
      <c r="BT1331" s="33"/>
      <c r="BU1331" s="33"/>
      <c r="BV1331" s="33"/>
      <c r="BW1331" s="33"/>
      <c r="BX1331" s="33"/>
      <c r="BY1331" s="33"/>
      <c r="BZ1331" s="33"/>
    </row>
    <row r="1332" spans="1:78" customFormat="1" x14ac:dyDescent="0.35">
      <c r="A1332" s="44" t="s">
        <v>139</v>
      </c>
      <c r="B1332" s="44" t="s">
        <v>140</v>
      </c>
      <c r="C1332" s="44" t="str">
        <f ca="1">TEXT(TODAY(),"YYYY-MM-DD")</f>
        <v>2022-12-20</v>
      </c>
      <c r="D1332" s="44" t="s">
        <v>13</v>
      </c>
      <c r="E1332" s="44" t="s">
        <v>144</v>
      </c>
      <c r="F1332" s="45" t="str">
        <f ca="1">TEXT(TODAY(),"YYYY-MM-DD")</f>
        <v>2022-12-20</v>
      </c>
      <c r="G1332" s="42" t="s">
        <v>128</v>
      </c>
      <c r="H1332" s="5" t="s">
        <v>49</v>
      </c>
      <c r="I1332" s="44" t="s">
        <v>141</v>
      </c>
      <c r="J1332" s="44" t="s">
        <v>142</v>
      </c>
      <c r="K1332" s="44"/>
      <c r="L1332" s="33"/>
      <c r="Y1332" s="60"/>
      <c r="BB1332" s="33"/>
      <c r="BC1332" s="33"/>
      <c r="BD1332" s="33"/>
      <c r="BE1332" s="33"/>
      <c r="BF1332" s="33"/>
      <c r="BG1332" s="33"/>
      <c r="BH1332" s="33"/>
      <c r="BI1332" s="33"/>
      <c r="BJ1332" s="33"/>
      <c r="BK1332" s="33"/>
      <c r="BL1332" s="33"/>
      <c r="BM1332" s="33"/>
      <c r="BN1332" s="33"/>
      <c r="BO1332" s="33"/>
      <c r="BP1332" s="33"/>
      <c r="BQ1332" s="33"/>
      <c r="BR1332" s="33"/>
      <c r="BS1332" s="33"/>
      <c r="BT1332" s="33"/>
      <c r="BU1332" s="33"/>
      <c r="BV1332" s="33"/>
      <c r="BW1332" s="33"/>
      <c r="BX1332" s="33"/>
      <c r="BY1332" s="33"/>
      <c r="BZ1332" s="33"/>
    </row>
    <row r="1333" spans="1:78" customFormat="1" x14ac:dyDescent="0.35">
      <c r="A1333" s="44" t="s">
        <v>36</v>
      </c>
      <c r="B1333" s="44" t="s">
        <v>143</v>
      </c>
      <c r="C1333" s="44" t="str">
        <f ca="1">TEXT(TODAY(),"YYYY-MM-DD")</f>
        <v>2022-12-20</v>
      </c>
      <c r="D1333" s="44" t="s">
        <v>13</v>
      </c>
      <c r="E1333" s="44" t="s">
        <v>38</v>
      </c>
      <c r="F1333" s="45" t="str">
        <f ca="1">TEXT(TODAY(),"YYYY-MM-DD")</f>
        <v>2022-12-20</v>
      </c>
      <c r="G1333" s="42" t="s">
        <v>128</v>
      </c>
      <c r="H1333" s="44" t="s">
        <v>49</v>
      </c>
      <c r="I1333" s="44" t="s">
        <v>141</v>
      </c>
      <c r="J1333" s="44" t="s">
        <v>142</v>
      </c>
      <c r="K1333" s="44"/>
      <c r="L1333" s="33"/>
      <c r="Y1333" s="60"/>
      <c r="BB1333" s="33"/>
      <c r="BC1333" s="33"/>
      <c r="BD1333" s="33"/>
      <c r="BE1333" s="33"/>
      <c r="BF1333" s="33"/>
      <c r="BG1333" s="33"/>
      <c r="BH1333" s="33"/>
      <c r="BI1333" s="33"/>
      <c r="BJ1333" s="33"/>
      <c r="BK1333" s="33"/>
      <c r="BL1333" s="33"/>
      <c r="BM1333" s="33"/>
      <c r="BN1333" s="33"/>
      <c r="BO1333" s="33"/>
      <c r="BP1333" s="33"/>
      <c r="BQ1333" s="33"/>
      <c r="BR1333" s="33"/>
      <c r="BS1333" s="33"/>
      <c r="BT1333" s="33"/>
      <c r="BU1333" s="33"/>
      <c r="BV1333" s="33"/>
      <c r="BW1333" s="33"/>
      <c r="BX1333" s="33"/>
      <c r="BY1333" s="33"/>
      <c r="BZ1333" s="33"/>
    </row>
    <row r="1335" spans="1:78" customFormat="1" x14ac:dyDescent="0.35">
      <c r="A1335" s="321" t="s">
        <v>634</v>
      </c>
      <c r="B1335" s="322"/>
      <c r="C1335" s="322"/>
      <c r="D1335" s="322"/>
      <c r="E1335" s="322"/>
      <c r="F1335" s="322"/>
      <c r="G1335" s="322"/>
      <c r="H1335" s="322"/>
      <c r="I1335" s="322"/>
      <c r="J1335" s="322"/>
      <c r="K1335" s="322"/>
      <c r="L1335" s="322"/>
      <c r="M1335" s="322"/>
      <c r="N1335" s="322"/>
      <c r="O1335" s="322"/>
      <c r="P1335" s="322"/>
      <c r="Q1335" s="322"/>
      <c r="R1335" s="322"/>
      <c r="S1335" s="216"/>
      <c r="T1335" s="216"/>
      <c r="U1335" s="216"/>
      <c r="V1335" s="216"/>
      <c r="W1335" s="216"/>
      <c r="X1335" s="216"/>
      <c r="Y1335" s="216"/>
      <c r="Z1335" s="216"/>
    </row>
    <row r="1336" spans="1:78" customFormat="1" x14ac:dyDescent="0.35">
      <c r="A1336" s="56" t="s">
        <v>153</v>
      </c>
      <c r="B1336" s="56" t="s">
        <v>154</v>
      </c>
      <c r="C1336" s="56" t="s">
        <v>155</v>
      </c>
      <c r="D1336" s="56" t="s">
        <v>90</v>
      </c>
      <c r="E1336" s="56" t="s">
        <v>102</v>
      </c>
      <c r="F1336" s="56" t="s">
        <v>156</v>
      </c>
      <c r="G1336" s="56" t="s">
        <v>157</v>
      </c>
      <c r="H1336" s="56" t="s">
        <v>158</v>
      </c>
      <c r="I1336" s="56" t="s">
        <v>159</v>
      </c>
      <c r="J1336" s="56" t="s">
        <v>160</v>
      </c>
      <c r="K1336" s="56" t="s">
        <v>161</v>
      </c>
      <c r="L1336" s="56" t="s">
        <v>162</v>
      </c>
      <c r="M1336" s="56" t="s">
        <v>163</v>
      </c>
      <c r="N1336" s="56" t="s">
        <v>164</v>
      </c>
      <c r="O1336" s="56" t="s">
        <v>165</v>
      </c>
      <c r="P1336" s="56" t="s">
        <v>166</v>
      </c>
      <c r="Q1336" s="56" t="s">
        <v>167</v>
      </c>
      <c r="R1336" s="56" t="s">
        <v>168</v>
      </c>
      <c r="S1336" s="56" t="s">
        <v>169</v>
      </c>
      <c r="T1336" s="56" t="s">
        <v>136</v>
      </c>
      <c r="U1336" s="56" t="s">
        <v>135</v>
      </c>
      <c r="V1336" s="56" t="s">
        <v>171</v>
      </c>
      <c r="W1336" s="56" t="s">
        <v>174</v>
      </c>
      <c r="X1336" s="56" t="s">
        <v>175</v>
      </c>
      <c r="Y1336" s="56" t="s">
        <v>177</v>
      </c>
      <c r="Z1336" s="56" t="s">
        <v>172</v>
      </c>
    </row>
    <row r="1337" spans="1:78" customFormat="1" x14ac:dyDescent="0.35">
      <c r="A1337" s="50" t="s">
        <v>501</v>
      </c>
      <c r="B1337" s="50"/>
      <c r="C1337" s="194" t="s">
        <v>570</v>
      </c>
      <c r="D1337" s="194"/>
      <c r="E1337" s="194"/>
      <c r="F1337" s="194" t="s">
        <v>502</v>
      </c>
      <c r="G1337" s="194" t="s">
        <v>238</v>
      </c>
      <c r="H1337" s="194"/>
      <c r="I1337" s="194" t="s">
        <v>65</v>
      </c>
      <c r="J1337" s="194">
        <v>1</v>
      </c>
      <c r="K1337" s="194"/>
      <c r="L1337" s="194"/>
      <c r="M1337" s="194">
        <f>10+(J1337*3)</f>
        <v>13</v>
      </c>
      <c r="N1337" s="194" t="s">
        <v>140</v>
      </c>
      <c r="O1337" s="194" t="s">
        <v>239</v>
      </c>
      <c r="P1337" s="194" t="s">
        <v>505</v>
      </c>
      <c r="Q1337" s="194"/>
      <c r="R1337" s="194"/>
      <c r="S1337" s="194" t="s">
        <v>240</v>
      </c>
      <c r="T1337" s="194" t="s">
        <v>141</v>
      </c>
      <c r="U1337" s="194">
        <v>7829433453</v>
      </c>
      <c r="V1337" s="194" t="s">
        <v>195</v>
      </c>
      <c r="W1337" s="194">
        <v>1</v>
      </c>
      <c r="X1337" s="194">
        <v>0</v>
      </c>
      <c r="Y1337" s="194" t="s">
        <v>291</v>
      </c>
      <c r="Z1337" s="194"/>
      <c r="AU1337" t="s">
        <v>864</v>
      </c>
    </row>
    <row r="1339" spans="1:78" customFormat="1" x14ac:dyDescent="0.35">
      <c r="A1339" s="321" t="s">
        <v>634</v>
      </c>
      <c r="B1339" s="322"/>
      <c r="C1339" s="322"/>
      <c r="D1339" s="322"/>
      <c r="E1339" s="322"/>
      <c r="F1339" s="322"/>
      <c r="G1339" s="322"/>
      <c r="H1339" s="322"/>
      <c r="I1339" s="322"/>
      <c r="J1339" s="322"/>
      <c r="K1339" s="322"/>
      <c r="L1339" s="322"/>
      <c r="M1339" s="322"/>
      <c r="N1339" s="322"/>
      <c r="O1339" s="322"/>
      <c r="P1339" s="322"/>
      <c r="Q1339" s="322"/>
      <c r="R1339" s="322"/>
      <c r="S1339" s="216"/>
      <c r="T1339" s="216"/>
      <c r="U1339" s="216"/>
      <c r="V1339" s="216"/>
      <c r="W1339" s="216"/>
      <c r="X1339" s="216"/>
      <c r="Y1339" s="216"/>
      <c r="Z1339" s="216"/>
    </row>
    <row r="1340" spans="1:78" customFormat="1" x14ac:dyDescent="0.35">
      <c r="A1340" s="56" t="s">
        <v>153</v>
      </c>
      <c r="B1340" s="56" t="s">
        <v>154</v>
      </c>
      <c r="C1340" s="56" t="s">
        <v>155</v>
      </c>
      <c r="D1340" s="56" t="s">
        <v>90</v>
      </c>
      <c r="E1340" s="56" t="s">
        <v>102</v>
      </c>
      <c r="F1340" s="56" t="s">
        <v>156</v>
      </c>
      <c r="G1340" s="56" t="s">
        <v>157</v>
      </c>
      <c r="H1340" s="56" t="s">
        <v>158</v>
      </c>
      <c r="I1340" s="56" t="s">
        <v>159</v>
      </c>
      <c r="J1340" s="56" t="s">
        <v>160</v>
      </c>
      <c r="K1340" s="56" t="s">
        <v>161</v>
      </c>
      <c r="L1340" s="56" t="s">
        <v>162</v>
      </c>
      <c r="M1340" s="56" t="s">
        <v>163</v>
      </c>
      <c r="N1340" s="56" t="s">
        <v>164</v>
      </c>
      <c r="O1340" s="56" t="s">
        <v>165</v>
      </c>
      <c r="P1340" s="56" t="s">
        <v>166</v>
      </c>
      <c r="Q1340" s="56" t="s">
        <v>167</v>
      </c>
      <c r="R1340" s="56" t="s">
        <v>168</v>
      </c>
      <c r="S1340" s="56" t="s">
        <v>169</v>
      </c>
      <c r="T1340" s="56" t="s">
        <v>136</v>
      </c>
      <c r="U1340" s="56" t="s">
        <v>135</v>
      </c>
      <c r="V1340" s="56" t="s">
        <v>171</v>
      </c>
      <c r="W1340" s="56" t="s">
        <v>174</v>
      </c>
      <c r="X1340" s="56" t="s">
        <v>175</v>
      </c>
      <c r="Y1340" s="56" t="s">
        <v>177</v>
      </c>
      <c r="Z1340" s="56" t="s">
        <v>172</v>
      </c>
    </row>
    <row r="1341" spans="1:78" customFormat="1" x14ac:dyDescent="0.35">
      <c r="A1341" s="50" t="s">
        <v>501</v>
      </c>
      <c r="B1341" s="50"/>
      <c r="C1341" s="84" t="s">
        <v>241</v>
      </c>
      <c r="D1341" s="84" t="str">
        <f ca="1">TEXT(TODAY()+30,"YYYY-MM-DD")</f>
        <v>2023-01-19</v>
      </c>
      <c r="E1341" s="84" t="str">
        <f ca="1">TEXT(TODAY()+45,"YYYY-MM-DD")</f>
        <v>2023-02-03</v>
      </c>
      <c r="F1341" s="84" t="str">
        <f>TEXT(12.95,"0.00")</f>
        <v>12.95</v>
      </c>
      <c r="G1341" s="84" t="str">
        <f>CONCATENATE("Tier,USD,STEP")</f>
        <v>Tier,USD,STEP</v>
      </c>
      <c r="H1341" s="84" t="str">
        <f>TEXT(12.95,"0.00")</f>
        <v>12.95</v>
      </c>
      <c r="I1341" s="84" t="s">
        <v>65</v>
      </c>
      <c r="J1341" s="84" t="s">
        <v>38</v>
      </c>
      <c r="K1341" s="84" t="str">
        <f>TEXT(12.95,"0.00")</f>
        <v>12.95</v>
      </c>
      <c r="L1341" s="84"/>
      <c r="M1341" s="84" t="s">
        <v>242</v>
      </c>
      <c r="N1341" s="84" t="s">
        <v>140</v>
      </c>
      <c r="O1341" s="84" t="s">
        <v>239</v>
      </c>
      <c r="P1341" s="84" t="s">
        <v>243</v>
      </c>
      <c r="Q1341" s="84"/>
      <c r="R1341" s="84"/>
      <c r="S1341" s="84" t="s">
        <v>240</v>
      </c>
      <c r="T1341" s="84" t="s">
        <v>141</v>
      </c>
      <c r="U1341" s="84">
        <v>7829433453</v>
      </c>
      <c r="V1341" s="85" t="s">
        <v>195</v>
      </c>
      <c r="W1341" s="84">
        <v>0</v>
      </c>
      <c r="X1341" s="86">
        <v>0</v>
      </c>
      <c r="Y1341" s="87"/>
      <c r="Z1341" s="84" t="s">
        <v>244</v>
      </c>
    </row>
    <row r="1343" spans="1:78" customFormat="1" x14ac:dyDescent="0.35">
      <c r="A1343" s="34" t="s">
        <v>635</v>
      </c>
      <c r="B1343" s="35"/>
      <c r="C1343" s="35"/>
      <c r="D1343" s="35"/>
      <c r="E1343" s="35"/>
      <c r="F1343" s="35"/>
      <c r="G1343" s="35"/>
      <c r="H1343" s="35"/>
      <c r="I1343" s="35"/>
      <c r="J1343" s="35"/>
      <c r="K1343" s="35"/>
      <c r="L1343" s="35"/>
      <c r="M1343" s="35"/>
      <c r="N1343" s="35"/>
      <c r="O1343" s="35"/>
      <c r="P1343" s="35"/>
      <c r="Q1343" s="35"/>
      <c r="R1343" s="35"/>
      <c r="S1343" s="35"/>
      <c r="T1343" s="35"/>
      <c r="U1343" s="35"/>
      <c r="V1343" s="35"/>
      <c r="W1343" s="35"/>
      <c r="X1343" s="35"/>
      <c r="Y1343" s="35"/>
      <c r="Z1343" s="35"/>
      <c r="AA1343" s="35"/>
      <c r="AB1343" s="35"/>
      <c r="AC1343" s="35"/>
      <c r="AD1343" s="35"/>
      <c r="AE1343" s="35"/>
      <c r="AF1343" s="35"/>
      <c r="AG1343" s="35"/>
      <c r="AH1343" s="35"/>
      <c r="AI1343" s="35"/>
    </row>
    <row r="1344" spans="1:78" customFormat="1" x14ac:dyDescent="0.35">
      <c r="A1344" s="36" t="s">
        <v>84</v>
      </c>
      <c r="B1344" s="36" t="s">
        <v>85</v>
      </c>
      <c r="C1344" s="36" t="s">
        <v>86</v>
      </c>
      <c r="D1344" s="36" t="s">
        <v>87</v>
      </c>
      <c r="E1344" s="36" t="s">
        <v>88</v>
      </c>
      <c r="F1344" s="36" t="s">
        <v>89</v>
      </c>
      <c r="G1344" s="36" t="s">
        <v>90</v>
      </c>
      <c r="H1344" s="36" t="s">
        <v>91</v>
      </c>
      <c r="I1344" s="36" t="s">
        <v>92</v>
      </c>
      <c r="J1344" s="36" t="s">
        <v>93</v>
      </c>
      <c r="K1344" s="36" t="s">
        <v>94</v>
      </c>
      <c r="L1344" s="36" t="s">
        <v>95</v>
      </c>
      <c r="M1344" s="36" t="s">
        <v>96</v>
      </c>
      <c r="N1344" s="36" t="s">
        <v>97</v>
      </c>
      <c r="O1344" s="36" t="s">
        <v>98</v>
      </c>
      <c r="P1344" s="36" t="s">
        <v>99</v>
      </c>
      <c r="Q1344" s="36" t="s">
        <v>100</v>
      </c>
      <c r="R1344" s="36" t="s">
        <v>101</v>
      </c>
      <c r="S1344" s="37" t="s">
        <v>102</v>
      </c>
      <c r="T1344" s="315" t="s">
        <v>103</v>
      </c>
      <c r="U1344" s="316"/>
      <c r="V1344" s="317"/>
      <c r="W1344" s="315" t="s">
        <v>104</v>
      </c>
      <c r="X1344" s="317"/>
      <c r="Y1344" s="214"/>
      <c r="Z1344" s="318" t="s">
        <v>105</v>
      </c>
      <c r="AA1344" s="319"/>
      <c r="AB1344" s="319"/>
      <c r="AC1344" s="319"/>
      <c r="AD1344" s="319"/>
      <c r="AE1344" s="319"/>
      <c r="AF1344" s="320"/>
      <c r="AG1344" s="318" t="s">
        <v>106</v>
      </c>
      <c r="AH1344" s="319"/>
      <c r="AI1344" s="319"/>
      <c r="AJ1344" s="319"/>
      <c r="AK1344" s="319"/>
      <c r="AL1344" s="320"/>
      <c r="AM1344" s="46"/>
      <c r="AN1344" s="47"/>
      <c r="AO1344" s="47"/>
      <c r="AP1344" s="47"/>
      <c r="AS1344" s="33"/>
      <c r="AT1344" s="33"/>
      <c r="AU1344" s="33"/>
      <c r="AV1344" s="33"/>
      <c r="AW1344" s="33"/>
      <c r="AX1344" s="33"/>
      <c r="AY1344" s="33"/>
      <c r="AZ1344" s="33"/>
      <c r="BA1344" s="33"/>
      <c r="BB1344" s="33"/>
      <c r="BC1344" s="33"/>
      <c r="BD1344" s="33"/>
      <c r="BE1344" s="33"/>
      <c r="BF1344" s="33"/>
      <c r="BG1344" s="33"/>
      <c r="BH1344" s="33"/>
      <c r="BI1344" s="33"/>
      <c r="BJ1344" s="33"/>
      <c r="BK1344" s="33"/>
      <c r="BL1344" s="33"/>
      <c r="BM1344" s="33"/>
      <c r="BN1344" s="33"/>
      <c r="BO1344" s="33"/>
      <c r="BP1344" s="33"/>
      <c r="BQ1344" s="33"/>
      <c r="BR1344" s="33"/>
      <c r="BS1344" s="33"/>
      <c r="BT1344" s="33"/>
      <c r="BU1344" s="33"/>
      <c r="BV1344" s="33"/>
      <c r="BW1344" s="33"/>
      <c r="BX1344" s="33"/>
      <c r="BY1344" s="33"/>
      <c r="BZ1344" s="33"/>
    </row>
    <row r="1345" spans="1:78" customFormat="1" x14ac:dyDescent="0.35">
      <c r="A1345" s="38"/>
      <c r="B1345" s="38"/>
      <c r="C1345" s="38"/>
      <c r="D1345" s="38"/>
      <c r="E1345" s="38"/>
      <c r="F1345" s="38"/>
      <c r="G1345" s="38"/>
      <c r="H1345" s="38"/>
      <c r="I1345" s="38"/>
      <c r="J1345" s="38"/>
      <c r="K1345" s="38"/>
      <c r="L1345" s="38"/>
      <c r="M1345" s="38"/>
      <c r="N1345" s="38"/>
      <c r="O1345" s="38"/>
      <c r="P1345" s="38"/>
      <c r="Q1345" s="38"/>
      <c r="R1345" s="38"/>
      <c r="S1345" s="38"/>
      <c r="T1345" s="39" t="s">
        <v>107</v>
      </c>
      <c r="U1345" s="39" t="s">
        <v>108</v>
      </c>
      <c r="V1345" s="39" t="s">
        <v>109</v>
      </c>
      <c r="W1345" s="39" t="s">
        <v>110</v>
      </c>
      <c r="X1345" s="39" t="s">
        <v>111</v>
      </c>
      <c r="Y1345" s="39" t="s">
        <v>112</v>
      </c>
      <c r="Z1345" s="39" t="s">
        <v>113</v>
      </c>
      <c r="AA1345" s="39" t="s">
        <v>114</v>
      </c>
      <c r="AB1345" s="39" t="s">
        <v>115</v>
      </c>
      <c r="AC1345" s="39" t="s">
        <v>116</v>
      </c>
      <c r="AD1345" s="39" t="s">
        <v>117</v>
      </c>
      <c r="AE1345" s="39" t="s">
        <v>118</v>
      </c>
      <c r="AF1345" s="39" t="s">
        <v>119</v>
      </c>
      <c r="AG1345" s="39" t="s">
        <v>120</v>
      </c>
      <c r="AH1345" s="39" t="s">
        <v>121</v>
      </c>
      <c r="AI1345" s="39" t="s">
        <v>122</v>
      </c>
      <c r="AJ1345" s="39" t="s">
        <v>123</v>
      </c>
      <c r="AK1345" s="39" t="s">
        <v>124</v>
      </c>
      <c r="AL1345" s="39" t="s">
        <v>125</v>
      </c>
      <c r="AM1345" s="38" t="s">
        <v>149</v>
      </c>
      <c r="AN1345" s="39" t="s">
        <v>150</v>
      </c>
      <c r="AO1345" s="39" t="s">
        <v>151</v>
      </c>
      <c r="AP1345" s="58" t="s">
        <v>178</v>
      </c>
      <c r="AS1345" s="33"/>
      <c r="AT1345" s="33"/>
      <c r="AU1345" s="33"/>
      <c r="AV1345" s="33"/>
      <c r="AW1345" s="33"/>
      <c r="AX1345" s="33"/>
      <c r="AY1345" s="33"/>
      <c r="AZ1345" s="33"/>
      <c r="BA1345" s="33"/>
      <c r="BB1345" s="33"/>
      <c r="BC1345" s="33"/>
      <c r="BD1345" s="33"/>
      <c r="BE1345" s="33"/>
      <c r="BF1345" s="33"/>
      <c r="BG1345" s="33"/>
      <c r="BH1345" s="33"/>
      <c r="BI1345" s="33"/>
      <c r="BJ1345" s="33"/>
      <c r="BK1345" s="33"/>
      <c r="BL1345" s="33"/>
      <c r="BM1345" s="33"/>
      <c r="BN1345" s="33"/>
      <c r="BO1345" s="33"/>
      <c r="BP1345" s="33"/>
      <c r="BQ1345" s="33"/>
      <c r="BR1345" s="33"/>
      <c r="BS1345" s="33"/>
      <c r="BT1345" s="33"/>
      <c r="BU1345" s="33"/>
      <c r="BV1345" s="33"/>
      <c r="BW1345" s="33"/>
      <c r="BX1345" s="33"/>
      <c r="BY1345" s="33"/>
      <c r="BZ1345" s="33"/>
    </row>
    <row r="1346" spans="1:78" customFormat="1" x14ac:dyDescent="0.35">
      <c r="A1346" s="40" t="s">
        <v>145</v>
      </c>
      <c r="B1346" s="5" t="s">
        <v>49</v>
      </c>
      <c r="C1346" s="40" t="s">
        <v>630</v>
      </c>
      <c r="D1346" s="5" t="s">
        <v>236</v>
      </c>
      <c r="E1346" s="41" t="s">
        <v>28</v>
      </c>
      <c r="F1346" s="40" t="s">
        <v>126</v>
      </c>
      <c r="G1346" s="42" t="str">
        <f ca="1">TEXT(TODAY(),"YYYY-MM-DD")</f>
        <v>2022-12-20</v>
      </c>
      <c r="H1346" s="42" t="str">
        <f ca="1">TEXT(TODAY(),"YYYY-MM-DD")</f>
        <v>2022-12-20</v>
      </c>
      <c r="I1346" s="40">
        <v>12</v>
      </c>
      <c r="J1346" s="40">
        <v>12</v>
      </c>
      <c r="K1346" s="40">
        <v>12</v>
      </c>
      <c r="L1346" s="40" t="s">
        <v>631</v>
      </c>
      <c r="M1346" s="40" t="s">
        <v>632</v>
      </c>
      <c r="N1346" s="21" t="s">
        <v>127</v>
      </c>
      <c r="O1346" s="21" t="s">
        <v>127</v>
      </c>
      <c r="P1346" s="21" t="s">
        <v>128</v>
      </c>
      <c r="Q1346" s="21" t="s">
        <v>128</v>
      </c>
      <c r="R1346" s="21" t="s">
        <v>128</v>
      </c>
      <c r="S1346" s="41"/>
      <c r="T1346" s="41" t="s">
        <v>129</v>
      </c>
      <c r="U1346" s="41" t="s">
        <v>130</v>
      </c>
      <c r="V1346" s="41"/>
      <c r="W1346" s="41" t="s">
        <v>131</v>
      </c>
      <c r="X1346" s="41" t="s">
        <v>132</v>
      </c>
      <c r="Y1346" s="41"/>
      <c r="Z1346" s="41"/>
      <c r="AA1346" s="41"/>
      <c r="AB1346" s="41"/>
      <c r="AC1346" s="41"/>
      <c r="AD1346" s="41" t="s">
        <v>128</v>
      </c>
      <c r="AE1346" s="41" t="s">
        <v>128</v>
      </c>
      <c r="AF1346" s="41" t="s">
        <v>128</v>
      </c>
      <c r="AG1346" s="41"/>
      <c r="AH1346" s="41"/>
      <c r="AI1346" s="41"/>
      <c r="AJ1346" s="41" t="s">
        <v>128</v>
      </c>
      <c r="AK1346" s="41" t="s">
        <v>128</v>
      </c>
      <c r="AL1346" s="41" t="s">
        <v>128</v>
      </c>
      <c r="AM1346" s="40"/>
      <c r="AN1346" s="40">
        <v>19</v>
      </c>
      <c r="AO1346" s="40">
        <v>21</v>
      </c>
      <c r="AP1346" s="40">
        <v>1</v>
      </c>
      <c r="AS1346" s="33"/>
      <c r="AT1346" s="33"/>
      <c r="AU1346" s="33"/>
      <c r="AV1346" s="33"/>
      <c r="AW1346" s="33"/>
      <c r="AX1346" s="33"/>
      <c r="AY1346" s="33"/>
      <c r="AZ1346" s="33"/>
      <c r="BA1346" s="33"/>
      <c r="BB1346" s="33"/>
      <c r="BC1346" s="33"/>
      <c r="BD1346" s="33"/>
      <c r="BE1346" s="33"/>
      <c r="BF1346" s="33"/>
      <c r="BG1346" s="33"/>
      <c r="BH1346" s="33"/>
      <c r="BI1346" s="33"/>
      <c r="BJ1346" s="33"/>
      <c r="BK1346" s="33"/>
      <c r="BL1346" s="33"/>
      <c r="BM1346" s="33"/>
      <c r="BN1346" s="33"/>
      <c r="BO1346" s="33"/>
      <c r="BP1346" s="33"/>
      <c r="BQ1346" s="33"/>
      <c r="BR1346" s="33"/>
      <c r="BS1346" s="33"/>
      <c r="BT1346" s="33"/>
      <c r="BU1346" s="33"/>
      <c r="BV1346" s="33"/>
      <c r="BW1346" s="33"/>
      <c r="BX1346" s="33"/>
      <c r="BY1346" s="33"/>
      <c r="BZ1346" s="33"/>
    </row>
    <row r="1347" spans="1:78" customFormat="1" x14ac:dyDescent="0.35"/>
    <row r="1348" spans="1:78" customFormat="1" x14ac:dyDescent="0.35">
      <c r="A1348" s="306" t="s">
        <v>636</v>
      </c>
      <c r="B1348" s="307"/>
      <c r="C1348" s="307"/>
      <c r="D1348" s="307"/>
      <c r="E1348" s="307"/>
      <c r="F1348" s="307"/>
      <c r="G1348" s="307"/>
      <c r="H1348" s="307"/>
      <c r="I1348" s="307"/>
      <c r="J1348" s="307"/>
    </row>
    <row r="1349" spans="1:78" customFormat="1" x14ac:dyDescent="0.35">
      <c r="A1349" s="215"/>
      <c r="B1349" s="216"/>
      <c r="C1349" s="308" t="s">
        <v>245</v>
      </c>
      <c r="D1349" s="308"/>
      <c r="E1349" s="308"/>
      <c r="F1349" s="308"/>
      <c r="G1349" s="308"/>
      <c r="H1349" s="308"/>
      <c r="I1349" s="308"/>
      <c r="J1349" s="308"/>
      <c r="K1349" s="308"/>
    </row>
    <row r="1350" spans="1:78" customFormat="1" x14ac:dyDescent="0.35">
      <c r="A1350" s="304" t="s">
        <v>246</v>
      </c>
      <c r="B1350" s="304" t="s">
        <v>247</v>
      </c>
      <c r="C1350" s="309" t="s">
        <v>248</v>
      </c>
      <c r="D1350" s="310"/>
      <c r="E1350" s="310"/>
      <c r="F1350" s="311"/>
      <c r="G1350" s="312" t="s">
        <v>249</v>
      </c>
      <c r="H1350" s="313"/>
      <c r="I1350" s="313"/>
      <c r="J1350" s="314"/>
      <c r="K1350" s="304" t="s">
        <v>250</v>
      </c>
      <c r="L1350" s="304" t="s">
        <v>251</v>
      </c>
    </row>
    <row r="1351" spans="1:78" customFormat="1" x14ac:dyDescent="0.35">
      <c r="A1351" s="305"/>
      <c r="B1351" s="305"/>
      <c r="C1351" s="88" t="s">
        <v>161</v>
      </c>
      <c r="D1351" s="88" t="s">
        <v>163</v>
      </c>
      <c r="E1351" s="88" t="s">
        <v>252</v>
      </c>
      <c r="F1351" s="88" t="s">
        <v>253</v>
      </c>
      <c r="G1351" s="89" t="s">
        <v>161</v>
      </c>
      <c r="H1351" s="89" t="s">
        <v>163</v>
      </c>
      <c r="I1351" s="89" t="s">
        <v>252</v>
      </c>
      <c r="J1351" s="89" t="s">
        <v>253</v>
      </c>
      <c r="K1351" s="305"/>
      <c r="L1351" s="305"/>
    </row>
    <row r="1352" spans="1:78" customFormat="1" x14ac:dyDescent="0.35">
      <c r="A1352" s="41" t="s">
        <v>254</v>
      </c>
      <c r="B1352" s="41" t="s">
        <v>255</v>
      </c>
      <c r="C1352" s="21" t="str">
        <f>TEXT(16736.14,"0.00")</f>
        <v>16736.14</v>
      </c>
      <c r="D1352" s="21" t="str">
        <f>TEXT(668,"0")</f>
        <v>668</v>
      </c>
      <c r="E1352" s="21" t="str">
        <f>TEXT(16068.14,"0.00")</f>
        <v>16068.14</v>
      </c>
      <c r="F1352" s="21" t="str">
        <f>TEXT(96.01,"0.00")</f>
        <v>96.01</v>
      </c>
      <c r="G1352" s="21" t="str">
        <f>TEXT(3750,"0")</f>
        <v>3750</v>
      </c>
      <c r="H1352" s="21" t="str">
        <f>TEXT(460,"0")</f>
        <v>460</v>
      </c>
      <c r="I1352" s="21" t="str">
        <f>TEXT(3290,"0")</f>
        <v>3290</v>
      </c>
      <c r="J1352" s="21" t="str">
        <f>TEXT(87.73,"0.00")</f>
        <v>87.73</v>
      </c>
      <c r="K1352" s="21" t="str">
        <f>TEXT(346.3,"0.0")</f>
        <v>346.3</v>
      </c>
      <c r="L1352" s="41" t="s">
        <v>28</v>
      </c>
    </row>
    <row r="1354" spans="1:78" customFormat="1" x14ac:dyDescent="0.35">
      <c r="A1354" s="34" t="s">
        <v>644</v>
      </c>
      <c r="B1354" s="35"/>
      <c r="C1354" s="35"/>
      <c r="D1354" s="35"/>
      <c r="E1354" s="35"/>
      <c r="F1354" s="35"/>
      <c r="G1354" s="35"/>
      <c r="H1354" s="35"/>
      <c r="I1354" s="35"/>
      <c r="J1354" s="35"/>
      <c r="K1354" s="35"/>
      <c r="L1354" s="35"/>
      <c r="M1354" s="35"/>
      <c r="N1354" s="35"/>
      <c r="O1354" s="35"/>
      <c r="P1354" s="35"/>
      <c r="Q1354" s="35"/>
      <c r="R1354" s="35"/>
      <c r="S1354" s="35"/>
      <c r="T1354" s="35"/>
      <c r="U1354" s="35"/>
      <c r="V1354" s="35"/>
      <c r="W1354" s="35"/>
      <c r="X1354" s="35"/>
      <c r="Y1354" s="35"/>
      <c r="Z1354" s="35"/>
      <c r="AA1354" s="35"/>
      <c r="AB1354" s="35"/>
      <c r="AC1354" s="35"/>
      <c r="AD1354" s="35"/>
      <c r="AE1354" s="35"/>
      <c r="AF1354" s="35"/>
      <c r="AG1354" s="35"/>
      <c r="AH1354" s="35"/>
      <c r="AI1354" s="35"/>
    </row>
    <row r="1355" spans="1:78" customFormat="1" x14ac:dyDescent="0.35">
      <c r="A1355" s="36" t="s">
        <v>84</v>
      </c>
      <c r="B1355" s="36" t="s">
        <v>85</v>
      </c>
      <c r="C1355" s="36" t="s">
        <v>86</v>
      </c>
      <c r="D1355" s="36" t="s">
        <v>87</v>
      </c>
      <c r="E1355" s="36" t="s">
        <v>88</v>
      </c>
      <c r="F1355" s="36" t="s">
        <v>89</v>
      </c>
      <c r="G1355" s="36" t="s">
        <v>90</v>
      </c>
      <c r="H1355" s="36" t="s">
        <v>91</v>
      </c>
      <c r="I1355" s="36" t="s">
        <v>92</v>
      </c>
      <c r="J1355" s="36" t="s">
        <v>93</v>
      </c>
      <c r="K1355" s="36" t="s">
        <v>94</v>
      </c>
      <c r="L1355" s="36" t="s">
        <v>95</v>
      </c>
      <c r="M1355" s="36" t="s">
        <v>96</v>
      </c>
      <c r="N1355" s="36" t="s">
        <v>97</v>
      </c>
      <c r="O1355" s="36" t="s">
        <v>98</v>
      </c>
      <c r="P1355" s="36" t="s">
        <v>99</v>
      </c>
      <c r="Q1355" s="36" t="s">
        <v>100</v>
      </c>
      <c r="R1355" s="36" t="s">
        <v>101</v>
      </c>
      <c r="S1355" s="37" t="s">
        <v>102</v>
      </c>
      <c r="T1355" s="315" t="s">
        <v>103</v>
      </c>
      <c r="U1355" s="316"/>
      <c r="V1355" s="317"/>
      <c r="W1355" s="315" t="s">
        <v>104</v>
      </c>
      <c r="X1355" s="317"/>
      <c r="Y1355" s="217"/>
      <c r="Z1355" s="318" t="s">
        <v>105</v>
      </c>
      <c r="AA1355" s="319"/>
      <c r="AB1355" s="319"/>
      <c r="AC1355" s="319"/>
      <c r="AD1355" s="319"/>
      <c r="AE1355" s="319"/>
      <c r="AF1355" s="320"/>
      <c r="AG1355" s="318" t="s">
        <v>106</v>
      </c>
      <c r="AH1355" s="319"/>
      <c r="AI1355" s="319"/>
      <c r="AJ1355" s="319"/>
      <c r="AK1355" s="319"/>
      <c r="AL1355" s="320"/>
      <c r="AM1355" s="46"/>
      <c r="AN1355" s="47"/>
      <c r="AO1355" s="47"/>
      <c r="AP1355" s="47"/>
      <c r="AS1355" s="33"/>
      <c r="AT1355" s="33"/>
      <c r="AU1355" s="33"/>
      <c r="AV1355" s="33"/>
      <c r="AW1355" s="33"/>
      <c r="AX1355" s="33"/>
      <c r="AY1355" s="33"/>
      <c r="AZ1355" s="33"/>
      <c r="BA1355" s="33"/>
      <c r="BB1355" s="33"/>
      <c r="BC1355" s="33"/>
      <c r="BD1355" s="33"/>
      <c r="BE1355" s="33"/>
      <c r="BF1355" s="33"/>
      <c r="BG1355" s="33"/>
      <c r="BH1355" s="33"/>
      <c r="BI1355" s="33"/>
      <c r="BJ1355" s="33"/>
      <c r="BK1355" s="33"/>
      <c r="BL1355" s="33"/>
      <c r="BM1355" s="33"/>
      <c r="BN1355" s="33"/>
      <c r="BO1355" s="33"/>
      <c r="BP1355" s="33"/>
      <c r="BQ1355" s="33"/>
      <c r="BR1355" s="33"/>
      <c r="BS1355" s="33"/>
      <c r="BT1355" s="33"/>
      <c r="BU1355" s="33"/>
      <c r="BV1355" s="33"/>
      <c r="BW1355" s="33"/>
      <c r="BX1355" s="33"/>
      <c r="BY1355" s="33"/>
      <c r="BZ1355" s="33"/>
    </row>
    <row r="1356" spans="1:78" customFormat="1" x14ac:dyDescent="0.35">
      <c r="A1356" s="38"/>
      <c r="B1356" s="38"/>
      <c r="C1356" s="38"/>
      <c r="D1356" s="38"/>
      <c r="E1356" s="38"/>
      <c r="F1356" s="38"/>
      <c r="G1356" s="38"/>
      <c r="H1356" s="38"/>
      <c r="I1356" s="38"/>
      <c r="J1356" s="38"/>
      <c r="K1356" s="38"/>
      <c r="L1356" s="38"/>
      <c r="M1356" s="38"/>
      <c r="N1356" s="38"/>
      <c r="O1356" s="38"/>
      <c r="P1356" s="38"/>
      <c r="Q1356" s="38"/>
      <c r="R1356" s="38"/>
      <c r="S1356" s="38"/>
      <c r="T1356" s="39" t="s">
        <v>107</v>
      </c>
      <c r="U1356" s="39" t="s">
        <v>108</v>
      </c>
      <c r="V1356" s="39" t="s">
        <v>109</v>
      </c>
      <c r="W1356" s="39" t="s">
        <v>110</v>
      </c>
      <c r="X1356" s="39" t="s">
        <v>111</v>
      </c>
      <c r="Y1356" s="39" t="s">
        <v>112</v>
      </c>
      <c r="Z1356" s="39" t="s">
        <v>113</v>
      </c>
      <c r="AA1356" s="39" t="s">
        <v>114</v>
      </c>
      <c r="AB1356" s="39" t="s">
        <v>115</v>
      </c>
      <c r="AC1356" s="39" t="s">
        <v>116</v>
      </c>
      <c r="AD1356" s="39" t="s">
        <v>117</v>
      </c>
      <c r="AE1356" s="39" t="s">
        <v>118</v>
      </c>
      <c r="AF1356" s="39" t="s">
        <v>119</v>
      </c>
      <c r="AG1356" s="39" t="s">
        <v>120</v>
      </c>
      <c r="AH1356" s="39" t="s">
        <v>121</v>
      </c>
      <c r="AI1356" s="39" t="s">
        <v>122</v>
      </c>
      <c r="AJ1356" s="39" t="s">
        <v>123</v>
      </c>
      <c r="AK1356" s="39" t="s">
        <v>124</v>
      </c>
      <c r="AL1356" s="39" t="s">
        <v>125</v>
      </c>
      <c r="AM1356" s="38" t="s">
        <v>149</v>
      </c>
      <c r="AN1356" s="39" t="s">
        <v>150</v>
      </c>
      <c r="AO1356" s="39" t="s">
        <v>151</v>
      </c>
      <c r="AP1356" s="58" t="s">
        <v>178</v>
      </c>
      <c r="AS1356" s="33"/>
      <c r="AT1356" s="33"/>
      <c r="AU1356" s="33"/>
      <c r="AV1356" s="33"/>
      <c r="AW1356" s="33"/>
      <c r="AX1356" s="33"/>
      <c r="AY1356" s="33"/>
      <c r="AZ1356" s="33"/>
      <c r="BA1356" s="33"/>
      <c r="BB1356" s="33"/>
      <c r="BC1356" s="33"/>
      <c r="BD1356" s="33"/>
      <c r="BE1356" s="33"/>
      <c r="BF1356" s="33"/>
      <c r="BG1356" s="33"/>
      <c r="BH1356" s="33"/>
      <c r="BI1356" s="33"/>
      <c r="BJ1356" s="33"/>
      <c r="BK1356" s="33"/>
      <c r="BL1356" s="33"/>
      <c r="BM1356" s="33"/>
      <c r="BN1356" s="33"/>
      <c r="BO1356" s="33"/>
      <c r="BP1356" s="33"/>
      <c r="BQ1356" s="33"/>
      <c r="BR1356" s="33"/>
      <c r="BS1356" s="33"/>
      <c r="BT1356" s="33"/>
      <c r="BU1356" s="33"/>
      <c r="BV1356" s="33"/>
      <c r="BW1356" s="33"/>
      <c r="BX1356" s="33"/>
      <c r="BY1356" s="33"/>
      <c r="BZ1356" s="33"/>
    </row>
    <row r="1357" spans="1:78" customFormat="1" x14ac:dyDescent="0.35">
      <c r="A1357" s="40" t="s">
        <v>145</v>
      </c>
      <c r="B1357" s="5" t="s">
        <v>49</v>
      </c>
      <c r="C1357" s="40" t="s">
        <v>640</v>
      </c>
      <c r="D1357" s="5" t="s">
        <v>236</v>
      </c>
      <c r="E1357" s="41" t="s">
        <v>28</v>
      </c>
      <c r="F1357" s="40" t="s">
        <v>126</v>
      </c>
      <c r="G1357" s="42" t="str">
        <f ca="1">TEXT(TODAY(),"YYYY-MM-DD")</f>
        <v>2022-12-20</v>
      </c>
      <c r="H1357" s="42" t="str">
        <f ca="1">TEXT(TODAY(),"YYYY-MM-DD")</f>
        <v>2022-12-20</v>
      </c>
      <c r="I1357" s="40">
        <v>12</v>
      </c>
      <c r="J1357" s="40">
        <v>12</v>
      </c>
      <c r="K1357" s="40">
        <v>12</v>
      </c>
      <c r="L1357" s="40" t="s">
        <v>639</v>
      </c>
      <c r="M1357" s="40" t="s">
        <v>638</v>
      </c>
      <c r="N1357" s="21" t="s">
        <v>127</v>
      </c>
      <c r="O1357" s="21" t="s">
        <v>127</v>
      </c>
      <c r="P1357" s="21" t="s">
        <v>128</v>
      </c>
      <c r="Q1357" s="21" t="s">
        <v>128</v>
      </c>
      <c r="R1357" s="21" t="s">
        <v>128</v>
      </c>
      <c r="S1357" s="41"/>
      <c r="T1357" s="41" t="s">
        <v>129</v>
      </c>
      <c r="U1357" s="41" t="s">
        <v>130</v>
      </c>
      <c r="V1357" s="41"/>
      <c r="W1357" s="41" t="s">
        <v>131</v>
      </c>
      <c r="X1357" s="41" t="s">
        <v>132</v>
      </c>
      <c r="Y1357" s="41"/>
      <c r="Z1357" s="41"/>
      <c r="AA1357" s="41"/>
      <c r="AB1357" s="41"/>
      <c r="AC1357" s="41"/>
      <c r="AD1357" s="41" t="s">
        <v>128</v>
      </c>
      <c r="AE1357" s="41" t="s">
        <v>128</v>
      </c>
      <c r="AF1357" s="41" t="s">
        <v>128</v>
      </c>
      <c r="AG1357" s="41"/>
      <c r="AH1357" s="41"/>
      <c r="AI1357" s="41"/>
      <c r="AJ1357" s="41" t="s">
        <v>128</v>
      </c>
      <c r="AK1357" s="41" t="s">
        <v>128</v>
      </c>
      <c r="AL1357" s="41" t="s">
        <v>128</v>
      </c>
      <c r="AM1357" s="40"/>
      <c r="AN1357" s="40">
        <v>19</v>
      </c>
      <c r="AO1357" s="40">
        <v>0</v>
      </c>
      <c r="AP1357" s="40">
        <v>0</v>
      </c>
      <c r="AS1357" s="33"/>
      <c r="AT1357" s="33"/>
      <c r="AU1357" s="33"/>
      <c r="AV1357" s="33"/>
      <c r="AW1357" s="33"/>
      <c r="AX1357" s="33"/>
      <c r="AY1357" s="33"/>
      <c r="AZ1357" s="33"/>
      <c r="BA1357" s="33"/>
      <c r="BB1357" s="33"/>
      <c r="BC1357" s="33"/>
      <c r="BD1357" s="33"/>
      <c r="BE1357" s="33"/>
      <c r="BF1357" s="33"/>
      <c r="BG1357" s="33"/>
      <c r="BH1357" s="33"/>
      <c r="BI1357" s="33"/>
      <c r="BJ1357" s="33"/>
      <c r="BK1357" s="33"/>
      <c r="BL1357" s="33"/>
      <c r="BM1357" s="33"/>
      <c r="BN1357" s="33"/>
      <c r="BO1357" s="33"/>
      <c r="BP1357" s="33"/>
      <c r="BQ1357" s="33"/>
      <c r="BR1357" s="33"/>
      <c r="BS1357" s="33"/>
      <c r="BT1357" s="33"/>
      <c r="BU1357" s="33"/>
      <c r="BV1357" s="33"/>
      <c r="BW1357" s="33"/>
      <c r="BX1357" s="33"/>
      <c r="BY1357" s="33"/>
      <c r="BZ1357" s="33"/>
    </row>
    <row r="1358" spans="1:78" customFormat="1" ht="19" customHeight="1" x14ac:dyDescent="0.35">
      <c r="A1358" s="33"/>
      <c r="B1358" s="33"/>
      <c r="C1358" s="33"/>
      <c r="D1358" s="33"/>
      <c r="E1358" s="33"/>
      <c r="F1358" s="33"/>
      <c r="G1358" s="33"/>
      <c r="H1358" s="33"/>
      <c r="I1358" s="33"/>
      <c r="J1358" s="33"/>
      <c r="K1358" s="33"/>
      <c r="L1358" s="14"/>
      <c r="M1358" s="14"/>
      <c r="Y1358" s="60"/>
    </row>
    <row r="1359" spans="1:78" customFormat="1" ht="18.5" x14ac:dyDescent="0.35">
      <c r="A1359" s="48" t="s">
        <v>643</v>
      </c>
      <c r="B1359" s="49"/>
      <c r="C1359" s="49"/>
      <c r="D1359" s="49"/>
      <c r="E1359" s="49"/>
      <c r="F1359" s="49"/>
      <c r="G1359" s="49"/>
      <c r="H1359" s="49"/>
      <c r="I1359" s="49"/>
      <c r="J1359" s="49"/>
      <c r="K1359" s="49"/>
      <c r="L1359" s="33"/>
      <c r="Y1359" s="60"/>
      <c r="BB1359" s="33"/>
      <c r="BC1359" s="33"/>
      <c r="BD1359" s="33"/>
      <c r="BE1359" s="33"/>
      <c r="BF1359" s="33"/>
      <c r="BG1359" s="33"/>
      <c r="BH1359" s="33"/>
      <c r="BI1359" s="33"/>
      <c r="BJ1359" s="33"/>
      <c r="BK1359" s="33"/>
      <c r="BL1359" s="33"/>
      <c r="BM1359" s="33"/>
      <c r="BN1359" s="33"/>
      <c r="BO1359" s="33"/>
      <c r="BP1359" s="33"/>
      <c r="BQ1359" s="33"/>
      <c r="BR1359" s="33"/>
      <c r="BS1359" s="33"/>
      <c r="BT1359" s="33"/>
      <c r="BU1359" s="33"/>
      <c r="BV1359" s="33"/>
      <c r="BW1359" s="33"/>
      <c r="BX1359" s="33"/>
      <c r="BY1359" s="33"/>
      <c r="BZ1359" s="33"/>
    </row>
    <row r="1360" spans="1:78" customFormat="1" ht="15.5" x14ac:dyDescent="0.35">
      <c r="A1360" s="43" t="s">
        <v>32</v>
      </c>
      <c r="B1360" s="43" t="s">
        <v>33</v>
      </c>
      <c r="C1360" s="43" t="s">
        <v>34</v>
      </c>
      <c r="D1360" s="43" t="s">
        <v>4</v>
      </c>
      <c r="E1360" s="43" t="s">
        <v>35</v>
      </c>
      <c r="F1360" s="43" t="s">
        <v>133</v>
      </c>
      <c r="G1360" s="43" t="s">
        <v>134</v>
      </c>
      <c r="H1360" s="43" t="s">
        <v>135</v>
      </c>
      <c r="I1360" s="43" t="s">
        <v>136</v>
      </c>
      <c r="J1360" s="43" t="s">
        <v>137</v>
      </c>
      <c r="K1360" s="43" t="s">
        <v>138</v>
      </c>
      <c r="L1360" s="33"/>
      <c r="Y1360" s="60"/>
      <c r="BB1360" s="33"/>
      <c r="BC1360" s="33"/>
      <c r="BD1360" s="33"/>
      <c r="BE1360" s="33"/>
      <c r="BF1360" s="33"/>
      <c r="BG1360" s="33"/>
      <c r="BH1360" s="33"/>
      <c r="BI1360" s="33"/>
      <c r="BJ1360" s="33"/>
      <c r="BK1360" s="33"/>
      <c r="BL1360" s="33"/>
      <c r="BM1360" s="33"/>
      <c r="BN1360" s="33"/>
      <c r="BO1360" s="33"/>
      <c r="BP1360" s="33"/>
      <c r="BQ1360" s="33"/>
      <c r="BR1360" s="33"/>
      <c r="BS1360" s="33"/>
      <c r="BT1360" s="33"/>
      <c r="BU1360" s="33"/>
      <c r="BV1360" s="33"/>
      <c r="BW1360" s="33"/>
      <c r="BX1360" s="33"/>
      <c r="BY1360" s="33"/>
      <c r="BZ1360" s="33"/>
    </row>
    <row r="1361" spans="1:78" customFormat="1" x14ac:dyDescent="0.35">
      <c r="A1361" s="44" t="s">
        <v>139</v>
      </c>
      <c r="B1361" s="44" t="s">
        <v>140</v>
      </c>
      <c r="C1361" s="44" t="str">
        <f ca="1">TEXT(TODAY(),"YYYY-MM-DD")</f>
        <v>2022-12-20</v>
      </c>
      <c r="D1361" s="44" t="s">
        <v>13</v>
      </c>
      <c r="E1361" s="44" t="s">
        <v>144</v>
      </c>
      <c r="F1361" s="45" t="str">
        <f ca="1">TEXT(TODAY(),"YYYY-MM-DD")</f>
        <v>2022-12-20</v>
      </c>
      <c r="G1361" s="42" t="s">
        <v>128</v>
      </c>
      <c r="H1361" s="5" t="s">
        <v>49</v>
      </c>
      <c r="I1361" s="44" t="s">
        <v>141</v>
      </c>
      <c r="J1361" s="44" t="s">
        <v>142</v>
      </c>
      <c r="K1361" s="44"/>
      <c r="L1361" s="33"/>
      <c r="Y1361" s="60"/>
      <c r="BB1361" s="33"/>
      <c r="BC1361" s="33"/>
      <c r="BD1361" s="33"/>
      <c r="BE1361" s="33"/>
      <c r="BF1361" s="33"/>
      <c r="BG1361" s="33"/>
      <c r="BH1361" s="33"/>
      <c r="BI1361" s="33"/>
      <c r="BJ1361" s="33"/>
      <c r="BK1361" s="33"/>
      <c r="BL1361" s="33"/>
      <c r="BM1361" s="33"/>
      <c r="BN1361" s="33"/>
      <c r="BO1361" s="33"/>
      <c r="BP1361" s="33"/>
      <c r="BQ1361" s="33"/>
      <c r="BR1361" s="33"/>
      <c r="BS1361" s="33"/>
      <c r="BT1361" s="33"/>
      <c r="BU1361" s="33"/>
      <c r="BV1361" s="33"/>
      <c r="BW1361" s="33"/>
      <c r="BX1361" s="33"/>
      <c r="BY1361" s="33"/>
      <c r="BZ1361" s="33"/>
    </row>
    <row r="1362" spans="1:78" customFormat="1" x14ac:dyDescent="0.35">
      <c r="A1362" s="44" t="s">
        <v>36</v>
      </c>
      <c r="B1362" s="44" t="s">
        <v>143</v>
      </c>
      <c r="C1362" s="44" t="str">
        <f ca="1">TEXT(TODAY(),"YYYY-MM-DD")</f>
        <v>2022-12-20</v>
      </c>
      <c r="D1362" s="44" t="s">
        <v>13</v>
      </c>
      <c r="E1362" s="44" t="s">
        <v>38</v>
      </c>
      <c r="F1362" s="45" t="str">
        <f ca="1">TEXT(TODAY(),"YYYY-MM-DD")</f>
        <v>2022-12-20</v>
      </c>
      <c r="G1362" s="42" t="s">
        <v>128</v>
      </c>
      <c r="H1362" s="44" t="s">
        <v>49</v>
      </c>
      <c r="I1362" s="44" t="s">
        <v>141</v>
      </c>
      <c r="J1362" s="44" t="s">
        <v>142</v>
      </c>
      <c r="K1362" s="44"/>
      <c r="L1362" s="33"/>
      <c r="Y1362" s="60"/>
      <c r="BB1362" s="33"/>
      <c r="BC1362" s="33"/>
      <c r="BD1362" s="33"/>
      <c r="BE1362" s="33"/>
      <c r="BF1362" s="33"/>
      <c r="BG1362" s="33"/>
      <c r="BH1362" s="33"/>
      <c r="BI1362" s="33"/>
      <c r="BJ1362" s="33"/>
      <c r="BK1362" s="33"/>
      <c r="BL1362" s="33"/>
      <c r="BM1362" s="33"/>
      <c r="BN1362" s="33"/>
      <c r="BO1362" s="33"/>
      <c r="BP1362" s="33"/>
      <c r="BQ1362" s="33"/>
      <c r="BR1362" s="33"/>
      <c r="BS1362" s="33"/>
      <c r="BT1362" s="33"/>
      <c r="BU1362" s="33"/>
      <c r="BV1362" s="33"/>
      <c r="BW1362" s="33"/>
      <c r="BX1362" s="33"/>
      <c r="BY1362" s="33"/>
      <c r="BZ1362" s="33"/>
    </row>
    <row r="1364" spans="1:78" customFormat="1" x14ac:dyDescent="0.35">
      <c r="A1364" s="321" t="s">
        <v>642</v>
      </c>
      <c r="B1364" s="322"/>
      <c r="C1364" s="322"/>
      <c r="D1364" s="322"/>
      <c r="E1364" s="322"/>
      <c r="F1364" s="322"/>
      <c r="G1364" s="322"/>
      <c r="H1364" s="322"/>
      <c r="I1364" s="322"/>
      <c r="J1364" s="322"/>
      <c r="K1364" s="322"/>
      <c r="L1364" s="322"/>
      <c r="M1364" s="322"/>
      <c r="N1364" s="322"/>
      <c r="O1364" s="322"/>
      <c r="P1364" s="322"/>
      <c r="Q1364" s="322"/>
      <c r="R1364" s="322"/>
      <c r="S1364" s="219"/>
      <c r="T1364" s="219"/>
      <c r="U1364" s="219"/>
      <c r="V1364" s="219"/>
      <c r="W1364" s="219"/>
      <c r="X1364" s="219"/>
      <c r="Y1364" s="219"/>
      <c r="Z1364" s="219"/>
    </row>
    <row r="1365" spans="1:78" customFormat="1" x14ac:dyDescent="0.35">
      <c r="A1365" s="56" t="s">
        <v>153</v>
      </c>
      <c r="B1365" s="56" t="s">
        <v>154</v>
      </c>
      <c r="C1365" s="56" t="s">
        <v>155</v>
      </c>
      <c r="D1365" s="56" t="s">
        <v>90</v>
      </c>
      <c r="E1365" s="56" t="s">
        <v>102</v>
      </c>
      <c r="F1365" s="56" t="s">
        <v>156</v>
      </c>
      <c r="G1365" s="56" t="s">
        <v>157</v>
      </c>
      <c r="H1365" s="56" t="s">
        <v>158</v>
      </c>
      <c r="I1365" s="56" t="s">
        <v>159</v>
      </c>
      <c r="J1365" s="56" t="s">
        <v>160</v>
      </c>
      <c r="K1365" s="56" t="s">
        <v>161</v>
      </c>
      <c r="L1365" s="56" t="s">
        <v>162</v>
      </c>
      <c r="M1365" s="56" t="s">
        <v>163</v>
      </c>
      <c r="N1365" s="56" t="s">
        <v>164</v>
      </c>
      <c r="O1365" s="56" t="s">
        <v>165</v>
      </c>
      <c r="P1365" s="56" t="s">
        <v>166</v>
      </c>
      <c r="Q1365" s="56" t="s">
        <v>167</v>
      </c>
      <c r="R1365" s="56" t="s">
        <v>168</v>
      </c>
      <c r="S1365" s="56" t="s">
        <v>169</v>
      </c>
      <c r="T1365" s="56" t="s">
        <v>136</v>
      </c>
      <c r="U1365" s="56" t="s">
        <v>135</v>
      </c>
      <c r="V1365" s="56" t="s">
        <v>171</v>
      </c>
      <c r="W1365" s="56" t="s">
        <v>174</v>
      </c>
      <c r="X1365" s="56" t="s">
        <v>175</v>
      </c>
      <c r="Y1365" s="56" t="s">
        <v>177</v>
      </c>
      <c r="Z1365" s="56" t="s">
        <v>172</v>
      </c>
    </row>
    <row r="1366" spans="1:78" customFormat="1" x14ac:dyDescent="0.35">
      <c r="A1366" s="50" t="s">
        <v>237</v>
      </c>
      <c r="B1366" s="50"/>
      <c r="C1366" s="194" t="s">
        <v>570</v>
      </c>
      <c r="D1366" s="194"/>
      <c r="E1366" s="194"/>
      <c r="F1366" s="194" t="s">
        <v>502</v>
      </c>
      <c r="G1366" s="194" t="s">
        <v>238</v>
      </c>
      <c r="H1366" s="194"/>
      <c r="I1366" s="194" t="s">
        <v>65</v>
      </c>
      <c r="J1366" s="194">
        <v>1</v>
      </c>
      <c r="K1366" s="194"/>
      <c r="L1366" s="194"/>
      <c r="M1366" s="194">
        <f>10+(J1366*3)</f>
        <v>13</v>
      </c>
      <c r="N1366" s="194" t="s">
        <v>140</v>
      </c>
      <c r="O1366" s="194" t="s">
        <v>239</v>
      </c>
      <c r="P1366" s="194" t="s">
        <v>505</v>
      </c>
      <c r="Q1366" s="194"/>
      <c r="R1366" s="194"/>
      <c r="S1366" s="194" t="s">
        <v>240</v>
      </c>
      <c r="T1366" s="194" t="s">
        <v>141</v>
      </c>
      <c r="U1366" s="194">
        <v>7829433453</v>
      </c>
      <c r="V1366" s="194" t="s">
        <v>195</v>
      </c>
      <c r="W1366" s="194">
        <v>1</v>
      </c>
      <c r="X1366" s="194">
        <v>0</v>
      </c>
      <c r="Y1366" s="194" t="s">
        <v>291</v>
      </c>
      <c r="Z1366" s="194"/>
      <c r="AU1366" t="s">
        <v>865</v>
      </c>
    </row>
    <row r="1368" spans="1:78" customFormat="1" x14ac:dyDescent="0.35">
      <c r="A1368" s="321" t="s">
        <v>642</v>
      </c>
      <c r="B1368" s="322"/>
      <c r="C1368" s="322"/>
      <c r="D1368" s="322"/>
      <c r="E1368" s="322"/>
      <c r="F1368" s="322"/>
      <c r="G1368" s="322"/>
      <c r="H1368" s="322"/>
      <c r="I1368" s="322"/>
      <c r="J1368" s="322"/>
      <c r="K1368" s="322"/>
      <c r="L1368" s="322"/>
      <c r="M1368" s="322"/>
      <c r="N1368" s="322"/>
      <c r="O1368" s="322"/>
      <c r="P1368" s="322"/>
      <c r="Q1368" s="322"/>
      <c r="R1368" s="322"/>
      <c r="S1368" s="219"/>
      <c r="T1368" s="219"/>
      <c r="U1368" s="219"/>
      <c r="V1368" s="219"/>
      <c r="W1368" s="219"/>
      <c r="X1368" s="219"/>
      <c r="Y1368" s="219"/>
      <c r="Z1368" s="219"/>
    </row>
    <row r="1369" spans="1:78" customFormat="1" x14ac:dyDescent="0.35">
      <c r="A1369" s="56" t="s">
        <v>153</v>
      </c>
      <c r="B1369" s="56" t="s">
        <v>154</v>
      </c>
      <c r="C1369" s="56" t="s">
        <v>155</v>
      </c>
      <c r="D1369" s="56" t="s">
        <v>90</v>
      </c>
      <c r="E1369" s="56" t="s">
        <v>102</v>
      </c>
      <c r="F1369" s="56" t="s">
        <v>156</v>
      </c>
      <c r="G1369" s="56" t="s">
        <v>157</v>
      </c>
      <c r="H1369" s="56" t="s">
        <v>158</v>
      </c>
      <c r="I1369" s="56" t="s">
        <v>159</v>
      </c>
      <c r="J1369" s="56" t="s">
        <v>160</v>
      </c>
      <c r="K1369" s="56" t="s">
        <v>161</v>
      </c>
      <c r="L1369" s="56" t="s">
        <v>162</v>
      </c>
      <c r="M1369" s="56" t="s">
        <v>163</v>
      </c>
      <c r="N1369" s="56" t="s">
        <v>164</v>
      </c>
      <c r="O1369" s="56" t="s">
        <v>165</v>
      </c>
      <c r="P1369" s="56" t="s">
        <v>166</v>
      </c>
      <c r="Q1369" s="56" t="s">
        <v>167</v>
      </c>
      <c r="R1369" s="56" t="s">
        <v>168</v>
      </c>
      <c r="S1369" s="56" t="s">
        <v>169</v>
      </c>
      <c r="T1369" s="56" t="s">
        <v>136</v>
      </c>
      <c r="U1369" s="56" t="s">
        <v>135</v>
      </c>
      <c r="V1369" s="56" t="s">
        <v>171</v>
      </c>
      <c r="W1369" s="56" t="s">
        <v>174</v>
      </c>
      <c r="X1369" s="56" t="s">
        <v>175</v>
      </c>
      <c r="Y1369" s="56" t="s">
        <v>177</v>
      </c>
      <c r="Z1369" s="56" t="s">
        <v>172</v>
      </c>
    </row>
    <row r="1370" spans="1:78" customFormat="1" x14ac:dyDescent="0.35">
      <c r="A1370" s="50" t="s">
        <v>237</v>
      </c>
      <c r="B1370" s="50"/>
      <c r="C1370" s="84" t="s">
        <v>241</v>
      </c>
      <c r="D1370" s="84" t="str">
        <f ca="1">TEXT(TODAY()+30,"YYYY-MM-DD")</f>
        <v>2023-01-19</v>
      </c>
      <c r="E1370" s="84" t="str">
        <f ca="1">TEXT(TODAY()+45,"YYYY-MM-DD")</f>
        <v>2023-02-03</v>
      </c>
      <c r="F1370" s="84" t="str">
        <f>TEXT(12.95,"0.00")</f>
        <v>12.95</v>
      </c>
      <c r="G1370" s="84" t="str">
        <f>CONCATENATE("Tier,USD,STEP")</f>
        <v>Tier,USD,STEP</v>
      </c>
      <c r="H1370" s="84" t="str">
        <f>TEXT(12.95,"0.00")</f>
        <v>12.95</v>
      </c>
      <c r="I1370" s="84" t="s">
        <v>65</v>
      </c>
      <c r="J1370" s="84" t="s">
        <v>38</v>
      </c>
      <c r="K1370" s="84" t="str">
        <f>TEXT(12.95,"0.00")</f>
        <v>12.95</v>
      </c>
      <c r="L1370" s="84"/>
      <c r="M1370" s="84" t="s">
        <v>242</v>
      </c>
      <c r="N1370" s="84" t="s">
        <v>140</v>
      </c>
      <c r="O1370" s="84" t="s">
        <v>239</v>
      </c>
      <c r="P1370" s="84" t="s">
        <v>243</v>
      </c>
      <c r="Q1370" s="84"/>
      <c r="R1370" s="84"/>
      <c r="S1370" s="84" t="s">
        <v>240</v>
      </c>
      <c r="T1370" s="84" t="s">
        <v>141</v>
      </c>
      <c r="U1370" s="84">
        <v>7829433453</v>
      </c>
      <c r="V1370" s="85" t="s">
        <v>195</v>
      </c>
      <c r="W1370" s="84">
        <v>0</v>
      </c>
      <c r="X1370" s="86">
        <v>0</v>
      </c>
      <c r="Y1370" s="87"/>
      <c r="Z1370" s="84" t="s">
        <v>244</v>
      </c>
    </row>
    <row r="1372" spans="1:78" customFormat="1" x14ac:dyDescent="0.35">
      <c r="A1372" s="34" t="s">
        <v>641</v>
      </c>
      <c r="B1372" s="35"/>
      <c r="C1372" s="35"/>
      <c r="D1372" s="35"/>
      <c r="E1372" s="35"/>
      <c r="F1372" s="35"/>
      <c r="G1372" s="35"/>
      <c r="H1372" s="35"/>
      <c r="I1372" s="35"/>
      <c r="J1372" s="35"/>
      <c r="K1372" s="35"/>
      <c r="L1372" s="35"/>
      <c r="M1372" s="35"/>
      <c r="N1372" s="35"/>
      <c r="O1372" s="35"/>
      <c r="P1372" s="35"/>
      <c r="Q1372" s="35"/>
      <c r="R1372" s="35"/>
      <c r="S1372" s="35"/>
      <c r="T1372" s="35"/>
      <c r="U1372" s="35"/>
      <c r="V1372" s="35"/>
      <c r="W1372" s="35"/>
      <c r="X1372" s="35"/>
      <c r="Y1372" s="35"/>
      <c r="Z1372" s="35"/>
      <c r="AA1372" s="35"/>
      <c r="AB1372" s="35"/>
      <c r="AC1372" s="35"/>
      <c r="AD1372" s="35"/>
      <c r="AE1372" s="35"/>
      <c r="AF1372" s="35"/>
      <c r="AG1372" s="35"/>
      <c r="AH1372" s="35"/>
      <c r="AI1372" s="35"/>
    </row>
    <row r="1373" spans="1:78" customFormat="1" x14ac:dyDescent="0.35">
      <c r="A1373" s="36" t="s">
        <v>84</v>
      </c>
      <c r="B1373" s="36" t="s">
        <v>85</v>
      </c>
      <c r="C1373" s="36" t="s">
        <v>86</v>
      </c>
      <c r="D1373" s="36" t="s">
        <v>87</v>
      </c>
      <c r="E1373" s="36" t="s">
        <v>88</v>
      </c>
      <c r="F1373" s="36" t="s">
        <v>89</v>
      </c>
      <c r="G1373" s="36" t="s">
        <v>90</v>
      </c>
      <c r="H1373" s="36" t="s">
        <v>91</v>
      </c>
      <c r="I1373" s="36" t="s">
        <v>92</v>
      </c>
      <c r="J1373" s="36" t="s">
        <v>93</v>
      </c>
      <c r="K1373" s="36" t="s">
        <v>94</v>
      </c>
      <c r="L1373" s="36" t="s">
        <v>95</v>
      </c>
      <c r="M1373" s="36" t="s">
        <v>96</v>
      </c>
      <c r="N1373" s="36" t="s">
        <v>97</v>
      </c>
      <c r="O1373" s="36" t="s">
        <v>98</v>
      </c>
      <c r="P1373" s="36" t="s">
        <v>99</v>
      </c>
      <c r="Q1373" s="36" t="s">
        <v>100</v>
      </c>
      <c r="R1373" s="36" t="s">
        <v>101</v>
      </c>
      <c r="S1373" s="37" t="s">
        <v>102</v>
      </c>
      <c r="T1373" s="315" t="s">
        <v>103</v>
      </c>
      <c r="U1373" s="316"/>
      <c r="V1373" s="317"/>
      <c r="W1373" s="315" t="s">
        <v>104</v>
      </c>
      <c r="X1373" s="317"/>
      <c r="Y1373" s="217"/>
      <c r="Z1373" s="318" t="s">
        <v>105</v>
      </c>
      <c r="AA1373" s="319"/>
      <c r="AB1373" s="319"/>
      <c r="AC1373" s="319"/>
      <c r="AD1373" s="319"/>
      <c r="AE1373" s="319"/>
      <c r="AF1373" s="320"/>
      <c r="AG1373" s="318" t="s">
        <v>106</v>
      </c>
      <c r="AH1373" s="319"/>
      <c r="AI1373" s="319"/>
      <c r="AJ1373" s="319"/>
      <c r="AK1373" s="319"/>
      <c r="AL1373" s="320"/>
      <c r="AM1373" s="46"/>
      <c r="AN1373" s="47"/>
      <c r="AO1373" s="47"/>
      <c r="AP1373" s="47"/>
      <c r="AS1373" s="33"/>
      <c r="AT1373" s="33"/>
      <c r="AU1373" s="33"/>
      <c r="AV1373" s="33"/>
      <c r="AW1373" s="33"/>
      <c r="AX1373" s="33"/>
      <c r="AY1373" s="33"/>
      <c r="AZ1373" s="33"/>
      <c r="BA1373" s="33"/>
      <c r="BB1373" s="33"/>
      <c r="BC1373" s="33"/>
      <c r="BD1373" s="33"/>
      <c r="BE1373" s="33"/>
      <c r="BF1373" s="33"/>
      <c r="BG1373" s="33"/>
      <c r="BH1373" s="33"/>
      <c r="BI1373" s="33"/>
      <c r="BJ1373" s="33"/>
      <c r="BK1373" s="33"/>
      <c r="BL1373" s="33"/>
      <c r="BM1373" s="33"/>
      <c r="BN1373" s="33"/>
      <c r="BO1373" s="33"/>
      <c r="BP1373" s="33"/>
      <c r="BQ1373" s="33"/>
      <c r="BR1373" s="33"/>
      <c r="BS1373" s="33"/>
      <c r="BT1373" s="33"/>
      <c r="BU1373" s="33"/>
      <c r="BV1373" s="33"/>
      <c r="BW1373" s="33"/>
      <c r="BX1373" s="33"/>
      <c r="BY1373" s="33"/>
      <c r="BZ1373" s="33"/>
    </row>
    <row r="1374" spans="1:78" customFormat="1" x14ac:dyDescent="0.35">
      <c r="A1374" s="38"/>
      <c r="B1374" s="38"/>
      <c r="C1374" s="38"/>
      <c r="D1374" s="38"/>
      <c r="E1374" s="38"/>
      <c r="F1374" s="38"/>
      <c r="G1374" s="38"/>
      <c r="H1374" s="38"/>
      <c r="I1374" s="38"/>
      <c r="J1374" s="38"/>
      <c r="K1374" s="38"/>
      <c r="L1374" s="38"/>
      <c r="M1374" s="38"/>
      <c r="N1374" s="38"/>
      <c r="O1374" s="38"/>
      <c r="P1374" s="38"/>
      <c r="Q1374" s="38"/>
      <c r="R1374" s="38"/>
      <c r="S1374" s="38"/>
      <c r="T1374" s="39" t="s">
        <v>107</v>
      </c>
      <c r="U1374" s="39" t="s">
        <v>108</v>
      </c>
      <c r="V1374" s="39" t="s">
        <v>109</v>
      </c>
      <c r="W1374" s="39" t="s">
        <v>110</v>
      </c>
      <c r="X1374" s="39" t="s">
        <v>111</v>
      </c>
      <c r="Y1374" s="39" t="s">
        <v>112</v>
      </c>
      <c r="Z1374" s="39" t="s">
        <v>113</v>
      </c>
      <c r="AA1374" s="39" t="s">
        <v>114</v>
      </c>
      <c r="AB1374" s="39" t="s">
        <v>115</v>
      </c>
      <c r="AC1374" s="39" t="s">
        <v>116</v>
      </c>
      <c r="AD1374" s="39" t="s">
        <v>117</v>
      </c>
      <c r="AE1374" s="39" t="s">
        <v>118</v>
      </c>
      <c r="AF1374" s="39" t="s">
        <v>119</v>
      </c>
      <c r="AG1374" s="39" t="s">
        <v>120</v>
      </c>
      <c r="AH1374" s="39" t="s">
        <v>121</v>
      </c>
      <c r="AI1374" s="39" t="s">
        <v>122</v>
      </c>
      <c r="AJ1374" s="39" t="s">
        <v>123</v>
      </c>
      <c r="AK1374" s="39" t="s">
        <v>124</v>
      </c>
      <c r="AL1374" s="39" t="s">
        <v>125</v>
      </c>
      <c r="AM1374" s="38" t="s">
        <v>149</v>
      </c>
      <c r="AN1374" s="39" t="s">
        <v>150</v>
      </c>
      <c r="AO1374" s="39" t="s">
        <v>151</v>
      </c>
      <c r="AP1374" s="58" t="s">
        <v>178</v>
      </c>
      <c r="AS1374" s="33"/>
      <c r="AT1374" s="33"/>
      <c r="AU1374" s="33"/>
      <c r="AV1374" s="33"/>
      <c r="AW1374" s="33"/>
      <c r="AX1374" s="33"/>
      <c r="AY1374" s="33"/>
      <c r="AZ1374" s="33"/>
      <c r="BA1374" s="33"/>
      <c r="BB1374" s="33"/>
      <c r="BC1374" s="33"/>
      <c r="BD1374" s="33"/>
      <c r="BE1374" s="33"/>
      <c r="BF1374" s="33"/>
      <c r="BG1374" s="33"/>
      <c r="BH1374" s="33"/>
      <c r="BI1374" s="33"/>
      <c r="BJ1374" s="33"/>
      <c r="BK1374" s="33"/>
      <c r="BL1374" s="33"/>
      <c r="BM1374" s="33"/>
      <c r="BN1374" s="33"/>
      <c r="BO1374" s="33"/>
      <c r="BP1374" s="33"/>
      <c r="BQ1374" s="33"/>
      <c r="BR1374" s="33"/>
      <c r="BS1374" s="33"/>
      <c r="BT1374" s="33"/>
      <c r="BU1374" s="33"/>
      <c r="BV1374" s="33"/>
      <c r="BW1374" s="33"/>
      <c r="BX1374" s="33"/>
      <c r="BY1374" s="33"/>
      <c r="BZ1374" s="33"/>
    </row>
    <row r="1375" spans="1:78" customFormat="1" x14ac:dyDescent="0.35">
      <c r="A1375" s="40" t="s">
        <v>145</v>
      </c>
      <c r="B1375" s="5" t="s">
        <v>49</v>
      </c>
      <c r="C1375" s="40" t="s">
        <v>640</v>
      </c>
      <c r="D1375" s="5" t="s">
        <v>236</v>
      </c>
      <c r="E1375" s="41" t="s">
        <v>28</v>
      </c>
      <c r="F1375" s="40" t="s">
        <v>126</v>
      </c>
      <c r="G1375" s="42" t="str">
        <f ca="1">TEXT(TODAY(),"YYYY-MM-DD")</f>
        <v>2022-12-20</v>
      </c>
      <c r="H1375" s="42" t="str">
        <f ca="1">TEXT(TODAY(),"YYYY-MM-DD")</f>
        <v>2022-12-20</v>
      </c>
      <c r="I1375" s="40">
        <v>12</v>
      </c>
      <c r="J1375" s="40">
        <v>12</v>
      </c>
      <c r="K1375" s="40">
        <v>12</v>
      </c>
      <c r="L1375" s="40" t="s">
        <v>639</v>
      </c>
      <c r="M1375" s="40" t="s">
        <v>638</v>
      </c>
      <c r="N1375" s="21" t="s">
        <v>127</v>
      </c>
      <c r="O1375" s="21" t="s">
        <v>127</v>
      </c>
      <c r="P1375" s="21" t="s">
        <v>128</v>
      </c>
      <c r="Q1375" s="21" t="s">
        <v>128</v>
      </c>
      <c r="R1375" s="21" t="s">
        <v>128</v>
      </c>
      <c r="S1375" s="41"/>
      <c r="T1375" s="41" t="s">
        <v>129</v>
      </c>
      <c r="U1375" s="41" t="s">
        <v>130</v>
      </c>
      <c r="V1375" s="41"/>
      <c r="W1375" s="41" t="s">
        <v>131</v>
      </c>
      <c r="X1375" s="41" t="s">
        <v>132</v>
      </c>
      <c r="Y1375" s="41"/>
      <c r="Z1375" s="41"/>
      <c r="AA1375" s="41"/>
      <c r="AB1375" s="41"/>
      <c r="AC1375" s="41"/>
      <c r="AD1375" s="41" t="s">
        <v>128</v>
      </c>
      <c r="AE1375" s="41" t="s">
        <v>128</v>
      </c>
      <c r="AF1375" s="41" t="s">
        <v>128</v>
      </c>
      <c r="AG1375" s="41"/>
      <c r="AH1375" s="41"/>
      <c r="AI1375" s="41"/>
      <c r="AJ1375" s="41" t="s">
        <v>128</v>
      </c>
      <c r="AK1375" s="41" t="s">
        <v>128</v>
      </c>
      <c r="AL1375" s="41" t="s">
        <v>128</v>
      </c>
      <c r="AM1375" s="40"/>
      <c r="AN1375" s="40">
        <v>19</v>
      </c>
      <c r="AO1375" s="40">
        <v>21</v>
      </c>
      <c r="AP1375" s="40">
        <v>1</v>
      </c>
      <c r="AS1375" s="33"/>
      <c r="AT1375" s="33"/>
      <c r="AU1375" s="33"/>
      <c r="AV1375" s="33"/>
      <c r="AW1375" s="33"/>
      <c r="AX1375" s="33"/>
      <c r="AY1375" s="33"/>
      <c r="AZ1375" s="33"/>
      <c r="BA1375" s="33"/>
      <c r="BB1375" s="33"/>
      <c r="BC1375" s="33"/>
      <c r="BD1375" s="33"/>
      <c r="BE1375" s="33"/>
      <c r="BF1375" s="33"/>
      <c r="BG1375" s="33"/>
      <c r="BH1375" s="33"/>
      <c r="BI1375" s="33"/>
      <c r="BJ1375" s="33"/>
      <c r="BK1375" s="33"/>
      <c r="BL1375" s="33"/>
      <c r="BM1375" s="33"/>
      <c r="BN1375" s="33"/>
      <c r="BO1375" s="33"/>
      <c r="BP1375" s="33"/>
      <c r="BQ1375" s="33"/>
      <c r="BR1375" s="33"/>
      <c r="BS1375" s="33"/>
      <c r="BT1375" s="33"/>
      <c r="BU1375" s="33"/>
      <c r="BV1375" s="33"/>
      <c r="BW1375" s="33"/>
      <c r="BX1375" s="33"/>
      <c r="BY1375" s="33"/>
      <c r="BZ1375" s="33"/>
    </row>
    <row r="1376" spans="1:78" customFormat="1" x14ac:dyDescent="0.35"/>
    <row r="1377" spans="1:78" customFormat="1" x14ac:dyDescent="0.35">
      <c r="A1377" s="306" t="s">
        <v>637</v>
      </c>
      <c r="B1377" s="307"/>
      <c r="C1377" s="307"/>
      <c r="D1377" s="307"/>
      <c r="E1377" s="307"/>
      <c r="F1377" s="307"/>
      <c r="G1377" s="307"/>
      <c r="H1377" s="307"/>
      <c r="I1377" s="307"/>
      <c r="J1377" s="307"/>
    </row>
    <row r="1378" spans="1:78" customFormat="1" x14ac:dyDescent="0.35">
      <c r="A1378" s="218"/>
      <c r="B1378" s="219"/>
      <c r="C1378" s="308" t="s">
        <v>245</v>
      </c>
      <c r="D1378" s="308"/>
      <c r="E1378" s="308"/>
      <c r="F1378" s="308"/>
      <c r="G1378" s="308"/>
      <c r="H1378" s="308"/>
      <c r="I1378" s="308"/>
      <c r="J1378" s="308"/>
      <c r="K1378" s="308"/>
    </row>
    <row r="1379" spans="1:78" customFormat="1" x14ac:dyDescent="0.35">
      <c r="A1379" s="304" t="s">
        <v>246</v>
      </c>
      <c r="B1379" s="304" t="s">
        <v>247</v>
      </c>
      <c r="C1379" s="309" t="s">
        <v>248</v>
      </c>
      <c r="D1379" s="310"/>
      <c r="E1379" s="310"/>
      <c r="F1379" s="311"/>
      <c r="G1379" s="312" t="s">
        <v>249</v>
      </c>
      <c r="H1379" s="313"/>
      <c r="I1379" s="313"/>
      <c r="J1379" s="314"/>
      <c r="K1379" s="304" t="s">
        <v>250</v>
      </c>
      <c r="L1379" s="304" t="s">
        <v>251</v>
      </c>
    </row>
    <row r="1380" spans="1:78" customFormat="1" x14ac:dyDescent="0.35">
      <c r="A1380" s="305"/>
      <c r="B1380" s="305"/>
      <c r="C1380" s="88" t="s">
        <v>161</v>
      </c>
      <c r="D1380" s="88" t="s">
        <v>163</v>
      </c>
      <c r="E1380" s="88" t="s">
        <v>252</v>
      </c>
      <c r="F1380" s="88" t="s">
        <v>253</v>
      </c>
      <c r="G1380" s="89" t="s">
        <v>161</v>
      </c>
      <c r="H1380" s="89" t="s">
        <v>163</v>
      </c>
      <c r="I1380" s="89" t="s">
        <v>252</v>
      </c>
      <c r="J1380" s="89" t="s">
        <v>253</v>
      </c>
      <c r="K1380" s="305"/>
      <c r="L1380" s="305"/>
    </row>
    <row r="1381" spans="1:78" customFormat="1" x14ac:dyDescent="0.35">
      <c r="A1381" s="41" t="s">
        <v>254</v>
      </c>
      <c r="B1381" s="41" t="s">
        <v>255</v>
      </c>
      <c r="C1381" s="21" t="str">
        <f>TEXT(16736.14,"0.00")</f>
        <v>16736.14</v>
      </c>
      <c r="D1381" s="21" t="str">
        <f>TEXT(668,"0")</f>
        <v>668</v>
      </c>
      <c r="E1381" s="21" t="str">
        <f>TEXT(16068.14,"0.00")</f>
        <v>16068.14</v>
      </c>
      <c r="F1381" s="21" t="str">
        <f>TEXT(96.01,"0.00")</f>
        <v>96.01</v>
      </c>
      <c r="G1381" s="21" t="str">
        <f>TEXT(3750,"0")</f>
        <v>3750</v>
      </c>
      <c r="H1381" s="21" t="str">
        <f>TEXT(460,"0")</f>
        <v>460</v>
      </c>
      <c r="I1381" s="21" t="str">
        <f>TEXT(3290,"0")</f>
        <v>3290</v>
      </c>
      <c r="J1381" s="21" t="str">
        <f>TEXT(87.73,"0.00")</f>
        <v>87.73</v>
      </c>
      <c r="K1381" s="21" t="str">
        <f>TEXT(346.3,"0.0")</f>
        <v>346.3</v>
      </c>
      <c r="L1381" s="41" t="s">
        <v>28</v>
      </c>
    </row>
    <row r="1383" spans="1:78" customFormat="1" x14ac:dyDescent="0.35">
      <c r="A1383" s="34" t="s">
        <v>654</v>
      </c>
      <c r="B1383" s="35"/>
      <c r="C1383" s="35"/>
      <c r="D1383" s="35"/>
      <c r="E1383" s="35"/>
      <c r="F1383" s="35"/>
      <c r="G1383" s="35"/>
      <c r="H1383" s="35"/>
      <c r="I1383" s="35"/>
      <c r="J1383" s="35"/>
      <c r="K1383" s="35"/>
      <c r="L1383" s="35"/>
      <c r="M1383" s="35"/>
      <c r="N1383" s="35"/>
      <c r="O1383" s="35"/>
      <c r="P1383" s="35"/>
      <c r="Q1383" s="35"/>
      <c r="R1383" s="35"/>
      <c r="S1383" s="35"/>
      <c r="T1383" s="35"/>
      <c r="U1383" s="35"/>
      <c r="V1383" s="35"/>
      <c r="W1383" s="35"/>
      <c r="X1383" s="35"/>
      <c r="Y1383" s="35"/>
      <c r="Z1383" s="35"/>
      <c r="AA1383" s="35"/>
      <c r="AB1383" s="35"/>
      <c r="AC1383" s="35"/>
      <c r="AD1383" s="35"/>
      <c r="AE1383" s="35"/>
      <c r="AF1383" s="35"/>
      <c r="AG1383" s="35"/>
      <c r="AH1383" s="35"/>
      <c r="AI1383" s="35"/>
    </row>
    <row r="1384" spans="1:78" customFormat="1" x14ac:dyDescent="0.35">
      <c r="A1384" s="36" t="s">
        <v>84</v>
      </c>
      <c r="B1384" s="36" t="s">
        <v>85</v>
      </c>
      <c r="C1384" s="36" t="s">
        <v>86</v>
      </c>
      <c r="D1384" s="36" t="s">
        <v>87</v>
      </c>
      <c r="E1384" s="36" t="s">
        <v>88</v>
      </c>
      <c r="F1384" s="36" t="s">
        <v>89</v>
      </c>
      <c r="G1384" s="36" t="s">
        <v>90</v>
      </c>
      <c r="H1384" s="36" t="s">
        <v>91</v>
      </c>
      <c r="I1384" s="36" t="s">
        <v>92</v>
      </c>
      <c r="J1384" s="36" t="s">
        <v>93</v>
      </c>
      <c r="K1384" s="36" t="s">
        <v>94</v>
      </c>
      <c r="L1384" s="36" t="s">
        <v>95</v>
      </c>
      <c r="M1384" s="36" t="s">
        <v>96</v>
      </c>
      <c r="N1384" s="36" t="s">
        <v>97</v>
      </c>
      <c r="O1384" s="36" t="s">
        <v>98</v>
      </c>
      <c r="P1384" s="36" t="s">
        <v>99</v>
      </c>
      <c r="Q1384" s="36" t="s">
        <v>100</v>
      </c>
      <c r="R1384" s="36" t="s">
        <v>101</v>
      </c>
      <c r="S1384" s="37" t="s">
        <v>102</v>
      </c>
      <c r="T1384" s="315" t="s">
        <v>103</v>
      </c>
      <c r="U1384" s="316"/>
      <c r="V1384" s="317"/>
      <c r="W1384" s="315" t="s">
        <v>104</v>
      </c>
      <c r="X1384" s="317"/>
      <c r="Y1384" s="220"/>
      <c r="Z1384" s="318" t="s">
        <v>105</v>
      </c>
      <c r="AA1384" s="319"/>
      <c r="AB1384" s="319"/>
      <c r="AC1384" s="319"/>
      <c r="AD1384" s="319"/>
      <c r="AE1384" s="319"/>
      <c r="AF1384" s="320"/>
      <c r="AG1384" s="318" t="s">
        <v>106</v>
      </c>
      <c r="AH1384" s="319"/>
      <c r="AI1384" s="319"/>
      <c r="AJ1384" s="319"/>
      <c r="AK1384" s="319"/>
      <c r="AL1384" s="320"/>
      <c r="AM1384" s="46"/>
      <c r="AN1384" s="47"/>
      <c r="AO1384" s="47"/>
      <c r="AP1384" s="47"/>
      <c r="AS1384" s="33"/>
      <c r="AT1384" s="33"/>
      <c r="AU1384" s="33"/>
      <c r="AV1384" s="33"/>
      <c r="AW1384" s="33"/>
      <c r="AX1384" s="33"/>
      <c r="AY1384" s="33"/>
      <c r="AZ1384" s="33"/>
      <c r="BA1384" s="33"/>
      <c r="BB1384" s="33"/>
      <c r="BC1384" s="33"/>
      <c r="BD1384" s="33"/>
      <c r="BE1384" s="33"/>
      <c r="BF1384" s="33"/>
      <c r="BG1384" s="33"/>
      <c r="BH1384" s="33"/>
      <c r="BI1384" s="33"/>
      <c r="BJ1384" s="33"/>
      <c r="BK1384" s="33"/>
      <c r="BL1384" s="33"/>
      <c r="BM1384" s="33"/>
      <c r="BN1384" s="33"/>
      <c r="BO1384" s="33"/>
      <c r="BP1384" s="33"/>
      <c r="BQ1384" s="33"/>
      <c r="BR1384" s="33"/>
      <c r="BS1384" s="33"/>
      <c r="BT1384" s="33"/>
      <c r="BU1384" s="33"/>
      <c r="BV1384" s="33"/>
      <c r="BW1384" s="33"/>
      <c r="BX1384" s="33"/>
      <c r="BY1384" s="33"/>
      <c r="BZ1384" s="33"/>
    </row>
    <row r="1385" spans="1:78" customFormat="1" x14ac:dyDescent="0.35">
      <c r="A1385" s="38"/>
      <c r="B1385" s="38"/>
      <c r="C1385" s="38"/>
      <c r="D1385" s="38"/>
      <c r="E1385" s="38"/>
      <c r="F1385" s="38"/>
      <c r="G1385" s="38"/>
      <c r="H1385" s="38"/>
      <c r="I1385" s="38"/>
      <c r="J1385" s="38"/>
      <c r="K1385" s="38"/>
      <c r="L1385" s="38"/>
      <c r="M1385" s="38"/>
      <c r="N1385" s="38"/>
      <c r="O1385" s="38"/>
      <c r="P1385" s="38"/>
      <c r="Q1385" s="38"/>
      <c r="R1385" s="38"/>
      <c r="S1385" s="38"/>
      <c r="T1385" s="39" t="s">
        <v>107</v>
      </c>
      <c r="U1385" s="39" t="s">
        <v>108</v>
      </c>
      <c r="V1385" s="39" t="s">
        <v>109</v>
      </c>
      <c r="W1385" s="39" t="s">
        <v>110</v>
      </c>
      <c r="X1385" s="39" t="s">
        <v>111</v>
      </c>
      <c r="Y1385" s="39" t="s">
        <v>112</v>
      </c>
      <c r="Z1385" s="39" t="s">
        <v>113</v>
      </c>
      <c r="AA1385" s="39" t="s">
        <v>114</v>
      </c>
      <c r="AB1385" s="39" t="s">
        <v>115</v>
      </c>
      <c r="AC1385" s="39" t="s">
        <v>116</v>
      </c>
      <c r="AD1385" s="39" t="s">
        <v>117</v>
      </c>
      <c r="AE1385" s="39" t="s">
        <v>118</v>
      </c>
      <c r="AF1385" s="39" t="s">
        <v>119</v>
      </c>
      <c r="AG1385" s="39" t="s">
        <v>120</v>
      </c>
      <c r="AH1385" s="39" t="s">
        <v>121</v>
      </c>
      <c r="AI1385" s="39" t="s">
        <v>122</v>
      </c>
      <c r="AJ1385" s="39" t="s">
        <v>123</v>
      </c>
      <c r="AK1385" s="39" t="s">
        <v>124</v>
      </c>
      <c r="AL1385" s="39" t="s">
        <v>125</v>
      </c>
      <c r="AM1385" s="38" t="s">
        <v>149</v>
      </c>
      <c r="AN1385" s="39" t="s">
        <v>150</v>
      </c>
      <c r="AO1385" s="39" t="s">
        <v>151</v>
      </c>
      <c r="AP1385" s="58" t="s">
        <v>178</v>
      </c>
      <c r="AS1385" s="33"/>
      <c r="AT1385" s="33"/>
      <c r="AU1385" s="33"/>
      <c r="AV1385" s="33"/>
      <c r="AW1385" s="33"/>
      <c r="AX1385" s="33"/>
      <c r="AY1385" s="33"/>
      <c r="AZ1385" s="33"/>
      <c r="BA1385" s="33"/>
      <c r="BB1385" s="33"/>
      <c r="BC1385" s="33"/>
      <c r="BD1385" s="33"/>
      <c r="BE1385" s="33"/>
      <c r="BF1385" s="33"/>
      <c r="BG1385" s="33"/>
      <c r="BH1385" s="33"/>
      <c r="BI1385" s="33"/>
      <c r="BJ1385" s="33"/>
      <c r="BK1385" s="33"/>
      <c r="BL1385" s="33"/>
      <c r="BM1385" s="33"/>
      <c r="BN1385" s="33"/>
      <c r="BO1385" s="33"/>
      <c r="BP1385" s="33"/>
      <c r="BQ1385" s="33"/>
      <c r="BR1385" s="33"/>
      <c r="BS1385" s="33"/>
      <c r="BT1385" s="33"/>
      <c r="BU1385" s="33"/>
      <c r="BV1385" s="33"/>
      <c r="BW1385" s="33"/>
      <c r="BX1385" s="33"/>
      <c r="BY1385" s="33"/>
      <c r="BZ1385" s="33"/>
    </row>
    <row r="1386" spans="1:78" customFormat="1" x14ac:dyDescent="0.35">
      <c r="A1386" s="40" t="s">
        <v>145</v>
      </c>
      <c r="B1386" s="5" t="s">
        <v>647</v>
      </c>
      <c r="C1386" s="40" t="s">
        <v>646</v>
      </c>
      <c r="D1386" s="5" t="s">
        <v>146</v>
      </c>
      <c r="E1386" s="41" t="s">
        <v>28</v>
      </c>
      <c r="F1386" s="40" t="s">
        <v>126</v>
      </c>
      <c r="G1386" s="42" t="str">
        <f ca="1">TEXT(TODAY(),"YYYY-MM-DD")</f>
        <v>2022-12-20</v>
      </c>
      <c r="H1386" s="42" t="str">
        <f ca="1">TEXT(TODAY(),"YYYY-MM-DD")</f>
        <v>2022-12-20</v>
      </c>
      <c r="I1386" s="40">
        <v>12</v>
      </c>
      <c r="J1386" s="40">
        <v>12</v>
      </c>
      <c r="K1386" s="40">
        <v>12</v>
      </c>
      <c r="L1386" s="40" t="s">
        <v>431</v>
      </c>
      <c r="M1386" s="40" t="s">
        <v>432</v>
      </c>
      <c r="N1386" s="21" t="s">
        <v>127</v>
      </c>
      <c r="O1386" s="21" t="s">
        <v>127</v>
      </c>
      <c r="P1386" s="21" t="s">
        <v>128</v>
      </c>
      <c r="Q1386" s="21" t="s">
        <v>128</v>
      </c>
      <c r="R1386" s="21" t="s">
        <v>128</v>
      </c>
      <c r="S1386" s="41"/>
      <c r="T1386" s="41" t="s">
        <v>129</v>
      </c>
      <c r="U1386" s="41" t="s">
        <v>130</v>
      </c>
      <c r="V1386" s="41"/>
      <c r="W1386" s="41" t="s">
        <v>131</v>
      </c>
      <c r="X1386" s="41" t="s">
        <v>132</v>
      </c>
      <c r="Y1386" s="41"/>
      <c r="Z1386" s="41"/>
      <c r="AA1386" s="41"/>
      <c r="AB1386" s="41"/>
      <c r="AC1386" s="41"/>
      <c r="AD1386" s="41" t="s">
        <v>128</v>
      </c>
      <c r="AE1386" s="41" t="s">
        <v>128</v>
      </c>
      <c r="AF1386" s="41" t="s">
        <v>128</v>
      </c>
      <c r="AG1386" s="41"/>
      <c r="AH1386" s="41"/>
      <c r="AI1386" s="41"/>
      <c r="AJ1386" s="41" t="s">
        <v>128</v>
      </c>
      <c r="AK1386" s="41" t="s">
        <v>128</v>
      </c>
      <c r="AL1386" s="41" t="s">
        <v>128</v>
      </c>
      <c r="AM1386" s="40"/>
      <c r="AN1386" s="40">
        <v>0</v>
      </c>
      <c r="AO1386" s="40">
        <v>0</v>
      </c>
      <c r="AP1386" s="40">
        <v>14</v>
      </c>
      <c r="AS1386" s="33"/>
      <c r="AT1386" s="33"/>
      <c r="AU1386" s="33"/>
      <c r="AV1386" s="33"/>
      <c r="AW1386" s="33"/>
      <c r="AX1386" s="33"/>
      <c r="AY1386" s="33"/>
      <c r="AZ1386" s="33"/>
      <c r="BA1386" s="33"/>
      <c r="BB1386" s="33"/>
      <c r="BC1386" s="33"/>
      <c r="BD1386" s="33"/>
      <c r="BE1386" s="33"/>
      <c r="BF1386" s="33"/>
      <c r="BG1386" s="33"/>
      <c r="BH1386" s="33"/>
      <c r="BI1386" s="33"/>
      <c r="BJ1386" s="33"/>
      <c r="BK1386" s="33"/>
      <c r="BL1386" s="33"/>
      <c r="BM1386" s="33"/>
      <c r="BN1386" s="33"/>
      <c r="BO1386" s="33"/>
      <c r="BP1386" s="33"/>
      <c r="BQ1386" s="33"/>
      <c r="BR1386" s="33"/>
      <c r="BS1386" s="33"/>
      <c r="BT1386" s="33"/>
      <c r="BU1386" s="33"/>
      <c r="BV1386" s="33"/>
      <c r="BW1386" s="33"/>
      <c r="BX1386" s="33"/>
      <c r="BY1386" s="33"/>
      <c r="BZ1386" s="33"/>
    </row>
    <row r="1387" spans="1:78" customFormat="1" ht="19" customHeight="1" x14ac:dyDescent="0.35">
      <c r="A1387" s="33"/>
      <c r="B1387" s="33"/>
      <c r="C1387" s="33"/>
      <c r="D1387" s="33"/>
      <c r="E1387" s="33"/>
      <c r="F1387" s="33"/>
      <c r="G1387" s="33"/>
      <c r="H1387" s="33"/>
      <c r="I1387" s="33"/>
      <c r="J1387" s="33"/>
      <c r="K1387" s="33"/>
      <c r="L1387" s="14"/>
      <c r="M1387" s="14"/>
      <c r="Y1387" s="60"/>
    </row>
    <row r="1388" spans="1:78" customFormat="1" ht="18.5" x14ac:dyDescent="0.35">
      <c r="A1388" s="48" t="s">
        <v>653</v>
      </c>
      <c r="B1388" s="49"/>
      <c r="C1388" s="49"/>
      <c r="D1388" s="49"/>
      <c r="E1388" s="49"/>
      <c r="F1388" s="49"/>
      <c r="G1388" s="49"/>
      <c r="H1388" s="49"/>
      <c r="I1388" s="49"/>
      <c r="J1388" s="49"/>
      <c r="K1388" s="49"/>
      <c r="L1388" s="33"/>
      <c r="Y1388" s="60"/>
      <c r="BB1388" s="33"/>
      <c r="BC1388" s="33"/>
      <c r="BD1388" s="33"/>
      <c r="BE1388" s="33"/>
      <c r="BF1388" s="33"/>
      <c r="BG1388" s="33"/>
      <c r="BH1388" s="33"/>
      <c r="BI1388" s="33"/>
      <c r="BJ1388" s="33"/>
      <c r="BK1388" s="33"/>
      <c r="BL1388" s="33"/>
      <c r="BM1388" s="33"/>
      <c r="BN1388" s="33"/>
      <c r="BO1388" s="33"/>
      <c r="BP1388" s="33"/>
      <c r="BQ1388" s="33"/>
      <c r="BR1388" s="33"/>
      <c r="BS1388" s="33"/>
      <c r="BT1388" s="33"/>
      <c r="BU1388" s="33"/>
      <c r="BV1388" s="33"/>
      <c r="BW1388" s="33"/>
      <c r="BX1388" s="33"/>
      <c r="BY1388" s="33"/>
      <c r="BZ1388" s="33"/>
    </row>
    <row r="1389" spans="1:78" customFormat="1" ht="15.5" x14ac:dyDescent="0.35">
      <c r="A1389" s="43" t="s">
        <v>32</v>
      </c>
      <c r="B1389" s="43" t="s">
        <v>33</v>
      </c>
      <c r="C1389" s="43" t="s">
        <v>34</v>
      </c>
      <c r="D1389" s="43" t="s">
        <v>4</v>
      </c>
      <c r="E1389" s="43" t="s">
        <v>35</v>
      </c>
      <c r="F1389" s="43" t="s">
        <v>133</v>
      </c>
      <c r="G1389" s="43" t="s">
        <v>134</v>
      </c>
      <c r="H1389" s="43" t="s">
        <v>135</v>
      </c>
      <c r="I1389" s="43" t="s">
        <v>136</v>
      </c>
      <c r="J1389" s="43" t="s">
        <v>137</v>
      </c>
      <c r="K1389" s="43" t="s">
        <v>138</v>
      </c>
      <c r="L1389" s="33"/>
      <c r="Y1389" s="60"/>
      <c r="BB1389" s="33"/>
      <c r="BC1389" s="33"/>
      <c r="BD1389" s="33"/>
      <c r="BE1389" s="33"/>
      <c r="BF1389" s="33"/>
      <c r="BG1389" s="33"/>
      <c r="BH1389" s="33"/>
      <c r="BI1389" s="33"/>
      <c r="BJ1389" s="33"/>
      <c r="BK1389" s="33"/>
      <c r="BL1389" s="33"/>
      <c r="BM1389" s="33"/>
      <c r="BN1389" s="33"/>
      <c r="BO1389" s="33"/>
      <c r="BP1389" s="33"/>
      <c r="BQ1389" s="33"/>
      <c r="BR1389" s="33"/>
      <c r="BS1389" s="33"/>
      <c r="BT1389" s="33"/>
      <c r="BU1389" s="33"/>
      <c r="BV1389" s="33"/>
      <c r="BW1389" s="33"/>
      <c r="BX1389" s="33"/>
      <c r="BY1389" s="33"/>
      <c r="BZ1389" s="33"/>
    </row>
    <row r="1390" spans="1:78" customFormat="1" x14ac:dyDescent="0.35">
      <c r="A1390" s="44" t="s">
        <v>139</v>
      </c>
      <c r="B1390" s="44" t="s">
        <v>140</v>
      </c>
      <c r="C1390" s="44" t="str">
        <f ca="1">TEXT(TODAY(),"YYYY-MM-DD")</f>
        <v>2022-12-20</v>
      </c>
      <c r="D1390" s="44" t="s">
        <v>13</v>
      </c>
      <c r="E1390" s="44" t="s">
        <v>38</v>
      </c>
      <c r="F1390" s="45" t="str">
        <f ca="1">TEXT(TODAY(),"YYYY-MM-DD")</f>
        <v>2022-12-20</v>
      </c>
      <c r="G1390" s="42" t="s">
        <v>128</v>
      </c>
      <c r="H1390" s="44" t="s">
        <v>647</v>
      </c>
      <c r="I1390" s="44" t="s">
        <v>141</v>
      </c>
      <c r="J1390" s="44" t="s">
        <v>152</v>
      </c>
      <c r="K1390" s="44"/>
      <c r="L1390" s="33"/>
      <c r="Y1390" s="60"/>
      <c r="BB1390" s="33"/>
      <c r="BC1390" s="33"/>
      <c r="BD1390" s="33"/>
      <c r="BE1390" s="33"/>
      <c r="BF1390" s="33"/>
      <c r="BG1390" s="33"/>
      <c r="BH1390" s="33"/>
      <c r="BI1390" s="33"/>
      <c r="BJ1390" s="33"/>
      <c r="BK1390" s="33"/>
      <c r="BL1390" s="33"/>
      <c r="BM1390" s="33"/>
      <c r="BN1390" s="33"/>
      <c r="BO1390" s="33"/>
      <c r="BP1390" s="33"/>
      <c r="BQ1390" s="33"/>
      <c r="BR1390" s="33"/>
      <c r="BS1390" s="33"/>
      <c r="BT1390" s="33"/>
      <c r="BU1390" s="33"/>
      <c r="BV1390" s="33"/>
      <c r="BW1390" s="33"/>
      <c r="BX1390" s="33"/>
      <c r="BY1390" s="33"/>
      <c r="BZ1390" s="33"/>
    </row>
    <row r="1391" spans="1:78" customFormat="1" x14ac:dyDescent="0.35">
      <c r="A1391" s="44" t="s">
        <v>36</v>
      </c>
      <c r="B1391" s="44" t="s">
        <v>143</v>
      </c>
      <c r="C1391" s="44" t="str">
        <f ca="1">TEXT(TODAY(),"YYYY-MM-DD")</f>
        <v>2022-12-20</v>
      </c>
      <c r="D1391" s="44" t="s">
        <v>13</v>
      </c>
      <c r="E1391" s="44" t="s">
        <v>144</v>
      </c>
      <c r="F1391" s="45" t="str">
        <f ca="1">TEXT(TODAY(),"YYYY-MM-DD")</f>
        <v>2022-12-20</v>
      </c>
      <c r="G1391" s="42" t="s">
        <v>128</v>
      </c>
      <c r="H1391" s="44" t="s">
        <v>647</v>
      </c>
      <c r="I1391" s="44" t="s">
        <v>141</v>
      </c>
      <c r="J1391" s="44" t="s">
        <v>142</v>
      </c>
      <c r="K1391" s="44"/>
      <c r="L1391" s="33"/>
      <c r="Y1391" s="60"/>
      <c r="BB1391" s="33"/>
      <c r="BC1391" s="33"/>
      <c r="BD1391" s="33"/>
      <c r="BE1391" s="33"/>
      <c r="BF1391" s="33"/>
      <c r="BG1391" s="33"/>
      <c r="BH1391" s="33"/>
      <c r="BI1391" s="33"/>
      <c r="BJ1391" s="33"/>
      <c r="BK1391" s="33"/>
      <c r="BL1391" s="33"/>
      <c r="BM1391" s="33"/>
      <c r="BN1391" s="33"/>
      <c r="BO1391" s="33"/>
      <c r="BP1391" s="33"/>
      <c r="BQ1391" s="33"/>
      <c r="BR1391" s="33"/>
      <c r="BS1391" s="33"/>
      <c r="BT1391" s="33"/>
      <c r="BU1391" s="33"/>
      <c r="BV1391" s="33"/>
      <c r="BW1391" s="33"/>
      <c r="BX1391" s="33"/>
      <c r="BY1391" s="33"/>
      <c r="BZ1391" s="33"/>
    </row>
    <row r="1393" spans="1:78" customFormat="1" x14ac:dyDescent="0.35">
      <c r="A1393" s="321" t="s">
        <v>652</v>
      </c>
      <c r="B1393" s="322"/>
      <c r="C1393" s="322"/>
      <c r="D1393" s="322"/>
      <c r="E1393" s="322"/>
      <c r="F1393" s="322"/>
      <c r="G1393" s="322"/>
      <c r="H1393" s="322"/>
      <c r="I1393" s="322"/>
      <c r="J1393" s="322"/>
      <c r="K1393" s="322"/>
      <c r="L1393" s="322"/>
      <c r="M1393" s="322"/>
      <c r="N1393" s="322"/>
      <c r="O1393" s="322"/>
      <c r="P1393" s="322"/>
      <c r="Q1393" s="322"/>
      <c r="R1393" s="322"/>
      <c r="S1393" s="222"/>
      <c r="T1393" s="222"/>
      <c r="U1393" s="222"/>
      <c r="V1393" s="222"/>
      <c r="W1393" s="222"/>
      <c r="X1393" s="222"/>
      <c r="Y1393" s="222"/>
      <c r="Z1393" s="222"/>
    </row>
    <row r="1394" spans="1:78" customFormat="1" x14ac:dyDescent="0.35">
      <c r="A1394" s="56" t="s">
        <v>153</v>
      </c>
      <c r="B1394" s="56" t="s">
        <v>154</v>
      </c>
      <c r="C1394" s="56" t="s">
        <v>155</v>
      </c>
      <c r="D1394" s="56" t="s">
        <v>90</v>
      </c>
      <c r="E1394" s="56" t="s">
        <v>102</v>
      </c>
      <c r="F1394" s="56" t="s">
        <v>156</v>
      </c>
      <c r="G1394" s="56" t="s">
        <v>157</v>
      </c>
      <c r="H1394" s="56" t="s">
        <v>158</v>
      </c>
      <c r="I1394" s="56" t="s">
        <v>159</v>
      </c>
      <c r="J1394" s="56" t="s">
        <v>160</v>
      </c>
      <c r="K1394" s="56" t="s">
        <v>161</v>
      </c>
      <c r="L1394" s="56" t="s">
        <v>162</v>
      </c>
      <c r="M1394" s="56" t="s">
        <v>163</v>
      </c>
      <c r="N1394" s="56" t="s">
        <v>164</v>
      </c>
      <c r="O1394" s="56" t="s">
        <v>165</v>
      </c>
      <c r="P1394" s="56" t="s">
        <v>166</v>
      </c>
      <c r="Q1394" s="56" t="s">
        <v>167</v>
      </c>
      <c r="R1394" s="56" t="s">
        <v>168</v>
      </c>
      <c r="S1394" s="56" t="s">
        <v>169</v>
      </c>
      <c r="T1394" s="56" t="s">
        <v>136</v>
      </c>
      <c r="U1394" s="56" t="s">
        <v>135</v>
      </c>
      <c r="V1394" s="56" t="s">
        <v>171</v>
      </c>
      <c r="W1394" s="56" t="s">
        <v>174</v>
      </c>
      <c r="X1394" s="56" t="s">
        <v>175</v>
      </c>
      <c r="Y1394" s="56" t="s">
        <v>177</v>
      </c>
      <c r="Z1394" s="56" t="s">
        <v>172</v>
      </c>
    </row>
    <row r="1395" spans="1:78" customFormat="1" x14ac:dyDescent="0.35">
      <c r="A1395" s="51" t="s">
        <v>256</v>
      </c>
      <c r="B1395" s="50"/>
      <c r="C1395" s="223" t="s">
        <v>651</v>
      </c>
      <c r="D1395" s="225" t="str">
        <f ca="1">TEXT(TODAY(),"YYYY-MM-DD")</f>
        <v>2022-12-20</v>
      </c>
      <c r="E1395" s="223" t="str">
        <f ca="1">TEXT(TODAY()+45,"YYYY-MM-DD")</f>
        <v>2023-02-03</v>
      </c>
      <c r="F1395" s="224">
        <v>11</v>
      </c>
      <c r="G1395" s="224" t="s">
        <v>238</v>
      </c>
      <c r="H1395" s="224">
        <f>F1395</f>
        <v>11</v>
      </c>
      <c r="I1395" s="223" t="s">
        <v>65</v>
      </c>
      <c r="J1395" s="224">
        <v>1</v>
      </c>
      <c r="K1395" s="224" t="str">
        <f>TEXT(H1395*J1395,"0.00")</f>
        <v>11.00</v>
      </c>
      <c r="L1395" s="224"/>
      <c r="M1395" s="224">
        <f>10+(J1395*3)</f>
        <v>13</v>
      </c>
      <c r="N1395" s="223"/>
      <c r="O1395" s="223"/>
      <c r="P1395" s="223"/>
      <c r="Q1395" s="223"/>
      <c r="R1395" s="223"/>
      <c r="S1395" s="223"/>
      <c r="T1395" s="223" t="s">
        <v>141</v>
      </c>
      <c r="U1395" s="223" t="s">
        <v>647</v>
      </c>
      <c r="V1395" s="223" t="s">
        <v>195</v>
      </c>
      <c r="W1395" s="223" t="s">
        <v>38</v>
      </c>
      <c r="X1395" s="223" t="s">
        <v>196</v>
      </c>
      <c r="Y1395" s="223" t="s">
        <v>650</v>
      </c>
      <c r="Z1395" s="223" t="s">
        <v>649</v>
      </c>
      <c r="AU1395" t="s">
        <v>833</v>
      </c>
    </row>
    <row r="1397" spans="1:78" customFormat="1" x14ac:dyDescent="0.35">
      <c r="A1397" s="34" t="s">
        <v>648</v>
      </c>
      <c r="B1397" s="35"/>
      <c r="C1397" s="35"/>
      <c r="D1397" s="35"/>
      <c r="E1397" s="35"/>
      <c r="F1397" s="35"/>
      <c r="G1397" s="35"/>
      <c r="H1397" s="35"/>
      <c r="I1397" s="35"/>
      <c r="J1397" s="35"/>
      <c r="K1397" s="35"/>
      <c r="L1397" s="35"/>
      <c r="M1397" s="35"/>
      <c r="N1397" s="35"/>
      <c r="O1397" s="35"/>
      <c r="P1397" s="35"/>
      <c r="Q1397" s="35"/>
      <c r="R1397" s="35"/>
      <c r="S1397" s="35"/>
      <c r="T1397" s="35"/>
      <c r="U1397" s="35"/>
      <c r="V1397" s="35"/>
      <c r="W1397" s="35"/>
      <c r="X1397" s="35"/>
      <c r="Y1397" s="35"/>
      <c r="Z1397" s="35"/>
      <c r="AA1397" s="35"/>
      <c r="AB1397" s="35"/>
      <c r="AC1397" s="35"/>
      <c r="AD1397" s="35"/>
      <c r="AE1397" s="35"/>
      <c r="AF1397" s="35"/>
      <c r="AG1397" s="35"/>
      <c r="AH1397" s="35"/>
      <c r="AI1397" s="35"/>
    </row>
    <row r="1398" spans="1:78" customFormat="1" x14ac:dyDescent="0.35">
      <c r="A1398" s="36" t="s">
        <v>84</v>
      </c>
      <c r="B1398" s="36" t="s">
        <v>85</v>
      </c>
      <c r="C1398" s="36" t="s">
        <v>86</v>
      </c>
      <c r="D1398" s="36" t="s">
        <v>87</v>
      </c>
      <c r="E1398" s="36" t="s">
        <v>88</v>
      </c>
      <c r="F1398" s="36" t="s">
        <v>89</v>
      </c>
      <c r="G1398" s="36" t="s">
        <v>90</v>
      </c>
      <c r="H1398" s="36" t="s">
        <v>91</v>
      </c>
      <c r="I1398" s="36" t="s">
        <v>92</v>
      </c>
      <c r="J1398" s="36" t="s">
        <v>93</v>
      </c>
      <c r="K1398" s="36" t="s">
        <v>94</v>
      </c>
      <c r="L1398" s="36" t="s">
        <v>95</v>
      </c>
      <c r="M1398" s="36" t="s">
        <v>96</v>
      </c>
      <c r="N1398" s="36" t="s">
        <v>97</v>
      </c>
      <c r="O1398" s="36" t="s">
        <v>98</v>
      </c>
      <c r="P1398" s="36" t="s">
        <v>99</v>
      </c>
      <c r="Q1398" s="36" t="s">
        <v>100</v>
      </c>
      <c r="R1398" s="36" t="s">
        <v>101</v>
      </c>
      <c r="S1398" s="37" t="s">
        <v>102</v>
      </c>
      <c r="T1398" s="315" t="s">
        <v>103</v>
      </c>
      <c r="U1398" s="316"/>
      <c r="V1398" s="317"/>
      <c r="W1398" s="315" t="s">
        <v>104</v>
      </c>
      <c r="X1398" s="317"/>
      <c r="Y1398" s="220"/>
      <c r="Z1398" s="318" t="s">
        <v>105</v>
      </c>
      <c r="AA1398" s="319"/>
      <c r="AB1398" s="319"/>
      <c r="AC1398" s="319"/>
      <c r="AD1398" s="319"/>
      <c r="AE1398" s="319"/>
      <c r="AF1398" s="320"/>
      <c r="AG1398" s="318" t="s">
        <v>106</v>
      </c>
      <c r="AH1398" s="319"/>
      <c r="AI1398" s="319"/>
      <c r="AJ1398" s="319"/>
      <c r="AK1398" s="319"/>
      <c r="AL1398" s="320"/>
      <c r="AM1398" s="46"/>
      <c r="AN1398" s="47"/>
      <c r="AO1398" s="47"/>
      <c r="AP1398" s="47"/>
      <c r="AS1398" s="33"/>
      <c r="AT1398" s="33"/>
      <c r="AU1398" s="33"/>
      <c r="AV1398" s="33"/>
      <c r="AW1398" s="33"/>
      <c r="AX1398" s="33"/>
      <c r="AY1398" s="33"/>
      <c r="AZ1398" s="33"/>
      <c r="BA1398" s="33"/>
      <c r="BB1398" s="33"/>
      <c r="BC1398" s="33"/>
      <c r="BD1398" s="33"/>
      <c r="BE1398" s="33"/>
      <c r="BF1398" s="33"/>
      <c r="BG1398" s="33"/>
      <c r="BH1398" s="33"/>
      <c r="BI1398" s="33"/>
      <c r="BJ1398" s="33"/>
      <c r="BK1398" s="33"/>
      <c r="BL1398" s="33"/>
      <c r="BM1398" s="33"/>
      <c r="BN1398" s="33"/>
      <c r="BO1398" s="33"/>
      <c r="BP1398" s="33"/>
      <c r="BQ1398" s="33"/>
      <c r="BR1398" s="33"/>
      <c r="BS1398" s="33"/>
      <c r="BT1398" s="33"/>
      <c r="BU1398" s="33"/>
      <c r="BV1398" s="33"/>
      <c r="BW1398" s="33"/>
      <c r="BX1398" s="33"/>
      <c r="BY1398" s="33"/>
      <c r="BZ1398" s="33"/>
    </row>
    <row r="1399" spans="1:78" customFormat="1" x14ac:dyDescent="0.35">
      <c r="A1399" s="38"/>
      <c r="B1399" s="38"/>
      <c r="C1399" s="38"/>
      <c r="D1399" s="38"/>
      <c r="E1399" s="38"/>
      <c r="F1399" s="38"/>
      <c r="G1399" s="38"/>
      <c r="H1399" s="38"/>
      <c r="I1399" s="38"/>
      <c r="J1399" s="38"/>
      <c r="K1399" s="38"/>
      <c r="L1399" s="38"/>
      <c r="M1399" s="38"/>
      <c r="N1399" s="38"/>
      <c r="O1399" s="38"/>
      <c r="P1399" s="38"/>
      <c r="Q1399" s="38"/>
      <c r="R1399" s="38"/>
      <c r="S1399" s="38"/>
      <c r="T1399" s="39" t="s">
        <v>107</v>
      </c>
      <c r="U1399" s="39" t="s">
        <v>108</v>
      </c>
      <c r="V1399" s="39" t="s">
        <v>109</v>
      </c>
      <c r="W1399" s="39" t="s">
        <v>110</v>
      </c>
      <c r="X1399" s="39" t="s">
        <v>111</v>
      </c>
      <c r="Y1399" s="39" t="s">
        <v>112</v>
      </c>
      <c r="Z1399" s="39" t="s">
        <v>113</v>
      </c>
      <c r="AA1399" s="39" t="s">
        <v>114</v>
      </c>
      <c r="AB1399" s="39" t="s">
        <v>115</v>
      </c>
      <c r="AC1399" s="39" t="s">
        <v>116</v>
      </c>
      <c r="AD1399" s="39" t="s">
        <v>117</v>
      </c>
      <c r="AE1399" s="39" t="s">
        <v>118</v>
      </c>
      <c r="AF1399" s="39" t="s">
        <v>119</v>
      </c>
      <c r="AG1399" s="39" t="s">
        <v>120</v>
      </c>
      <c r="AH1399" s="39" t="s">
        <v>121</v>
      </c>
      <c r="AI1399" s="39" t="s">
        <v>122</v>
      </c>
      <c r="AJ1399" s="39" t="s">
        <v>123</v>
      </c>
      <c r="AK1399" s="39" t="s">
        <v>124</v>
      </c>
      <c r="AL1399" s="39" t="s">
        <v>125</v>
      </c>
      <c r="AM1399" s="38" t="s">
        <v>149</v>
      </c>
      <c r="AN1399" s="39" t="s">
        <v>150</v>
      </c>
      <c r="AO1399" s="39" t="s">
        <v>151</v>
      </c>
      <c r="AP1399" s="58" t="s">
        <v>178</v>
      </c>
      <c r="AS1399" s="33"/>
      <c r="AT1399" s="33"/>
      <c r="AU1399" s="33"/>
      <c r="AV1399" s="33"/>
      <c r="AW1399" s="33"/>
      <c r="AX1399" s="33"/>
      <c r="AY1399" s="33"/>
      <c r="AZ1399" s="33"/>
      <c r="BA1399" s="33"/>
      <c r="BB1399" s="33"/>
      <c r="BC1399" s="33"/>
      <c r="BD1399" s="33"/>
      <c r="BE1399" s="33"/>
      <c r="BF1399" s="33"/>
      <c r="BG1399" s="33"/>
      <c r="BH1399" s="33"/>
      <c r="BI1399" s="33"/>
      <c r="BJ1399" s="33"/>
      <c r="BK1399" s="33"/>
      <c r="BL1399" s="33"/>
      <c r="BM1399" s="33"/>
      <c r="BN1399" s="33"/>
      <c r="BO1399" s="33"/>
      <c r="BP1399" s="33"/>
      <c r="BQ1399" s="33"/>
      <c r="BR1399" s="33"/>
      <c r="BS1399" s="33"/>
      <c r="BT1399" s="33"/>
      <c r="BU1399" s="33"/>
      <c r="BV1399" s="33"/>
      <c r="BW1399" s="33"/>
      <c r="BX1399" s="33"/>
      <c r="BY1399" s="33"/>
      <c r="BZ1399" s="33"/>
    </row>
    <row r="1400" spans="1:78" customFormat="1" x14ac:dyDescent="0.35">
      <c r="A1400" s="40" t="s">
        <v>145</v>
      </c>
      <c r="B1400" s="5" t="s">
        <v>647</v>
      </c>
      <c r="C1400" s="40" t="s">
        <v>646</v>
      </c>
      <c r="D1400" s="5" t="s">
        <v>146</v>
      </c>
      <c r="E1400" s="41" t="s">
        <v>28</v>
      </c>
      <c r="F1400" s="40" t="s">
        <v>126</v>
      </c>
      <c r="G1400" s="42" t="str">
        <f ca="1">TEXT(TODAY(),"YYYY-MM-DD")</f>
        <v>2022-12-20</v>
      </c>
      <c r="H1400" s="42" t="str">
        <f ca="1">TEXT(TODAY(),"YYYY-MM-DD")</f>
        <v>2022-12-20</v>
      </c>
      <c r="I1400" s="40">
        <v>12</v>
      </c>
      <c r="J1400" s="40">
        <v>12</v>
      </c>
      <c r="K1400" s="40">
        <v>12</v>
      </c>
      <c r="L1400" s="40" t="s">
        <v>431</v>
      </c>
      <c r="M1400" s="40" t="s">
        <v>432</v>
      </c>
      <c r="N1400" s="21" t="s">
        <v>127</v>
      </c>
      <c r="O1400" s="21" t="s">
        <v>127</v>
      </c>
      <c r="P1400" s="21" t="s">
        <v>128</v>
      </c>
      <c r="Q1400" s="21" t="s">
        <v>128</v>
      </c>
      <c r="R1400" s="21" t="s">
        <v>128</v>
      </c>
      <c r="S1400" s="41"/>
      <c r="T1400" s="41" t="s">
        <v>129</v>
      </c>
      <c r="U1400" s="41" t="s">
        <v>130</v>
      </c>
      <c r="V1400" s="41"/>
      <c r="W1400" s="41" t="s">
        <v>131</v>
      </c>
      <c r="X1400" s="41" t="s">
        <v>132</v>
      </c>
      <c r="Y1400" s="41"/>
      <c r="Z1400" s="41"/>
      <c r="AA1400" s="41"/>
      <c r="AB1400" s="41"/>
      <c r="AC1400" s="41"/>
      <c r="AD1400" s="41" t="s">
        <v>128</v>
      </c>
      <c r="AE1400" s="41" t="s">
        <v>128</v>
      </c>
      <c r="AF1400" s="41" t="s">
        <v>128</v>
      </c>
      <c r="AG1400" s="41"/>
      <c r="AH1400" s="41"/>
      <c r="AI1400" s="41"/>
      <c r="AJ1400" s="41" t="s">
        <v>128</v>
      </c>
      <c r="AK1400" s="41" t="s">
        <v>128</v>
      </c>
      <c r="AL1400" s="41" t="s">
        <v>128</v>
      </c>
      <c r="AM1400" s="40"/>
      <c r="AN1400" s="40">
        <v>0</v>
      </c>
      <c r="AO1400" s="40">
        <v>4</v>
      </c>
      <c r="AP1400" s="40">
        <v>14</v>
      </c>
      <c r="AS1400" s="33"/>
      <c r="AT1400" s="33"/>
      <c r="AU1400" s="33"/>
      <c r="AV1400" s="33"/>
      <c r="AW1400" s="33"/>
      <c r="AX1400" s="33"/>
      <c r="AY1400" s="33"/>
      <c r="AZ1400" s="33"/>
      <c r="BA1400" s="33"/>
      <c r="BB1400" s="33"/>
      <c r="BC1400" s="33"/>
      <c r="BD1400" s="33"/>
      <c r="BE1400" s="33"/>
      <c r="BF1400" s="33"/>
      <c r="BG1400" s="33"/>
      <c r="BH1400" s="33"/>
      <c r="BI1400" s="33"/>
      <c r="BJ1400" s="33"/>
      <c r="BK1400" s="33"/>
      <c r="BL1400" s="33"/>
      <c r="BM1400" s="33"/>
      <c r="BN1400" s="33"/>
      <c r="BO1400" s="33"/>
      <c r="BP1400" s="33"/>
      <c r="BQ1400" s="33"/>
      <c r="BR1400" s="33"/>
      <c r="BS1400" s="33"/>
      <c r="BT1400" s="33"/>
      <c r="BU1400" s="33"/>
      <c r="BV1400" s="33"/>
      <c r="BW1400" s="33"/>
      <c r="BX1400" s="33"/>
      <c r="BY1400" s="33"/>
      <c r="BZ1400" s="33"/>
    </row>
    <row r="1401" spans="1:78" customFormat="1" x14ac:dyDescent="0.35"/>
    <row r="1402" spans="1:78" customFormat="1" x14ac:dyDescent="0.35">
      <c r="A1402" s="306" t="s">
        <v>645</v>
      </c>
      <c r="B1402" s="307"/>
      <c r="C1402" s="307"/>
      <c r="D1402" s="307"/>
      <c r="E1402" s="307"/>
      <c r="F1402" s="307"/>
      <c r="G1402" s="307"/>
      <c r="H1402" s="307"/>
      <c r="I1402" s="307"/>
      <c r="J1402" s="307"/>
    </row>
    <row r="1403" spans="1:78" customFormat="1" x14ac:dyDescent="0.35">
      <c r="A1403" s="221"/>
      <c r="B1403" s="222"/>
      <c r="C1403" s="308" t="s">
        <v>245</v>
      </c>
      <c r="D1403" s="308"/>
      <c r="E1403" s="308"/>
      <c r="F1403" s="308"/>
      <c r="G1403" s="308"/>
      <c r="H1403" s="308"/>
      <c r="I1403" s="308"/>
      <c r="J1403" s="308"/>
      <c r="K1403" s="308"/>
    </row>
    <row r="1404" spans="1:78" customFormat="1" x14ac:dyDescent="0.35">
      <c r="A1404" s="304" t="s">
        <v>246</v>
      </c>
      <c r="B1404" s="304" t="s">
        <v>247</v>
      </c>
      <c r="C1404" s="309" t="s">
        <v>248</v>
      </c>
      <c r="D1404" s="310"/>
      <c r="E1404" s="310"/>
      <c r="F1404" s="311"/>
      <c r="G1404" s="312" t="s">
        <v>249</v>
      </c>
      <c r="H1404" s="313"/>
      <c r="I1404" s="313"/>
      <c r="J1404" s="314"/>
      <c r="K1404" s="304" t="s">
        <v>250</v>
      </c>
      <c r="L1404" s="304" t="s">
        <v>251</v>
      </c>
    </row>
    <row r="1405" spans="1:78" customFormat="1" x14ac:dyDescent="0.35">
      <c r="A1405" s="305"/>
      <c r="B1405" s="305"/>
      <c r="C1405" s="88" t="s">
        <v>161</v>
      </c>
      <c r="D1405" s="88" t="s">
        <v>163</v>
      </c>
      <c r="E1405" s="88" t="s">
        <v>252</v>
      </c>
      <c r="F1405" s="88" t="s">
        <v>253</v>
      </c>
      <c r="G1405" s="89" t="s">
        <v>161</v>
      </c>
      <c r="H1405" s="89" t="s">
        <v>163</v>
      </c>
      <c r="I1405" s="89" t="s">
        <v>252</v>
      </c>
      <c r="J1405" s="89" t="s">
        <v>253</v>
      </c>
      <c r="K1405" s="305"/>
      <c r="L1405" s="305"/>
    </row>
    <row r="1406" spans="1:78" customFormat="1" x14ac:dyDescent="0.35">
      <c r="A1406" s="41" t="s">
        <v>254</v>
      </c>
      <c r="B1406" s="41" t="s">
        <v>255</v>
      </c>
      <c r="C1406" s="21" t="str">
        <f>TEXT(9707.25,"0.00")</f>
        <v>9707.25</v>
      </c>
      <c r="D1406" s="21" t="str">
        <f>TEXT(0,"0")</f>
        <v>0</v>
      </c>
      <c r="E1406" s="21" t="str">
        <f>TEXT(9707.25,"0.00")</f>
        <v>9707.25</v>
      </c>
      <c r="F1406" s="21" t="str">
        <f>TEXT(100,"0")</f>
        <v>100</v>
      </c>
      <c r="G1406" s="21" t="str">
        <f>TEXT(9707.25,"0.00")</f>
        <v>9707.25</v>
      </c>
      <c r="H1406" s="21" t="str">
        <f>TEXT(0,"0")</f>
        <v>0</v>
      </c>
      <c r="I1406" s="21" t="str">
        <f>TEXT(9707.25,"0.00")</f>
        <v>9707.25</v>
      </c>
      <c r="J1406" s="21" t="str">
        <f>TEXT(100,"0")</f>
        <v>100</v>
      </c>
      <c r="K1406" s="21" t="str">
        <f>TEXT(0,"0")</f>
        <v>0</v>
      </c>
      <c r="L1406" s="41" t="s">
        <v>28</v>
      </c>
    </row>
    <row r="1408" spans="1:78" customFormat="1" x14ac:dyDescent="0.35">
      <c r="A1408" s="34" t="s">
        <v>662</v>
      </c>
      <c r="B1408" s="35"/>
      <c r="C1408" s="35"/>
      <c r="D1408" s="35"/>
      <c r="E1408" s="35"/>
      <c r="F1408" s="35"/>
      <c r="G1408" s="35"/>
      <c r="H1408" s="35"/>
      <c r="I1408" s="35"/>
      <c r="J1408" s="35"/>
      <c r="K1408" s="35"/>
      <c r="L1408" s="35"/>
      <c r="M1408" s="35"/>
      <c r="N1408" s="35"/>
      <c r="O1408" s="35"/>
      <c r="P1408" s="35"/>
      <c r="Q1408" s="35"/>
      <c r="R1408" s="35"/>
      <c r="S1408" s="35"/>
      <c r="T1408" s="35"/>
      <c r="U1408" s="35"/>
      <c r="V1408" s="35"/>
      <c r="W1408" s="35"/>
      <c r="X1408" s="35"/>
      <c r="Y1408" s="35"/>
      <c r="Z1408" s="35"/>
      <c r="AA1408" s="35"/>
      <c r="AB1408" s="35"/>
      <c r="AC1408" s="35"/>
      <c r="AD1408" s="35"/>
      <c r="AE1408" s="35"/>
      <c r="AF1408" s="35"/>
      <c r="AG1408" s="35"/>
      <c r="AH1408" s="35"/>
      <c r="AI1408" s="35"/>
    </row>
    <row r="1409" spans="1:78" customFormat="1" x14ac:dyDescent="0.35">
      <c r="A1409" s="36" t="s">
        <v>84</v>
      </c>
      <c r="B1409" s="36" t="s">
        <v>85</v>
      </c>
      <c r="C1409" s="36" t="s">
        <v>86</v>
      </c>
      <c r="D1409" s="36" t="s">
        <v>87</v>
      </c>
      <c r="E1409" s="36" t="s">
        <v>88</v>
      </c>
      <c r="F1409" s="36" t="s">
        <v>89</v>
      </c>
      <c r="G1409" s="36" t="s">
        <v>90</v>
      </c>
      <c r="H1409" s="36" t="s">
        <v>91</v>
      </c>
      <c r="I1409" s="36" t="s">
        <v>92</v>
      </c>
      <c r="J1409" s="36" t="s">
        <v>93</v>
      </c>
      <c r="K1409" s="36" t="s">
        <v>94</v>
      </c>
      <c r="L1409" s="36" t="s">
        <v>95</v>
      </c>
      <c r="M1409" s="36" t="s">
        <v>96</v>
      </c>
      <c r="N1409" s="36" t="s">
        <v>97</v>
      </c>
      <c r="O1409" s="36" t="s">
        <v>98</v>
      </c>
      <c r="P1409" s="36" t="s">
        <v>99</v>
      </c>
      <c r="Q1409" s="36" t="s">
        <v>100</v>
      </c>
      <c r="R1409" s="36" t="s">
        <v>101</v>
      </c>
      <c r="S1409" s="37" t="s">
        <v>102</v>
      </c>
      <c r="T1409" s="315" t="s">
        <v>103</v>
      </c>
      <c r="U1409" s="316"/>
      <c r="V1409" s="317"/>
      <c r="W1409" s="315" t="s">
        <v>104</v>
      </c>
      <c r="X1409" s="317"/>
      <c r="Y1409" s="228"/>
      <c r="Z1409" s="318" t="s">
        <v>105</v>
      </c>
      <c r="AA1409" s="319"/>
      <c r="AB1409" s="319"/>
      <c r="AC1409" s="319"/>
      <c r="AD1409" s="319"/>
      <c r="AE1409" s="319"/>
      <c r="AF1409" s="320"/>
      <c r="AG1409" s="318" t="s">
        <v>106</v>
      </c>
      <c r="AH1409" s="319"/>
      <c r="AI1409" s="319"/>
      <c r="AJ1409" s="319"/>
      <c r="AK1409" s="319"/>
      <c r="AL1409" s="320"/>
      <c r="AM1409" s="46"/>
      <c r="AN1409" s="47"/>
      <c r="AO1409" s="47"/>
      <c r="AP1409" s="47"/>
      <c r="AS1409" s="33"/>
      <c r="AT1409" s="33"/>
      <c r="AU1409" s="33"/>
      <c r="AV1409" s="33"/>
      <c r="AW1409" s="33"/>
      <c r="AX1409" s="33"/>
      <c r="AY1409" s="33"/>
      <c r="AZ1409" s="33"/>
      <c r="BA1409" s="33"/>
      <c r="BB1409" s="33"/>
      <c r="BC1409" s="33"/>
      <c r="BD1409" s="33"/>
      <c r="BE1409" s="33"/>
      <c r="BF1409" s="33"/>
      <c r="BG1409" s="33"/>
      <c r="BH1409" s="33"/>
      <c r="BI1409" s="33"/>
      <c r="BJ1409" s="33"/>
      <c r="BK1409" s="33"/>
      <c r="BL1409" s="33"/>
      <c r="BM1409" s="33"/>
      <c r="BN1409" s="33"/>
      <c r="BO1409" s="33"/>
      <c r="BP1409" s="33"/>
      <c r="BQ1409" s="33"/>
      <c r="BR1409" s="33"/>
      <c r="BS1409" s="33"/>
      <c r="BT1409" s="33"/>
      <c r="BU1409" s="33"/>
      <c r="BV1409" s="33"/>
      <c r="BW1409" s="33"/>
      <c r="BX1409" s="33"/>
      <c r="BY1409" s="33"/>
      <c r="BZ1409" s="33"/>
    </row>
    <row r="1410" spans="1:78" customFormat="1" x14ac:dyDescent="0.35">
      <c r="A1410" s="38"/>
      <c r="B1410" s="38"/>
      <c r="C1410" s="38"/>
      <c r="D1410" s="38"/>
      <c r="E1410" s="38"/>
      <c r="F1410" s="38"/>
      <c r="G1410" s="38"/>
      <c r="H1410" s="38"/>
      <c r="I1410" s="38"/>
      <c r="J1410" s="38"/>
      <c r="K1410" s="38"/>
      <c r="L1410" s="38"/>
      <c r="M1410" s="38"/>
      <c r="N1410" s="38"/>
      <c r="O1410" s="38"/>
      <c r="P1410" s="38"/>
      <c r="Q1410" s="38"/>
      <c r="R1410" s="38"/>
      <c r="S1410" s="38"/>
      <c r="T1410" s="39" t="s">
        <v>107</v>
      </c>
      <c r="U1410" s="39" t="s">
        <v>108</v>
      </c>
      <c r="V1410" s="39" t="s">
        <v>109</v>
      </c>
      <c r="W1410" s="39" t="s">
        <v>110</v>
      </c>
      <c r="X1410" s="39" t="s">
        <v>111</v>
      </c>
      <c r="Y1410" s="39" t="s">
        <v>112</v>
      </c>
      <c r="Z1410" s="39" t="s">
        <v>113</v>
      </c>
      <c r="AA1410" s="39" t="s">
        <v>114</v>
      </c>
      <c r="AB1410" s="39" t="s">
        <v>115</v>
      </c>
      <c r="AC1410" s="39" t="s">
        <v>116</v>
      </c>
      <c r="AD1410" s="39" t="s">
        <v>117</v>
      </c>
      <c r="AE1410" s="39" t="s">
        <v>118</v>
      </c>
      <c r="AF1410" s="39" t="s">
        <v>119</v>
      </c>
      <c r="AG1410" s="39" t="s">
        <v>120</v>
      </c>
      <c r="AH1410" s="39" t="s">
        <v>121</v>
      </c>
      <c r="AI1410" s="39" t="s">
        <v>122</v>
      </c>
      <c r="AJ1410" s="39" t="s">
        <v>123</v>
      </c>
      <c r="AK1410" s="39" t="s">
        <v>124</v>
      </c>
      <c r="AL1410" s="39" t="s">
        <v>125</v>
      </c>
      <c r="AM1410" s="38" t="s">
        <v>149</v>
      </c>
      <c r="AN1410" s="39" t="s">
        <v>150</v>
      </c>
      <c r="AO1410" s="39" t="s">
        <v>151</v>
      </c>
      <c r="AP1410" s="58" t="s">
        <v>178</v>
      </c>
      <c r="AS1410" s="33"/>
      <c r="AT1410" s="33"/>
      <c r="AU1410" s="33"/>
      <c r="AV1410" s="33"/>
      <c r="AW1410" s="33"/>
      <c r="AX1410" s="33"/>
      <c r="AY1410" s="33"/>
      <c r="AZ1410" s="33"/>
      <c r="BA1410" s="33"/>
      <c r="BB1410" s="33"/>
      <c r="BC1410" s="33"/>
      <c r="BD1410" s="33"/>
      <c r="BE1410" s="33"/>
      <c r="BF1410" s="33"/>
      <c r="BG1410" s="33"/>
      <c r="BH1410" s="33"/>
      <c r="BI1410" s="33"/>
      <c r="BJ1410" s="33"/>
      <c r="BK1410" s="33"/>
      <c r="BL1410" s="33"/>
      <c r="BM1410" s="33"/>
      <c r="BN1410" s="33"/>
      <c r="BO1410" s="33"/>
      <c r="BP1410" s="33"/>
      <c r="BQ1410" s="33"/>
      <c r="BR1410" s="33"/>
      <c r="BS1410" s="33"/>
      <c r="BT1410" s="33"/>
      <c r="BU1410" s="33"/>
      <c r="BV1410" s="33"/>
      <c r="BW1410" s="33"/>
      <c r="BX1410" s="33"/>
      <c r="BY1410" s="33"/>
      <c r="BZ1410" s="33"/>
    </row>
    <row r="1411" spans="1:78" customFormat="1" x14ac:dyDescent="0.35">
      <c r="A1411" s="40" t="s">
        <v>145</v>
      </c>
      <c r="B1411" s="5" t="s">
        <v>647</v>
      </c>
      <c r="C1411" s="40" t="s">
        <v>656</v>
      </c>
      <c r="D1411" s="5" t="s">
        <v>146</v>
      </c>
      <c r="E1411" s="41" t="s">
        <v>28</v>
      </c>
      <c r="F1411" s="40" t="s">
        <v>126</v>
      </c>
      <c r="G1411" s="42" t="str">
        <f ca="1">TEXT(TODAY(),"YYYY-MM-DD")</f>
        <v>2022-12-20</v>
      </c>
      <c r="H1411" s="42" t="str">
        <f ca="1">TEXT(TODAY(),"YYYY-MM-DD")</f>
        <v>2022-12-20</v>
      </c>
      <c r="I1411" s="40">
        <v>12</v>
      </c>
      <c r="J1411" s="40">
        <v>12</v>
      </c>
      <c r="K1411" s="40">
        <v>12</v>
      </c>
      <c r="L1411" s="40" t="s">
        <v>431</v>
      </c>
      <c r="M1411" s="40" t="s">
        <v>432</v>
      </c>
      <c r="N1411" s="21" t="s">
        <v>127</v>
      </c>
      <c r="O1411" s="21" t="s">
        <v>127</v>
      </c>
      <c r="P1411" s="21" t="s">
        <v>128</v>
      </c>
      <c r="Q1411" s="21" t="s">
        <v>128</v>
      </c>
      <c r="R1411" s="21" t="s">
        <v>128</v>
      </c>
      <c r="S1411" s="41"/>
      <c r="T1411" s="41" t="s">
        <v>129</v>
      </c>
      <c r="U1411" s="41" t="s">
        <v>130</v>
      </c>
      <c r="V1411" s="41"/>
      <c r="W1411" s="41" t="s">
        <v>131</v>
      </c>
      <c r="X1411" s="41" t="s">
        <v>132</v>
      </c>
      <c r="Y1411" s="41"/>
      <c r="Z1411" s="41"/>
      <c r="AA1411" s="41"/>
      <c r="AB1411" s="41"/>
      <c r="AC1411" s="41"/>
      <c r="AD1411" s="41" t="s">
        <v>128</v>
      </c>
      <c r="AE1411" s="41" t="s">
        <v>128</v>
      </c>
      <c r="AF1411" s="41" t="s">
        <v>128</v>
      </c>
      <c r="AG1411" s="41"/>
      <c r="AH1411" s="41"/>
      <c r="AI1411" s="41"/>
      <c r="AJ1411" s="41" t="s">
        <v>128</v>
      </c>
      <c r="AK1411" s="41" t="s">
        <v>128</v>
      </c>
      <c r="AL1411" s="41" t="s">
        <v>128</v>
      </c>
      <c r="AM1411" s="40"/>
      <c r="AN1411" s="40">
        <v>0</v>
      </c>
      <c r="AO1411" s="40">
        <v>0</v>
      </c>
      <c r="AP1411" s="40">
        <v>14</v>
      </c>
      <c r="AS1411" s="33"/>
      <c r="AT1411" s="33"/>
      <c r="AU1411" s="33"/>
      <c r="AV1411" s="33"/>
      <c r="AW1411" s="33"/>
      <c r="AX1411" s="33"/>
      <c r="AY1411" s="33"/>
      <c r="AZ1411" s="33"/>
      <c r="BA1411" s="33"/>
      <c r="BB1411" s="33"/>
      <c r="BC1411" s="33"/>
      <c r="BD1411" s="33"/>
      <c r="BE1411" s="33"/>
      <c r="BF1411" s="33"/>
      <c r="BG1411" s="33"/>
      <c r="BH1411" s="33"/>
      <c r="BI1411" s="33"/>
      <c r="BJ1411" s="33"/>
      <c r="BK1411" s="33"/>
      <c r="BL1411" s="33"/>
      <c r="BM1411" s="33"/>
      <c r="BN1411" s="33"/>
      <c r="BO1411" s="33"/>
      <c r="BP1411" s="33"/>
      <c r="BQ1411" s="33"/>
      <c r="BR1411" s="33"/>
      <c r="BS1411" s="33"/>
      <c r="BT1411" s="33"/>
      <c r="BU1411" s="33"/>
      <c r="BV1411" s="33"/>
      <c r="BW1411" s="33"/>
      <c r="BX1411" s="33"/>
      <c r="BY1411" s="33"/>
      <c r="BZ1411" s="33"/>
    </row>
    <row r="1412" spans="1:78" customFormat="1" ht="19" customHeight="1" x14ac:dyDescent="0.35">
      <c r="A1412" s="33"/>
      <c r="B1412" s="33"/>
      <c r="C1412" s="33"/>
      <c r="D1412" s="33"/>
      <c r="E1412" s="33"/>
      <c r="F1412" s="33"/>
      <c r="G1412" s="33"/>
      <c r="H1412" s="33"/>
      <c r="I1412" s="33"/>
      <c r="J1412" s="33"/>
      <c r="K1412" s="33"/>
      <c r="L1412" s="14"/>
      <c r="M1412" s="14"/>
      <c r="Y1412" s="60"/>
    </row>
    <row r="1413" spans="1:78" customFormat="1" ht="18.5" x14ac:dyDescent="0.35">
      <c r="A1413" s="48" t="s">
        <v>661</v>
      </c>
      <c r="B1413" s="49"/>
      <c r="C1413" s="49"/>
      <c r="D1413" s="49"/>
      <c r="E1413" s="49"/>
      <c r="F1413" s="49"/>
      <c r="G1413" s="49"/>
      <c r="H1413" s="49"/>
      <c r="I1413" s="49"/>
      <c r="J1413" s="49"/>
      <c r="K1413" s="49"/>
      <c r="L1413" s="33"/>
      <c r="Y1413" s="60"/>
      <c r="BB1413" s="33"/>
      <c r="BC1413" s="33"/>
      <c r="BD1413" s="33"/>
      <c r="BE1413" s="33"/>
      <c r="BF1413" s="33"/>
      <c r="BG1413" s="33"/>
      <c r="BH1413" s="33"/>
      <c r="BI1413" s="33"/>
      <c r="BJ1413" s="33"/>
      <c r="BK1413" s="33"/>
      <c r="BL1413" s="33"/>
      <c r="BM1413" s="33"/>
      <c r="BN1413" s="33"/>
      <c r="BO1413" s="33"/>
      <c r="BP1413" s="33"/>
      <c r="BQ1413" s="33"/>
      <c r="BR1413" s="33"/>
      <c r="BS1413" s="33"/>
      <c r="BT1413" s="33"/>
      <c r="BU1413" s="33"/>
      <c r="BV1413" s="33"/>
      <c r="BW1413" s="33"/>
      <c r="BX1413" s="33"/>
      <c r="BY1413" s="33"/>
      <c r="BZ1413" s="33"/>
    </row>
    <row r="1414" spans="1:78" customFormat="1" ht="15.5" x14ac:dyDescent="0.35">
      <c r="A1414" s="43" t="s">
        <v>32</v>
      </c>
      <c r="B1414" s="43" t="s">
        <v>33</v>
      </c>
      <c r="C1414" s="43" t="s">
        <v>34</v>
      </c>
      <c r="D1414" s="43" t="s">
        <v>4</v>
      </c>
      <c r="E1414" s="43" t="s">
        <v>35</v>
      </c>
      <c r="F1414" s="43" t="s">
        <v>133</v>
      </c>
      <c r="G1414" s="43" t="s">
        <v>134</v>
      </c>
      <c r="H1414" s="43" t="s">
        <v>135</v>
      </c>
      <c r="I1414" s="43" t="s">
        <v>136</v>
      </c>
      <c r="J1414" s="43" t="s">
        <v>137</v>
      </c>
      <c r="K1414" s="43" t="s">
        <v>138</v>
      </c>
      <c r="L1414" s="33"/>
      <c r="Y1414" s="60"/>
      <c r="BB1414" s="33"/>
      <c r="BC1414" s="33"/>
      <c r="BD1414" s="33"/>
      <c r="BE1414" s="33"/>
      <c r="BF1414" s="33"/>
      <c r="BG1414" s="33"/>
      <c r="BH1414" s="33"/>
      <c r="BI1414" s="33"/>
      <c r="BJ1414" s="33"/>
      <c r="BK1414" s="33"/>
      <c r="BL1414" s="33"/>
      <c r="BM1414" s="33"/>
      <c r="BN1414" s="33"/>
      <c r="BO1414" s="33"/>
      <c r="BP1414" s="33"/>
      <c r="BQ1414" s="33"/>
      <c r="BR1414" s="33"/>
      <c r="BS1414" s="33"/>
      <c r="BT1414" s="33"/>
      <c r="BU1414" s="33"/>
      <c r="BV1414" s="33"/>
      <c r="BW1414" s="33"/>
      <c r="BX1414" s="33"/>
      <c r="BY1414" s="33"/>
      <c r="BZ1414" s="33"/>
    </row>
    <row r="1415" spans="1:78" customFormat="1" x14ac:dyDescent="0.35">
      <c r="A1415" s="44" t="s">
        <v>139</v>
      </c>
      <c r="B1415" s="44" t="s">
        <v>140</v>
      </c>
      <c r="C1415" s="44" t="str">
        <f ca="1">TEXT(TODAY(),"YYYY-MM-DD")</f>
        <v>2022-12-20</v>
      </c>
      <c r="D1415" s="44" t="s">
        <v>13</v>
      </c>
      <c r="E1415" s="44" t="s">
        <v>38</v>
      </c>
      <c r="F1415" s="45" t="str">
        <f ca="1">TEXT(TODAY(),"YYYY-MM-DD")</f>
        <v>2022-12-20</v>
      </c>
      <c r="G1415" s="42" t="s">
        <v>128</v>
      </c>
      <c r="H1415" s="44" t="s">
        <v>647</v>
      </c>
      <c r="I1415" s="44" t="s">
        <v>141</v>
      </c>
      <c r="J1415" s="44" t="s">
        <v>152</v>
      </c>
      <c r="K1415" s="44"/>
      <c r="L1415" s="33"/>
      <c r="Y1415" s="60"/>
      <c r="BB1415" s="33"/>
      <c r="BC1415" s="33"/>
      <c r="BD1415" s="33"/>
      <c r="BE1415" s="33"/>
      <c r="BF1415" s="33"/>
      <c r="BG1415" s="33"/>
      <c r="BH1415" s="33"/>
      <c r="BI1415" s="33"/>
      <c r="BJ1415" s="33"/>
      <c r="BK1415" s="33"/>
      <c r="BL1415" s="33"/>
      <c r="BM1415" s="33"/>
      <c r="BN1415" s="33"/>
      <c r="BO1415" s="33"/>
      <c r="BP1415" s="33"/>
      <c r="BQ1415" s="33"/>
      <c r="BR1415" s="33"/>
      <c r="BS1415" s="33"/>
      <c r="BT1415" s="33"/>
      <c r="BU1415" s="33"/>
      <c r="BV1415" s="33"/>
      <c r="BW1415" s="33"/>
      <c r="BX1415" s="33"/>
      <c r="BY1415" s="33"/>
      <c r="BZ1415" s="33"/>
    </row>
    <row r="1416" spans="1:78" customFormat="1" x14ac:dyDescent="0.35">
      <c r="A1416" s="44" t="s">
        <v>36</v>
      </c>
      <c r="B1416" s="44" t="s">
        <v>143</v>
      </c>
      <c r="C1416" s="44" t="str">
        <f ca="1">TEXT(TODAY(),"YYYY-MM-DD")</f>
        <v>2022-12-20</v>
      </c>
      <c r="D1416" s="44" t="s">
        <v>13</v>
      </c>
      <c r="E1416" s="44" t="s">
        <v>144</v>
      </c>
      <c r="F1416" s="45" t="str">
        <f ca="1">TEXT(TODAY(),"YYYY-MM-DD")</f>
        <v>2022-12-20</v>
      </c>
      <c r="G1416" s="42" t="s">
        <v>128</v>
      </c>
      <c r="H1416" s="44" t="s">
        <v>647</v>
      </c>
      <c r="I1416" s="44" t="s">
        <v>141</v>
      </c>
      <c r="J1416" s="44" t="s">
        <v>142</v>
      </c>
      <c r="K1416" s="44"/>
      <c r="L1416" s="33"/>
      <c r="Y1416" s="60"/>
      <c r="BB1416" s="33"/>
      <c r="BC1416" s="33"/>
      <c r="BD1416" s="33"/>
      <c r="BE1416" s="33"/>
      <c r="BF1416" s="33"/>
      <c r="BG1416" s="33"/>
      <c r="BH1416" s="33"/>
      <c r="BI1416" s="33"/>
      <c r="BJ1416" s="33"/>
      <c r="BK1416" s="33"/>
      <c r="BL1416" s="33"/>
      <c r="BM1416" s="33"/>
      <c r="BN1416" s="33"/>
      <c r="BO1416" s="33"/>
      <c r="BP1416" s="33"/>
      <c r="BQ1416" s="33"/>
      <c r="BR1416" s="33"/>
      <c r="BS1416" s="33"/>
      <c r="BT1416" s="33"/>
      <c r="BU1416" s="33"/>
      <c r="BV1416" s="33"/>
      <c r="BW1416" s="33"/>
      <c r="BX1416" s="33"/>
      <c r="BY1416" s="33"/>
      <c r="BZ1416" s="33"/>
    </row>
    <row r="1418" spans="1:78" customFormat="1" x14ac:dyDescent="0.35">
      <c r="A1418" s="321" t="s">
        <v>660</v>
      </c>
      <c r="B1418" s="322"/>
      <c r="C1418" s="322"/>
      <c r="D1418" s="322"/>
      <c r="E1418" s="322"/>
      <c r="F1418" s="322"/>
      <c r="G1418" s="322"/>
      <c r="H1418" s="322"/>
      <c r="I1418" s="322"/>
      <c r="J1418" s="322"/>
      <c r="K1418" s="322"/>
      <c r="L1418" s="322"/>
      <c r="M1418" s="322"/>
      <c r="N1418" s="322"/>
      <c r="O1418" s="322"/>
      <c r="P1418" s="322"/>
      <c r="Q1418" s="322"/>
      <c r="R1418" s="322"/>
      <c r="S1418" s="227"/>
      <c r="T1418" s="227"/>
      <c r="U1418" s="227"/>
      <c r="V1418" s="227"/>
      <c r="W1418" s="227"/>
      <c r="X1418" s="227"/>
      <c r="Y1418" s="227"/>
      <c r="Z1418" s="227"/>
    </row>
    <row r="1419" spans="1:78" customFormat="1" x14ac:dyDescent="0.35">
      <c r="A1419" s="56" t="s">
        <v>153</v>
      </c>
      <c r="B1419" s="56" t="s">
        <v>154</v>
      </c>
      <c r="C1419" s="56" t="s">
        <v>155</v>
      </c>
      <c r="D1419" s="56" t="s">
        <v>90</v>
      </c>
      <c r="E1419" s="56" t="s">
        <v>102</v>
      </c>
      <c r="F1419" s="56" t="s">
        <v>156</v>
      </c>
      <c r="G1419" s="56" t="s">
        <v>157</v>
      </c>
      <c r="H1419" s="56" t="s">
        <v>158</v>
      </c>
      <c r="I1419" s="56" t="s">
        <v>159</v>
      </c>
      <c r="J1419" s="56" t="s">
        <v>160</v>
      </c>
      <c r="K1419" s="56" t="s">
        <v>161</v>
      </c>
      <c r="L1419" s="56" t="s">
        <v>162</v>
      </c>
      <c r="M1419" s="56" t="s">
        <v>163</v>
      </c>
      <c r="N1419" s="56" t="s">
        <v>164</v>
      </c>
      <c r="O1419" s="56" t="s">
        <v>165</v>
      </c>
      <c r="P1419" s="56" t="s">
        <v>166</v>
      </c>
      <c r="Q1419" s="56" t="s">
        <v>167</v>
      </c>
      <c r="R1419" s="56" t="s">
        <v>168</v>
      </c>
      <c r="S1419" s="56" t="s">
        <v>169</v>
      </c>
      <c r="T1419" s="56" t="s">
        <v>136</v>
      </c>
      <c r="U1419" s="56" t="s">
        <v>135</v>
      </c>
      <c r="V1419" s="56" t="s">
        <v>171</v>
      </c>
      <c r="W1419" s="56" t="s">
        <v>174</v>
      </c>
      <c r="X1419" s="56" t="s">
        <v>175</v>
      </c>
      <c r="Y1419" s="56" t="s">
        <v>177</v>
      </c>
      <c r="Z1419" s="56" t="s">
        <v>172</v>
      </c>
    </row>
    <row r="1420" spans="1:78" customFormat="1" x14ac:dyDescent="0.35">
      <c r="A1420" s="51" t="s">
        <v>256</v>
      </c>
      <c r="B1420" s="50"/>
      <c r="C1420" s="223" t="s">
        <v>651</v>
      </c>
      <c r="D1420" s="225" t="str">
        <f ca="1">TEXT(TODAY(),"YYYY-MM-DD")</f>
        <v>2022-12-20</v>
      </c>
      <c r="E1420" s="223" t="str">
        <f ca="1">TEXT(TODAY()+45,"YYYY-MM-DD")</f>
        <v>2023-02-03</v>
      </c>
      <c r="F1420" s="224">
        <v>11</v>
      </c>
      <c r="G1420" s="224" t="s">
        <v>238</v>
      </c>
      <c r="H1420" s="224">
        <f>F1420</f>
        <v>11</v>
      </c>
      <c r="I1420" s="223" t="s">
        <v>65</v>
      </c>
      <c r="J1420" s="224">
        <v>1</v>
      </c>
      <c r="K1420" s="224" t="str">
        <f>TEXT(H1420*J1420,"0.00")</f>
        <v>11.00</v>
      </c>
      <c r="L1420" s="224"/>
      <c r="M1420" s="224">
        <f>10+(J1420*3)</f>
        <v>13</v>
      </c>
      <c r="N1420" s="223"/>
      <c r="O1420" s="223"/>
      <c r="P1420" s="223"/>
      <c r="Q1420" s="223"/>
      <c r="R1420" s="223"/>
      <c r="S1420" s="223"/>
      <c r="T1420" s="223" t="s">
        <v>141</v>
      </c>
      <c r="U1420" s="223" t="s">
        <v>647</v>
      </c>
      <c r="V1420" s="223" t="s">
        <v>195</v>
      </c>
      <c r="W1420" s="223" t="s">
        <v>38</v>
      </c>
      <c r="X1420" s="223" t="s">
        <v>196</v>
      </c>
      <c r="Y1420" s="223" t="s">
        <v>258</v>
      </c>
      <c r="Z1420" s="223" t="s">
        <v>659</v>
      </c>
      <c r="AA1420" s="232" t="s">
        <v>658</v>
      </c>
      <c r="AB1420" s="14"/>
      <c r="AU1420" t="s">
        <v>834</v>
      </c>
    </row>
    <row r="1422" spans="1:78" customFormat="1" x14ac:dyDescent="0.35">
      <c r="A1422" s="34" t="s">
        <v>657</v>
      </c>
      <c r="B1422" s="35"/>
      <c r="C1422" s="35"/>
      <c r="D1422" s="35"/>
      <c r="E1422" s="35"/>
      <c r="F1422" s="35"/>
      <c r="G1422" s="35"/>
      <c r="H1422" s="35"/>
      <c r="I1422" s="35"/>
      <c r="J1422" s="35"/>
      <c r="K1422" s="35"/>
      <c r="L1422" s="35"/>
      <c r="M1422" s="35"/>
      <c r="N1422" s="35"/>
      <c r="O1422" s="35"/>
      <c r="P1422" s="35"/>
      <c r="Q1422" s="35"/>
      <c r="R1422" s="35"/>
      <c r="S1422" s="35"/>
      <c r="T1422" s="35"/>
      <c r="U1422" s="35"/>
      <c r="V1422" s="35"/>
      <c r="W1422" s="35"/>
      <c r="X1422" s="35"/>
      <c r="Y1422" s="35"/>
      <c r="Z1422" s="35"/>
      <c r="AA1422" s="35"/>
      <c r="AB1422" s="35"/>
      <c r="AC1422" s="35"/>
      <c r="AD1422" s="35"/>
      <c r="AE1422" s="35"/>
      <c r="AF1422" s="35"/>
      <c r="AG1422" s="35"/>
      <c r="AH1422" s="35"/>
      <c r="AI1422" s="35"/>
    </row>
    <row r="1423" spans="1:78" customFormat="1" x14ac:dyDescent="0.35">
      <c r="A1423" s="36" t="s">
        <v>84</v>
      </c>
      <c r="B1423" s="36" t="s">
        <v>85</v>
      </c>
      <c r="C1423" s="36" t="s">
        <v>86</v>
      </c>
      <c r="D1423" s="36" t="s">
        <v>87</v>
      </c>
      <c r="E1423" s="36" t="s">
        <v>88</v>
      </c>
      <c r="F1423" s="36" t="s">
        <v>89</v>
      </c>
      <c r="G1423" s="36" t="s">
        <v>90</v>
      </c>
      <c r="H1423" s="36" t="s">
        <v>91</v>
      </c>
      <c r="I1423" s="36" t="s">
        <v>92</v>
      </c>
      <c r="J1423" s="36" t="s">
        <v>93</v>
      </c>
      <c r="K1423" s="36" t="s">
        <v>94</v>
      </c>
      <c r="L1423" s="36" t="s">
        <v>95</v>
      </c>
      <c r="M1423" s="36" t="s">
        <v>96</v>
      </c>
      <c r="N1423" s="36" t="s">
        <v>97</v>
      </c>
      <c r="O1423" s="36" t="s">
        <v>98</v>
      </c>
      <c r="P1423" s="36" t="s">
        <v>99</v>
      </c>
      <c r="Q1423" s="36" t="s">
        <v>100</v>
      </c>
      <c r="R1423" s="36" t="s">
        <v>101</v>
      </c>
      <c r="S1423" s="37" t="s">
        <v>102</v>
      </c>
      <c r="T1423" s="315" t="s">
        <v>103</v>
      </c>
      <c r="U1423" s="316"/>
      <c r="V1423" s="317"/>
      <c r="W1423" s="315" t="s">
        <v>104</v>
      </c>
      <c r="X1423" s="317"/>
      <c r="Y1423" s="228"/>
      <c r="Z1423" s="318" t="s">
        <v>105</v>
      </c>
      <c r="AA1423" s="319"/>
      <c r="AB1423" s="319"/>
      <c r="AC1423" s="319"/>
      <c r="AD1423" s="319"/>
      <c r="AE1423" s="319"/>
      <c r="AF1423" s="320"/>
      <c r="AG1423" s="318" t="s">
        <v>106</v>
      </c>
      <c r="AH1423" s="319"/>
      <c r="AI1423" s="319"/>
      <c r="AJ1423" s="319"/>
      <c r="AK1423" s="319"/>
      <c r="AL1423" s="320"/>
      <c r="AM1423" s="46"/>
      <c r="AN1423" s="47"/>
      <c r="AO1423" s="47"/>
      <c r="AP1423" s="47"/>
      <c r="AS1423" s="33"/>
      <c r="AT1423" s="33"/>
      <c r="AU1423" s="33"/>
      <c r="AV1423" s="33"/>
      <c r="AW1423" s="33"/>
      <c r="AX1423" s="33"/>
      <c r="AY1423" s="33"/>
      <c r="AZ1423" s="33"/>
      <c r="BA1423" s="33"/>
      <c r="BB1423" s="33"/>
      <c r="BC1423" s="33"/>
      <c r="BD1423" s="33"/>
      <c r="BE1423" s="33"/>
      <c r="BF1423" s="33"/>
      <c r="BG1423" s="33"/>
      <c r="BH1423" s="33"/>
      <c r="BI1423" s="33"/>
      <c r="BJ1423" s="33"/>
      <c r="BK1423" s="33"/>
      <c r="BL1423" s="33"/>
      <c r="BM1423" s="33"/>
      <c r="BN1423" s="33"/>
      <c r="BO1423" s="33"/>
      <c r="BP1423" s="33"/>
      <c r="BQ1423" s="33"/>
      <c r="BR1423" s="33"/>
      <c r="BS1423" s="33"/>
      <c r="BT1423" s="33"/>
      <c r="BU1423" s="33"/>
      <c r="BV1423" s="33"/>
      <c r="BW1423" s="33"/>
      <c r="BX1423" s="33"/>
      <c r="BY1423" s="33"/>
      <c r="BZ1423" s="33"/>
    </row>
    <row r="1424" spans="1:78" customFormat="1" x14ac:dyDescent="0.35">
      <c r="A1424" s="38"/>
      <c r="B1424" s="38"/>
      <c r="C1424" s="38"/>
      <c r="D1424" s="38"/>
      <c r="E1424" s="38"/>
      <c r="F1424" s="38"/>
      <c r="G1424" s="38"/>
      <c r="H1424" s="38"/>
      <c r="I1424" s="38"/>
      <c r="J1424" s="38"/>
      <c r="K1424" s="38"/>
      <c r="L1424" s="38"/>
      <c r="M1424" s="38"/>
      <c r="N1424" s="38"/>
      <c r="O1424" s="38"/>
      <c r="P1424" s="38"/>
      <c r="Q1424" s="38"/>
      <c r="R1424" s="38"/>
      <c r="S1424" s="38"/>
      <c r="T1424" s="39" t="s">
        <v>107</v>
      </c>
      <c r="U1424" s="39" t="s">
        <v>108</v>
      </c>
      <c r="V1424" s="39" t="s">
        <v>109</v>
      </c>
      <c r="W1424" s="39" t="s">
        <v>110</v>
      </c>
      <c r="X1424" s="39" t="s">
        <v>111</v>
      </c>
      <c r="Y1424" s="39" t="s">
        <v>112</v>
      </c>
      <c r="Z1424" s="39" t="s">
        <v>113</v>
      </c>
      <c r="AA1424" s="39" t="s">
        <v>114</v>
      </c>
      <c r="AB1424" s="39" t="s">
        <v>115</v>
      </c>
      <c r="AC1424" s="39" t="s">
        <v>116</v>
      </c>
      <c r="AD1424" s="39" t="s">
        <v>117</v>
      </c>
      <c r="AE1424" s="39" t="s">
        <v>118</v>
      </c>
      <c r="AF1424" s="39" t="s">
        <v>119</v>
      </c>
      <c r="AG1424" s="39" t="s">
        <v>120</v>
      </c>
      <c r="AH1424" s="39" t="s">
        <v>121</v>
      </c>
      <c r="AI1424" s="39" t="s">
        <v>122</v>
      </c>
      <c r="AJ1424" s="39" t="s">
        <v>123</v>
      </c>
      <c r="AK1424" s="39" t="s">
        <v>124</v>
      </c>
      <c r="AL1424" s="39" t="s">
        <v>125</v>
      </c>
      <c r="AM1424" s="38" t="s">
        <v>149</v>
      </c>
      <c r="AN1424" s="39" t="s">
        <v>150</v>
      </c>
      <c r="AO1424" s="39" t="s">
        <v>151</v>
      </c>
      <c r="AP1424" s="58" t="s">
        <v>178</v>
      </c>
      <c r="AS1424" s="33"/>
      <c r="AT1424" s="33"/>
      <c r="AU1424" s="33"/>
      <c r="AV1424" s="33"/>
      <c r="AW1424" s="33"/>
      <c r="AX1424" s="33"/>
      <c r="AY1424" s="33"/>
      <c r="AZ1424" s="33"/>
      <c r="BA1424" s="33"/>
      <c r="BB1424" s="33"/>
      <c r="BC1424" s="33"/>
      <c r="BD1424" s="33"/>
      <c r="BE1424" s="33"/>
      <c r="BF1424" s="33"/>
      <c r="BG1424" s="33"/>
      <c r="BH1424" s="33"/>
      <c r="BI1424" s="33"/>
      <c r="BJ1424" s="33"/>
      <c r="BK1424" s="33"/>
      <c r="BL1424" s="33"/>
      <c r="BM1424" s="33"/>
      <c r="BN1424" s="33"/>
      <c r="BO1424" s="33"/>
      <c r="BP1424" s="33"/>
      <c r="BQ1424" s="33"/>
      <c r="BR1424" s="33"/>
      <c r="BS1424" s="33"/>
      <c r="BT1424" s="33"/>
      <c r="BU1424" s="33"/>
      <c r="BV1424" s="33"/>
      <c r="BW1424" s="33"/>
      <c r="BX1424" s="33"/>
      <c r="BY1424" s="33"/>
      <c r="BZ1424" s="33"/>
    </row>
    <row r="1425" spans="1:78" customFormat="1" x14ac:dyDescent="0.35">
      <c r="A1425" s="40" t="s">
        <v>145</v>
      </c>
      <c r="B1425" s="5" t="s">
        <v>647</v>
      </c>
      <c r="C1425" s="40" t="s">
        <v>656</v>
      </c>
      <c r="D1425" s="5" t="s">
        <v>146</v>
      </c>
      <c r="E1425" s="41" t="s">
        <v>28</v>
      </c>
      <c r="F1425" s="40" t="s">
        <v>126</v>
      </c>
      <c r="G1425" s="42" t="str">
        <f ca="1">TEXT(TODAY(),"YYYY-MM-DD")</f>
        <v>2022-12-20</v>
      </c>
      <c r="H1425" s="42" t="str">
        <f ca="1">TEXT(TODAY(),"YYYY-MM-DD")</f>
        <v>2022-12-20</v>
      </c>
      <c r="I1425" s="40">
        <v>12</v>
      </c>
      <c r="J1425" s="40">
        <v>12</v>
      </c>
      <c r="K1425" s="40">
        <v>12</v>
      </c>
      <c r="L1425" s="40" t="s">
        <v>431</v>
      </c>
      <c r="M1425" s="40" t="s">
        <v>432</v>
      </c>
      <c r="N1425" s="21" t="s">
        <v>127</v>
      </c>
      <c r="O1425" s="21" t="s">
        <v>127</v>
      </c>
      <c r="P1425" s="21" t="s">
        <v>128</v>
      </c>
      <c r="Q1425" s="21" t="s">
        <v>128</v>
      </c>
      <c r="R1425" s="21" t="s">
        <v>128</v>
      </c>
      <c r="S1425" s="41"/>
      <c r="T1425" s="41" t="s">
        <v>129</v>
      </c>
      <c r="U1425" s="41" t="s">
        <v>130</v>
      </c>
      <c r="V1425" s="41"/>
      <c r="W1425" s="41" t="s">
        <v>131</v>
      </c>
      <c r="X1425" s="41" t="s">
        <v>132</v>
      </c>
      <c r="Y1425" s="41"/>
      <c r="Z1425" s="41"/>
      <c r="AA1425" s="41"/>
      <c r="AB1425" s="41"/>
      <c r="AC1425" s="41"/>
      <c r="AD1425" s="41" t="s">
        <v>128</v>
      </c>
      <c r="AE1425" s="41" t="s">
        <v>128</v>
      </c>
      <c r="AF1425" s="41" t="s">
        <v>128</v>
      </c>
      <c r="AG1425" s="41"/>
      <c r="AH1425" s="41"/>
      <c r="AI1425" s="41"/>
      <c r="AJ1425" s="41" t="s">
        <v>128</v>
      </c>
      <c r="AK1425" s="41" t="s">
        <v>128</v>
      </c>
      <c r="AL1425" s="41" t="s">
        <v>128</v>
      </c>
      <c r="AM1425" s="40"/>
      <c r="AN1425" s="40">
        <v>0</v>
      </c>
      <c r="AO1425" s="40">
        <v>4</v>
      </c>
      <c r="AP1425" s="40">
        <v>14</v>
      </c>
      <c r="AS1425" s="33"/>
      <c r="AT1425" s="33"/>
      <c r="AU1425" s="33"/>
      <c r="AV1425" s="33"/>
      <c r="AW1425" s="33"/>
      <c r="AX1425" s="33"/>
      <c r="AY1425" s="33"/>
      <c r="AZ1425" s="33"/>
      <c r="BA1425" s="33"/>
      <c r="BB1425" s="33"/>
      <c r="BC1425" s="33"/>
      <c r="BD1425" s="33"/>
      <c r="BE1425" s="33"/>
      <c r="BF1425" s="33"/>
      <c r="BG1425" s="33"/>
      <c r="BH1425" s="33"/>
      <c r="BI1425" s="33"/>
      <c r="BJ1425" s="33"/>
      <c r="BK1425" s="33"/>
      <c r="BL1425" s="33"/>
      <c r="BM1425" s="33"/>
      <c r="BN1425" s="33"/>
      <c r="BO1425" s="33"/>
      <c r="BP1425" s="33"/>
      <c r="BQ1425" s="33"/>
      <c r="BR1425" s="33"/>
      <c r="BS1425" s="33"/>
      <c r="BT1425" s="33"/>
      <c r="BU1425" s="33"/>
      <c r="BV1425" s="33"/>
      <c r="BW1425" s="33"/>
      <c r="BX1425" s="33"/>
      <c r="BY1425" s="33"/>
      <c r="BZ1425" s="33"/>
    </row>
    <row r="1426" spans="1:78" customFormat="1" x14ac:dyDescent="0.35"/>
    <row r="1427" spans="1:78" customFormat="1" x14ac:dyDescent="0.35">
      <c r="A1427" s="306" t="s">
        <v>655</v>
      </c>
      <c r="B1427" s="307"/>
      <c r="C1427" s="307"/>
      <c r="D1427" s="307"/>
      <c r="E1427" s="307"/>
      <c r="F1427" s="307"/>
      <c r="G1427" s="307"/>
      <c r="H1427" s="307"/>
      <c r="I1427" s="307"/>
      <c r="J1427" s="307"/>
    </row>
    <row r="1428" spans="1:78" customFormat="1" x14ac:dyDescent="0.35">
      <c r="A1428" s="226"/>
      <c r="B1428" s="227"/>
      <c r="C1428" s="308" t="s">
        <v>245</v>
      </c>
      <c r="D1428" s="308"/>
      <c r="E1428" s="308"/>
      <c r="F1428" s="308"/>
      <c r="G1428" s="308"/>
      <c r="H1428" s="308"/>
      <c r="I1428" s="308"/>
      <c r="J1428" s="308"/>
      <c r="K1428" s="308"/>
    </row>
    <row r="1429" spans="1:78" customFormat="1" x14ac:dyDescent="0.35">
      <c r="A1429" s="304" t="s">
        <v>246</v>
      </c>
      <c r="B1429" s="304" t="s">
        <v>247</v>
      </c>
      <c r="C1429" s="309" t="s">
        <v>248</v>
      </c>
      <c r="D1429" s="310"/>
      <c r="E1429" s="310"/>
      <c r="F1429" s="311"/>
      <c r="G1429" s="312" t="s">
        <v>249</v>
      </c>
      <c r="H1429" s="313"/>
      <c r="I1429" s="313"/>
      <c r="J1429" s="314"/>
      <c r="K1429" s="304" t="s">
        <v>250</v>
      </c>
      <c r="L1429" s="304" t="s">
        <v>251</v>
      </c>
    </row>
    <row r="1430" spans="1:78" customFormat="1" x14ac:dyDescent="0.35">
      <c r="A1430" s="305"/>
      <c r="B1430" s="305"/>
      <c r="C1430" s="88" t="s">
        <v>161</v>
      </c>
      <c r="D1430" s="88" t="s">
        <v>163</v>
      </c>
      <c r="E1430" s="88" t="s">
        <v>252</v>
      </c>
      <c r="F1430" s="88" t="s">
        <v>253</v>
      </c>
      <c r="G1430" s="89" t="s">
        <v>161</v>
      </c>
      <c r="H1430" s="89" t="s">
        <v>163</v>
      </c>
      <c r="I1430" s="89" t="s">
        <v>252</v>
      </c>
      <c r="J1430" s="89" t="s">
        <v>253</v>
      </c>
      <c r="K1430" s="305"/>
      <c r="L1430" s="305"/>
    </row>
    <row r="1431" spans="1:78" customFormat="1" x14ac:dyDescent="0.35">
      <c r="A1431" s="41" t="s">
        <v>254</v>
      </c>
      <c r="B1431" s="41" t="s">
        <v>255</v>
      </c>
      <c r="C1431" s="21" t="str">
        <f>TEXT(9707.25,"0.00")</f>
        <v>9707.25</v>
      </c>
      <c r="D1431" s="21" t="str">
        <f>TEXT(0,"0")</f>
        <v>0</v>
      </c>
      <c r="E1431" s="21" t="str">
        <f>TEXT(9707.25,"0.00")</f>
        <v>9707.25</v>
      </c>
      <c r="F1431" s="21" t="str">
        <f>TEXT(100,"0")</f>
        <v>100</v>
      </c>
      <c r="G1431" s="21" t="str">
        <f>TEXT(9707.25,"0.00")</f>
        <v>9707.25</v>
      </c>
      <c r="H1431" s="21" t="str">
        <f>TEXT(0,"0")</f>
        <v>0</v>
      </c>
      <c r="I1431" s="21" t="str">
        <f>TEXT(9707.25,"0.00")</f>
        <v>9707.25</v>
      </c>
      <c r="J1431" s="21" t="str">
        <f>TEXT(100,"0")</f>
        <v>100</v>
      </c>
      <c r="K1431" s="21" t="str">
        <f>TEXT(0,"0")</f>
        <v>0</v>
      </c>
      <c r="L1431" s="41" t="s">
        <v>28</v>
      </c>
    </row>
    <row r="1433" spans="1:78" customFormat="1" x14ac:dyDescent="0.35">
      <c r="A1433" s="34" t="s">
        <v>669</v>
      </c>
      <c r="B1433" s="35"/>
      <c r="C1433" s="35"/>
      <c r="D1433" s="35"/>
      <c r="E1433" s="35"/>
      <c r="F1433" s="35"/>
      <c r="G1433" s="35"/>
      <c r="H1433" s="35"/>
      <c r="I1433" s="35"/>
      <c r="J1433" s="35"/>
      <c r="K1433" s="35"/>
      <c r="L1433" s="35"/>
      <c r="M1433" s="35"/>
      <c r="N1433" s="35"/>
      <c r="O1433" s="35"/>
      <c r="P1433" s="35"/>
      <c r="Q1433" s="35"/>
      <c r="R1433" s="35"/>
      <c r="S1433" s="35"/>
      <c r="T1433" s="35"/>
      <c r="U1433" s="35"/>
      <c r="V1433" s="35"/>
      <c r="W1433" s="35"/>
      <c r="X1433" s="35"/>
      <c r="Y1433" s="35"/>
      <c r="Z1433" s="35"/>
      <c r="AA1433" s="35"/>
      <c r="AB1433" s="35"/>
      <c r="AC1433" s="35"/>
      <c r="AD1433" s="35"/>
      <c r="AE1433" s="35"/>
      <c r="AF1433" s="35"/>
      <c r="AG1433" s="35"/>
      <c r="AH1433" s="35"/>
      <c r="AI1433" s="35"/>
    </row>
    <row r="1434" spans="1:78" customFormat="1" x14ac:dyDescent="0.35">
      <c r="A1434" s="36" t="s">
        <v>84</v>
      </c>
      <c r="B1434" s="36" t="s">
        <v>85</v>
      </c>
      <c r="C1434" s="36" t="s">
        <v>86</v>
      </c>
      <c r="D1434" s="36" t="s">
        <v>87</v>
      </c>
      <c r="E1434" s="36" t="s">
        <v>88</v>
      </c>
      <c r="F1434" s="36" t="s">
        <v>89</v>
      </c>
      <c r="G1434" s="36" t="s">
        <v>90</v>
      </c>
      <c r="H1434" s="36" t="s">
        <v>91</v>
      </c>
      <c r="I1434" s="36" t="s">
        <v>92</v>
      </c>
      <c r="J1434" s="36" t="s">
        <v>93</v>
      </c>
      <c r="K1434" s="36" t="s">
        <v>94</v>
      </c>
      <c r="L1434" s="36" t="s">
        <v>95</v>
      </c>
      <c r="M1434" s="36" t="s">
        <v>96</v>
      </c>
      <c r="N1434" s="36" t="s">
        <v>97</v>
      </c>
      <c r="O1434" s="36" t="s">
        <v>98</v>
      </c>
      <c r="P1434" s="36" t="s">
        <v>99</v>
      </c>
      <c r="Q1434" s="36" t="s">
        <v>100</v>
      </c>
      <c r="R1434" s="36" t="s">
        <v>101</v>
      </c>
      <c r="S1434" s="37" t="s">
        <v>102</v>
      </c>
      <c r="T1434" s="315" t="s">
        <v>103</v>
      </c>
      <c r="U1434" s="316"/>
      <c r="V1434" s="317"/>
      <c r="W1434" s="315" t="s">
        <v>104</v>
      </c>
      <c r="X1434" s="317"/>
      <c r="Y1434" s="229"/>
      <c r="Z1434" s="318" t="s">
        <v>105</v>
      </c>
      <c r="AA1434" s="319"/>
      <c r="AB1434" s="319"/>
      <c r="AC1434" s="319"/>
      <c r="AD1434" s="319"/>
      <c r="AE1434" s="319"/>
      <c r="AF1434" s="320"/>
      <c r="AG1434" s="318" t="s">
        <v>106</v>
      </c>
      <c r="AH1434" s="319"/>
      <c r="AI1434" s="319"/>
      <c r="AJ1434" s="319"/>
      <c r="AK1434" s="319"/>
      <c r="AL1434" s="320"/>
      <c r="AM1434" s="46"/>
      <c r="AN1434" s="47"/>
      <c r="AO1434" s="47"/>
      <c r="AP1434" s="47"/>
      <c r="AS1434" s="33"/>
      <c r="AT1434" s="33"/>
      <c r="AU1434" s="33"/>
      <c r="AV1434" s="33"/>
      <c r="AW1434" s="33"/>
      <c r="AX1434" s="33"/>
      <c r="AY1434" s="33"/>
      <c r="AZ1434" s="33"/>
      <c r="BA1434" s="33"/>
      <c r="BB1434" s="33"/>
      <c r="BC1434" s="33"/>
      <c r="BD1434" s="33"/>
      <c r="BE1434" s="33"/>
      <c r="BF1434" s="33"/>
      <c r="BG1434" s="33"/>
      <c r="BH1434" s="33"/>
      <c r="BI1434" s="33"/>
      <c r="BJ1434" s="33"/>
      <c r="BK1434" s="33"/>
      <c r="BL1434" s="33"/>
      <c r="BM1434" s="33"/>
      <c r="BN1434" s="33"/>
      <c r="BO1434" s="33"/>
      <c r="BP1434" s="33"/>
      <c r="BQ1434" s="33"/>
      <c r="BR1434" s="33"/>
      <c r="BS1434" s="33"/>
      <c r="BT1434" s="33"/>
      <c r="BU1434" s="33"/>
      <c r="BV1434" s="33"/>
      <c r="BW1434" s="33"/>
      <c r="BX1434" s="33"/>
      <c r="BY1434" s="33"/>
      <c r="BZ1434" s="33"/>
    </row>
    <row r="1435" spans="1:78" customFormat="1" x14ac:dyDescent="0.35">
      <c r="A1435" s="38"/>
      <c r="B1435" s="38"/>
      <c r="C1435" s="38"/>
      <c r="D1435" s="38"/>
      <c r="E1435" s="38"/>
      <c r="F1435" s="38"/>
      <c r="G1435" s="38"/>
      <c r="H1435" s="38"/>
      <c r="I1435" s="38"/>
      <c r="J1435" s="38"/>
      <c r="K1435" s="38"/>
      <c r="L1435" s="38"/>
      <c r="M1435" s="38"/>
      <c r="N1435" s="38"/>
      <c r="O1435" s="38"/>
      <c r="P1435" s="38"/>
      <c r="Q1435" s="38"/>
      <c r="R1435" s="38"/>
      <c r="S1435" s="38"/>
      <c r="T1435" s="39" t="s">
        <v>107</v>
      </c>
      <c r="U1435" s="39" t="s">
        <v>108</v>
      </c>
      <c r="V1435" s="39" t="s">
        <v>109</v>
      </c>
      <c r="W1435" s="39" t="s">
        <v>110</v>
      </c>
      <c r="X1435" s="39" t="s">
        <v>111</v>
      </c>
      <c r="Y1435" s="39" t="s">
        <v>112</v>
      </c>
      <c r="Z1435" s="39" t="s">
        <v>113</v>
      </c>
      <c r="AA1435" s="39" t="s">
        <v>114</v>
      </c>
      <c r="AB1435" s="39" t="s">
        <v>115</v>
      </c>
      <c r="AC1435" s="39" t="s">
        <v>116</v>
      </c>
      <c r="AD1435" s="39" t="s">
        <v>117</v>
      </c>
      <c r="AE1435" s="39" t="s">
        <v>118</v>
      </c>
      <c r="AF1435" s="39" t="s">
        <v>119</v>
      </c>
      <c r="AG1435" s="39" t="s">
        <v>120</v>
      </c>
      <c r="AH1435" s="39" t="s">
        <v>121</v>
      </c>
      <c r="AI1435" s="39" t="s">
        <v>122</v>
      </c>
      <c r="AJ1435" s="39" t="s">
        <v>123</v>
      </c>
      <c r="AK1435" s="39" t="s">
        <v>124</v>
      </c>
      <c r="AL1435" s="39" t="s">
        <v>125</v>
      </c>
      <c r="AM1435" s="38" t="s">
        <v>149</v>
      </c>
      <c r="AN1435" s="39" t="s">
        <v>150</v>
      </c>
      <c r="AO1435" s="39" t="s">
        <v>151</v>
      </c>
      <c r="AP1435" s="58" t="s">
        <v>178</v>
      </c>
      <c r="AS1435" s="33"/>
      <c r="AT1435" s="33"/>
      <c r="AU1435" s="33"/>
      <c r="AV1435" s="33"/>
      <c r="AW1435" s="33"/>
      <c r="AX1435" s="33"/>
      <c r="AY1435" s="33"/>
      <c r="AZ1435" s="33"/>
      <c r="BA1435" s="33"/>
      <c r="BB1435" s="33"/>
      <c r="BC1435" s="33"/>
      <c r="BD1435" s="33"/>
      <c r="BE1435" s="33"/>
      <c r="BF1435" s="33"/>
      <c r="BG1435" s="33"/>
      <c r="BH1435" s="33"/>
      <c r="BI1435" s="33"/>
      <c r="BJ1435" s="33"/>
      <c r="BK1435" s="33"/>
      <c r="BL1435" s="33"/>
      <c r="BM1435" s="33"/>
      <c r="BN1435" s="33"/>
      <c r="BO1435" s="33"/>
      <c r="BP1435" s="33"/>
      <c r="BQ1435" s="33"/>
      <c r="BR1435" s="33"/>
      <c r="BS1435" s="33"/>
      <c r="BT1435" s="33"/>
      <c r="BU1435" s="33"/>
      <c r="BV1435" s="33"/>
      <c r="BW1435" s="33"/>
      <c r="BX1435" s="33"/>
      <c r="BY1435" s="33"/>
      <c r="BZ1435" s="33"/>
    </row>
    <row r="1436" spans="1:78" customFormat="1" x14ac:dyDescent="0.35">
      <c r="A1436" s="40" t="s">
        <v>145</v>
      </c>
      <c r="B1436" s="5" t="s">
        <v>647</v>
      </c>
      <c r="C1436" s="40" t="s">
        <v>663</v>
      </c>
      <c r="D1436" s="5" t="s">
        <v>146</v>
      </c>
      <c r="E1436" s="41" t="s">
        <v>28</v>
      </c>
      <c r="F1436" s="40" t="s">
        <v>126</v>
      </c>
      <c r="G1436" s="42" t="str">
        <f ca="1">TEXT(TODAY(),"YYYY-MM-DD")</f>
        <v>2022-12-20</v>
      </c>
      <c r="H1436" s="42" t="str">
        <f ca="1">TEXT(TODAY(),"YYYY-MM-DD")</f>
        <v>2022-12-20</v>
      </c>
      <c r="I1436" s="40">
        <v>12</v>
      </c>
      <c r="J1436" s="40">
        <v>12</v>
      </c>
      <c r="K1436" s="40">
        <v>12</v>
      </c>
      <c r="L1436" s="40" t="s">
        <v>431</v>
      </c>
      <c r="M1436" s="40" t="s">
        <v>432</v>
      </c>
      <c r="N1436" s="21" t="s">
        <v>127</v>
      </c>
      <c r="O1436" s="21" t="s">
        <v>127</v>
      </c>
      <c r="P1436" s="21" t="s">
        <v>128</v>
      </c>
      <c r="Q1436" s="21" t="s">
        <v>128</v>
      </c>
      <c r="R1436" s="21" t="s">
        <v>128</v>
      </c>
      <c r="S1436" s="41"/>
      <c r="T1436" s="41" t="s">
        <v>129</v>
      </c>
      <c r="U1436" s="41" t="s">
        <v>130</v>
      </c>
      <c r="V1436" s="41"/>
      <c r="W1436" s="41" t="s">
        <v>131</v>
      </c>
      <c r="X1436" s="41" t="s">
        <v>132</v>
      </c>
      <c r="Y1436" s="41"/>
      <c r="Z1436" s="41"/>
      <c r="AA1436" s="41"/>
      <c r="AB1436" s="41"/>
      <c r="AC1436" s="41"/>
      <c r="AD1436" s="41" t="s">
        <v>128</v>
      </c>
      <c r="AE1436" s="41" t="s">
        <v>128</v>
      </c>
      <c r="AF1436" s="41" t="s">
        <v>128</v>
      </c>
      <c r="AG1436" s="41"/>
      <c r="AH1436" s="41"/>
      <c r="AI1436" s="41"/>
      <c r="AJ1436" s="41" t="s">
        <v>128</v>
      </c>
      <c r="AK1436" s="41" t="s">
        <v>128</v>
      </c>
      <c r="AL1436" s="41" t="s">
        <v>128</v>
      </c>
      <c r="AM1436" s="40"/>
      <c r="AN1436" s="40">
        <v>0</v>
      </c>
      <c r="AO1436" s="40">
        <v>0</v>
      </c>
      <c r="AP1436" s="40">
        <v>14</v>
      </c>
      <c r="AS1436" s="33"/>
      <c r="AT1436" s="33"/>
      <c r="AU1436" s="33"/>
      <c r="AV1436" s="33"/>
      <c r="AW1436" s="33"/>
      <c r="AX1436" s="33"/>
      <c r="AY1436" s="33"/>
      <c r="AZ1436" s="33"/>
      <c r="BA1436" s="33"/>
      <c r="BB1436" s="33"/>
      <c r="BC1436" s="33"/>
      <c r="BD1436" s="33"/>
      <c r="BE1436" s="33"/>
      <c r="BF1436" s="33"/>
      <c r="BG1436" s="33"/>
      <c r="BH1436" s="33"/>
      <c r="BI1436" s="33"/>
      <c r="BJ1436" s="33"/>
      <c r="BK1436" s="33"/>
      <c r="BL1436" s="33"/>
      <c r="BM1436" s="33"/>
      <c r="BN1436" s="33"/>
      <c r="BO1436" s="33"/>
      <c r="BP1436" s="33"/>
      <c r="BQ1436" s="33"/>
      <c r="BR1436" s="33"/>
      <c r="BS1436" s="33"/>
      <c r="BT1436" s="33"/>
      <c r="BU1436" s="33"/>
      <c r="BV1436" s="33"/>
      <c r="BW1436" s="33"/>
      <c r="BX1436" s="33"/>
      <c r="BY1436" s="33"/>
      <c r="BZ1436" s="33"/>
    </row>
    <row r="1437" spans="1:78" customFormat="1" ht="19" customHeight="1" x14ac:dyDescent="0.35">
      <c r="A1437" s="33"/>
      <c r="B1437" s="33"/>
      <c r="C1437" s="33"/>
      <c r="D1437" s="33"/>
      <c r="E1437" s="33"/>
      <c r="F1437" s="33"/>
      <c r="G1437" s="33"/>
      <c r="H1437" s="33"/>
      <c r="I1437" s="33"/>
      <c r="J1437" s="33"/>
      <c r="K1437" s="33"/>
      <c r="L1437" s="14"/>
      <c r="M1437" s="14"/>
      <c r="Y1437" s="60"/>
    </row>
    <row r="1438" spans="1:78" customFormat="1" ht="18.5" x14ac:dyDescent="0.35">
      <c r="A1438" s="48" t="s">
        <v>668</v>
      </c>
      <c r="B1438" s="49"/>
      <c r="C1438" s="49"/>
      <c r="D1438" s="49"/>
      <c r="E1438" s="49"/>
      <c r="F1438" s="49"/>
      <c r="G1438" s="49"/>
      <c r="H1438" s="49"/>
      <c r="I1438" s="49"/>
      <c r="J1438" s="49"/>
      <c r="K1438" s="49"/>
      <c r="L1438" s="33"/>
      <c r="Y1438" s="60"/>
      <c r="BB1438" s="33"/>
      <c r="BC1438" s="33"/>
      <c r="BD1438" s="33"/>
      <c r="BE1438" s="33"/>
      <c r="BF1438" s="33"/>
      <c r="BG1438" s="33"/>
      <c r="BH1438" s="33"/>
      <c r="BI1438" s="33"/>
      <c r="BJ1438" s="33"/>
      <c r="BK1438" s="33"/>
      <c r="BL1438" s="33"/>
      <c r="BM1438" s="33"/>
      <c r="BN1438" s="33"/>
      <c r="BO1438" s="33"/>
      <c r="BP1438" s="33"/>
      <c r="BQ1438" s="33"/>
      <c r="BR1438" s="33"/>
      <c r="BS1438" s="33"/>
      <c r="BT1438" s="33"/>
      <c r="BU1438" s="33"/>
      <c r="BV1438" s="33"/>
      <c r="BW1438" s="33"/>
      <c r="BX1438" s="33"/>
      <c r="BY1438" s="33"/>
      <c r="BZ1438" s="33"/>
    </row>
    <row r="1439" spans="1:78" customFormat="1" ht="15.5" x14ac:dyDescent="0.35">
      <c r="A1439" s="43" t="s">
        <v>32</v>
      </c>
      <c r="B1439" s="43" t="s">
        <v>33</v>
      </c>
      <c r="C1439" s="43" t="s">
        <v>34</v>
      </c>
      <c r="D1439" s="43" t="s">
        <v>4</v>
      </c>
      <c r="E1439" s="43" t="s">
        <v>35</v>
      </c>
      <c r="F1439" s="43" t="s">
        <v>133</v>
      </c>
      <c r="G1439" s="43" t="s">
        <v>134</v>
      </c>
      <c r="H1439" s="43" t="s">
        <v>135</v>
      </c>
      <c r="I1439" s="43" t="s">
        <v>136</v>
      </c>
      <c r="J1439" s="43" t="s">
        <v>137</v>
      </c>
      <c r="K1439" s="43" t="s">
        <v>138</v>
      </c>
      <c r="L1439" s="33"/>
      <c r="Y1439" s="60"/>
      <c r="BB1439" s="33"/>
      <c r="BC1439" s="33"/>
      <c r="BD1439" s="33"/>
      <c r="BE1439" s="33"/>
      <c r="BF1439" s="33"/>
      <c r="BG1439" s="33"/>
      <c r="BH1439" s="33"/>
      <c r="BI1439" s="33"/>
      <c r="BJ1439" s="33"/>
      <c r="BK1439" s="33"/>
      <c r="BL1439" s="33"/>
      <c r="BM1439" s="33"/>
      <c r="BN1439" s="33"/>
      <c r="BO1439" s="33"/>
      <c r="BP1439" s="33"/>
      <c r="BQ1439" s="33"/>
      <c r="BR1439" s="33"/>
      <c r="BS1439" s="33"/>
      <c r="BT1439" s="33"/>
      <c r="BU1439" s="33"/>
      <c r="BV1439" s="33"/>
      <c r="BW1439" s="33"/>
      <c r="BX1439" s="33"/>
      <c r="BY1439" s="33"/>
      <c r="BZ1439" s="33"/>
    </row>
    <row r="1440" spans="1:78" customFormat="1" x14ac:dyDescent="0.35">
      <c r="A1440" s="44" t="s">
        <v>139</v>
      </c>
      <c r="B1440" s="44" t="s">
        <v>140</v>
      </c>
      <c r="C1440" s="44" t="str">
        <f ca="1">TEXT(TODAY(),"YYYY-MM-DD")</f>
        <v>2022-12-20</v>
      </c>
      <c r="D1440" s="44" t="s">
        <v>13</v>
      </c>
      <c r="E1440" s="44" t="s">
        <v>38</v>
      </c>
      <c r="F1440" s="45" t="str">
        <f ca="1">TEXT(TODAY(),"YYYY-MM-DD")</f>
        <v>2022-12-20</v>
      </c>
      <c r="G1440" s="42" t="s">
        <v>128</v>
      </c>
      <c r="H1440" s="44" t="s">
        <v>647</v>
      </c>
      <c r="I1440" s="44" t="s">
        <v>141</v>
      </c>
      <c r="J1440" s="44" t="s">
        <v>152</v>
      </c>
      <c r="K1440" s="44"/>
      <c r="L1440" s="33"/>
      <c r="Y1440" s="60"/>
      <c r="BB1440" s="33"/>
      <c r="BC1440" s="33"/>
      <c r="BD1440" s="33"/>
      <c r="BE1440" s="33"/>
      <c r="BF1440" s="33"/>
      <c r="BG1440" s="33"/>
      <c r="BH1440" s="33"/>
      <c r="BI1440" s="33"/>
      <c r="BJ1440" s="33"/>
      <c r="BK1440" s="33"/>
      <c r="BL1440" s="33"/>
      <c r="BM1440" s="33"/>
      <c r="BN1440" s="33"/>
      <c r="BO1440" s="33"/>
      <c r="BP1440" s="33"/>
      <c r="BQ1440" s="33"/>
      <c r="BR1440" s="33"/>
      <c r="BS1440" s="33"/>
      <c r="BT1440" s="33"/>
      <c r="BU1440" s="33"/>
      <c r="BV1440" s="33"/>
      <c r="BW1440" s="33"/>
      <c r="BX1440" s="33"/>
      <c r="BY1440" s="33"/>
      <c r="BZ1440" s="33"/>
    </row>
    <row r="1441" spans="1:78" customFormat="1" x14ac:dyDescent="0.35">
      <c r="A1441" s="44" t="s">
        <v>36</v>
      </c>
      <c r="B1441" s="44" t="s">
        <v>143</v>
      </c>
      <c r="C1441" s="44" t="str">
        <f ca="1">TEXT(TODAY(),"YYYY-MM-DD")</f>
        <v>2022-12-20</v>
      </c>
      <c r="D1441" s="44" t="s">
        <v>13</v>
      </c>
      <c r="E1441" s="44" t="s">
        <v>144</v>
      </c>
      <c r="F1441" s="45" t="str">
        <f ca="1">TEXT(TODAY(),"YYYY-MM-DD")</f>
        <v>2022-12-20</v>
      </c>
      <c r="G1441" s="42" t="s">
        <v>128</v>
      </c>
      <c r="H1441" s="44" t="s">
        <v>647</v>
      </c>
      <c r="I1441" s="44" t="s">
        <v>141</v>
      </c>
      <c r="J1441" s="44" t="s">
        <v>142</v>
      </c>
      <c r="K1441" s="44"/>
      <c r="L1441" s="33"/>
      <c r="Y1441" s="60"/>
      <c r="BB1441" s="33"/>
      <c r="BC1441" s="33"/>
      <c r="BD1441" s="33"/>
      <c r="BE1441" s="33"/>
      <c r="BF1441" s="33"/>
      <c r="BG1441" s="33"/>
      <c r="BH1441" s="33"/>
      <c r="BI1441" s="33"/>
      <c r="BJ1441" s="33"/>
      <c r="BK1441" s="33"/>
      <c r="BL1441" s="33"/>
      <c r="BM1441" s="33"/>
      <c r="BN1441" s="33"/>
      <c r="BO1441" s="33"/>
      <c r="BP1441" s="33"/>
      <c r="BQ1441" s="33"/>
      <c r="BR1441" s="33"/>
      <c r="BS1441" s="33"/>
      <c r="BT1441" s="33"/>
      <c r="BU1441" s="33"/>
      <c r="BV1441" s="33"/>
      <c r="BW1441" s="33"/>
      <c r="BX1441" s="33"/>
      <c r="BY1441" s="33"/>
      <c r="BZ1441" s="33"/>
    </row>
    <row r="1443" spans="1:78" customFormat="1" x14ac:dyDescent="0.35">
      <c r="A1443" s="321" t="s">
        <v>667</v>
      </c>
      <c r="B1443" s="322"/>
      <c r="C1443" s="322"/>
      <c r="D1443" s="322"/>
      <c r="E1443" s="322"/>
      <c r="F1443" s="322"/>
      <c r="G1443" s="322"/>
      <c r="H1443" s="322"/>
      <c r="I1443" s="322"/>
      <c r="J1443" s="322"/>
      <c r="K1443" s="322"/>
      <c r="L1443" s="322"/>
      <c r="M1443" s="322"/>
      <c r="N1443" s="322"/>
      <c r="O1443" s="322"/>
      <c r="P1443" s="322"/>
      <c r="Q1443" s="322"/>
      <c r="R1443" s="322"/>
      <c r="S1443" s="231"/>
      <c r="T1443" s="231"/>
      <c r="U1443" s="231"/>
      <c r="V1443" s="231"/>
      <c r="W1443" s="231"/>
      <c r="X1443" s="231"/>
      <c r="Y1443" s="231"/>
      <c r="Z1443" s="231"/>
    </row>
    <row r="1444" spans="1:78" customFormat="1" x14ac:dyDescent="0.35">
      <c r="A1444" s="56" t="s">
        <v>153</v>
      </c>
      <c r="B1444" s="56" t="s">
        <v>154</v>
      </c>
      <c r="C1444" s="56" t="s">
        <v>155</v>
      </c>
      <c r="D1444" s="56" t="s">
        <v>90</v>
      </c>
      <c r="E1444" s="56" t="s">
        <v>102</v>
      </c>
      <c r="F1444" s="56" t="s">
        <v>156</v>
      </c>
      <c r="G1444" s="56" t="s">
        <v>157</v>
      </c>
      <c r="H1444" s="56" t="s">
        <v>158</v>
      </c>
      <c r="I1444" s="56" t="s">
        <v>159</v>
      </c>
      <c r="J1444" s="56" t="s">
        <v>160</v>
      </c>
      <c r="K1444" s="56" t="s">
        <v>161</v>
      </c>
      <c r="L1444" s="56" t="s">
        <v>162</v>
      </c>
      <c r="M1444" s="56" t="s">
        <v>163</v>
      </c>
      <c r="N1444" s="56" t="s">
        <v>164</v>
      </c>
      <c r="O1444" s="56" t="s">
        <v>165</v>
      </c>
      <c r="P1444" s="56" t="s">
        <v>166</v>
      </c>
      <c r="Q1444" s="56" t="s">
        <v>167</v>
      </c>
      <c r="R1444" s="56" t="s">
        <v>168</v>
      </c>
      <c r="S1444" s="56" t="s">
        <v>169</v>
      </c>
      <c r="T1444" s="56" t="s">
        <v>136</v>
      </c>
      <c r="U1444" s="56" t="s">
        <v>135</v>
      </c>
      <c r="V1444" s="56" t="s">
        <v>171</v>
      </c>
      <c r="W1444" s="56" t="s">
        <v>174</v>
      </c>
      <c r="X1444" s="56" t="s">
        <v>175</v>
      </c>
      <c r="Y1444" s="56" t="s">
        <v>177</v>
      </c>
      <c r="Z1444" s="56" t="s">
        <v>172</v>
      </c>
    </row>
    <row r="1445" spans="1:78" customFormat="1" x14ac:dyDescent="0.35">
      <c r="A1445" s="51" t="s">
        <v>256</v>
      </c>
      <c r="B1445" s="50"/>
      <c r="C1445" s="223" t="s">
        <v>651</v>
      </c>
      <c r="D1445" s="225" t="str">
        <f ca="1">TEXT(TODAY(),"YYYY-MM-DD")</f>
        <v>2022-12-20</v>
      </c>
      <c r="E1445" s="223" t="str">
        <f ca="1">TEXT(TODAY()+45,"YYYY-MM-DD")</f>
        <v>2023-02-03</v>
      </c>
      <c r="F1445" s="224">
        <v>11</v>
      </c>
      <c r="G1445" s="224" t="s">
        <v>238</v>
      </c>
      <c r="H1445" s="224">
        <f>F1445</f>
        <v>11</v>
      </c>
      <c r="I1445" s="223" t="s">
        <v>65</v>
      </c>
      <c r="J1445" s="224">
        <v>1</v>
      </c>
      <c r="K1445" s="224" t="str">
        <f>TEXT(H1445*J1445,"0.00")</f>
        <v>11.00</v>
      </c>
      <c r="L1445" s="224"/>
      <c r="M1445" s="224">
        <f>10+(J1445*3)</f>
        <v>13</v>
      </c>
      <c r="N1445" s="223"/>
      <c r="O1445" s="223"/>
      <c r="P1445" s="223"/>
      <c r="Q1445" s="223"/>
      <c r="R1445" s="223"/>
      <c r="S1445" s="223"/>
      <c r="T1445" s="223" t="s">
        <v>141</v>
      </c>
      <c r="U1445" s="223" t="s">
        <v>647</v>
      </c>
      <c r="V1445" s="223" t="s">
        <v>195</v>
      </c>
      <c r="W1445" s="223" t="s">
        <v>38</v>
      </c>
      <c r="X1445" s="223" t="s">
        <v>196</v>
      </c>
      <c r="Y1445" s="223" t="s">
        <v>666</v>
      </c>
      <c r="Z1445" s="223" t="s">
        <v>659</v>
      </c>
      <c r="AA1445" s="19" t="s">
        <v>665</v>
      </c>
      <c r="AU1445" t="s">
        <v>835</v>
      </c>
    </row>
    <row r="1447" spans="1:78" customFormat="1" x14ac:dyDescent="0.35">
      <c r="A1447" s="34" t="s">
        <v>664</v>
      </c>
      <c r="B1447" s="35"/>
      <c r="C1447" s="35"/>
      <c r="D1447" s="35"/>
      <c r="E1447" s="35"/>
      <c r="F1447" s="35"/>
      <c r="G1447" s="35"/>
      <c r="H1447" s="35"/>
      <c r="I1447" s="35"/>
      <c r="J1447" s="35"/>
      <c r="K1447" s="35"/>
      <c r="L1447" s="35"/>
      <c r="M1447" s="35"/>
      <c r="N1447" s="35"/>
      <c r="O1447" s="35"/>
      <c r="P1447" s="35"/>
      <c r="Q1447" s="35"/>
      <c r="R1447" s="35"/>
      <c r="S1447" s="35"/>
      <c r="T1447" s="35"/>
      <c r="U1447" s="35"/>
      <c r="V1447" s="35"/>
      <c r="W1447" s="35"/>
      <c r="X1447" s="35"/>
      <c r="Y1447" s="35"/>
      <c r="Z1447" s="35"/>
      <c r="AA1447" s="35"/>
      <c r="AB1447" s="35"/>
      <c r="AC1447" s="35"/>
      <c r="AD1447" s="35"/>
      <c r="AE1447" s="35"/>
      <c r="AF1447" s="35"/>
      <c r="AG1447" s="35"/>
      <c r="AH1447" s="35"/>
      <c r="AI1447" s="35"/>
    </row>
    <row r="1448" spans="1:78" customFormat="1" x14ac:dyDescent="0.35">
      <c r="A1448" s="36" t="s">
        <v>84</v>
      </c>
      <c r="B1448" s="36" t="s">
        <v>85</v>
      </c>
      <c r="C1448" s="36" t="s">
        <v>86</v>
      </c>
      <c r="D1448" s="36" t="s">
        <v>87</v>
      </c>
      <c r="E1448" s="36" t="s">
        <v>88</v>
      </c>
      <c r="F1448" s="36" t="s">
        <v>89</v>
      </c>
      <c r="G1448" s="36" t="s">
        <v>90</v>
      </c>
      <c r="H1448" s="36" t="s">
        <v>91</v>
      </c>
      <c r="I1448" s="36" t="s">
        <v>92</v>
      </c>
      <c r="J1448" s="36" t="s">
        <v>93</v>
      </c>
      <c r="K1448" s="36" t="s">
        <v>94</v>
      </c>
      <c r="L1448" s="36" t="s">
        <v>95</v>
      </c>
      <c r="M1448" s="36" t="s">
        <v>96</v>
      </c>
      <c r="N1448" s="36" t="s">
        <v>97</v>
      </c>
      <c r="O1448" s="36" t="s">
        <v>98</v>
      </c>
      <c r="P1448" s="36" t="s">
        <v>99</v>
      </c>
      <c r="Q1448" s="36" t="s">
        <v>100</v>
      </c>
      <c r="R1448" s="36" t="s">
        <v>101</v>
      </c>
      <c r="S1448" s="37" t="s">
        <v>102</v>
      </c>
      <c r="T1448" s="315" t="s">
        <v>103</v>
      </c>
      <c r="U1448" s="316"/>
      <c r="V1448" s="317"/>
      <c r="W1448" s="315" t="s">
        <v>104</v>
      </c>
      <c r="X1448" s="317"/>
      <c r="Y1448" s="229"/>
      <c r="Z1448" s="318" t="s">
        <v>105</v>
      </c>
      <c r="AA1448" s="319"/>
      <c r="AB1448" s="319"/>
      <c r="AC1448" s="319"/>
      <c r="AD1448" s="319"/>
      <c r="AE1448" s="319"/>
      <c r="AF1448" s="320"/>
      <c r="AG1448" s="318" t="s">
        <v>106</v>
      </c>
      <c r="AH1448" s="319"/>
      <c r="AI1448" s="319"/>
      <c r="AJ1448" s="319"/>
      <c r="AK1448" s="319"/>
      <c r="AL1448" s="320"/>
      <c r="AM1448" s="46"/>
      <c r="AN1448" s="47"/>
      <c r="AO1448" s="47"/>
      <c r="AP1448" s="47"/>
      <c r="AS1448" s="33"/>
      <c r="AT1448" s="33"/>
      <c r="AU1448" s="33"/>
      <c r="AV1448" s="33"/>
      <c r="AW1448" s="33"/>
      <c r="AX1448" s="33"/>
      <c r="AY1448" s="33"/>
      <c r="AZ1448" s="33"/>
      <c r="BA1448" s="33"/>
      <c r="BB1448" s="33"/>
      <c r="BC1448" s="33"/>
      <c r="BD1448" s="33"/>
      <c r="BE1448" s="33"/>
      <c r="BF1448" s="33"/>
      <c r="BG1448" s="33"/>
      <c r="BH1448" s="33"/>
      <c r="BI1448" s="33"/>
      <c r="BJ1448" s="33"/>
      <c r="BK1448" s="33"/>
      <c r="BL1448" s="33"/>
      <c r="BM1448" s="33"/>
      <c r="BN1448" s="33"/>
      <c r="BO1448" s="33"/>
      <c r="BP1448" s="33"/>
      <c r="BQ1448" s="33"/>
      <c r="BR1448" s="33"/>
      <c r="BS1448" s="33"/>
      <c r="BT1448" s="33"/>
      <c r="BU1448" s="33"/>
      <c r="BV1448" s="33"/>
      <c r="BW1448" s="33"/>
      <c r="BX1448" s="33"/>
      <c r="BY1448" s="33"/>
      <c r="BZ1448" s="33"/>
    </row>
    <row r="1449" spans="1:78" customFormat="1" x14ac:dyDescent="0.35">
      <c r="A1449" s="38"/>
      <c r="B1449" s="38"/>
      <c r="C1449" s="38"/>
      <c r="D1449" s="38"/>
      <c r="E1449" s="38"/>
      <c r="F1449" s="38"/>
      <c r="G1449" s="38"/>
      <c r="H1449" s="38"/>
      <c r="I1449" s="38"/>
      <c r="J1449" s="38"/>
      <c r="K1449" s="38"/>
      <c r="L1449" s="38"/>
      <c r="M1449" s="38"/>
      <c r="N1449" s="38"/>
      <c r="O1449" s="38"/>
      <c r="P1449" s="38"/>
      <c r="Q1449" s="38"/>
      <c r="R1449" s="38"/>
      <c r="S1449" s="38"/>
      <c r="T1449" s="39" t="s">
        <v>107</v>
      </c>
      <c r="U1449" s="39" t="s">
        <v>108</v>
      </c>
      <c r="V1449" s="39" t="s">
        <v>109</v>
      </c>
      <c r="W1449" s="39" t="s">
        <v>110</v>
      </c>
      <c r="X1449" s="39" t="s">
        <v>111</v>
      </c>
      <c r="Y1449" s="39" t="s">
        <v>112</v>
      </c>
      <c r="Z1449" s="39" t="s">
        <v>113</v>
      </c>
      <c r="AA1449" s="39" t="s">
        <v>114</v>
      </c>
      <c r="AB1449" s="39" t="s">
        <v>115</v>
      </c>
      <c r="AC1449" s="39" t="s">
        <v>116</v>
      </c>
      <c r="AD1449" s="39" t="s">
        <v>117</v>
      </c>
      <c r="AE1449" s="39" t="s">
        <v>118</v>
      </c>
      <c r="AF1449" s="39" t="s">
        <v>119</v>
      </c>
      <c r="AG1449" s="39" t="s">
        <v>120</v>
      </c>
      <c r="AH1449" s="39" t="s">
        <v>121</v>
      </c>
      <c r="AI1449" s="39" t="s">
        <v>122</v>
      </c>
      <c r="AJ1449" s="39" t="s">
        <v>123</v>
      </c>
      <c r="AK1449" s="39" t="s">
        <v>124</v>
      </c>
      <c r="AL1449" s="39" t="s">
        <v>125</v>
      </c>
      <c r="AM1449" s="38" t="s">
        <v>149</v>
      </c>
      <c r="AN1449" s="39" t="s">
        <v>150</v>
      </c>
      <c r="AO1449" s="39" t="s">
        <v>151</v>
      </c>
      <c r="AP1449" s="58" t="s">
        <v>178</v>
      </c>
      <c r="AS1449" s="33"/>
      <c r="AT1449" s="33"/>
      <c r="AU1449" s="33"/>
      <c r="AV1449" s="33"/>
      <c r="AW1449" s="33"/>
      <c r="AX1449" s="33"/>
      <c r="AY1449" s="33"/>
      <c r="AZ1449" s="33"/>
      <c r="BA1449" s="33"/>
      <c r="BB1449" s="33"/>
      <c r="BC1449" s="33"/>
      <c r="BD1449" s="33"/>
      <c r="BE1449" s="33"/>
      <c r="BF1449" s="33"/>
      <c r="BG1449" s="33"/>
      <c r="BH1449" s="33"/>
      <c r="BI1449" s="33"/>
      <c r="BJ1449" s="33"/>
      <c r="BK1449" s="33"/>
      <c r="BL1449" s="33"/>
      <c r="BM1449" s="33"/>
      <c r="BN1449" s="33"/>
      <c r="BO1449" s="33"/>
      <c r="BP1449" s="33"/>
      <c r="BQ1449" s="33"/>
      <c r="BR1449" s="33"/>
      <c r="BS1449" s="33"/>
      <c r="BT1449" s="33"/>
      <c r="BU1449" s="33"/>
      <c r="BV1449" s="33"/>
      <c r="BW1449" s="33"/>
      <c r="BX1449" s="33"/>
      <c r="BY1449" s="33"/>
      <c r="BZ1449" s="33"/>
    </row>
    <row r="1450" spans="1:78" customFormat="1" x14ac:dyDescent="0.35">
      <c r="A1450" s="40" t="s">
        <v>145</v>
      </c>
      <c r="B1450" s="5" t="s">
        <v>647</v>
      </c>
      <c r="C1450" s="40" t="s">
        <v>663</v>
      </c>
      <c r="D1450" s="5" t="s">
        <v>146</v>
      </c>
      <c r="E1450" s="41" t="s">
        <v>28</v>
      </c>
      <c r="F1450" s="40" t="s">
        <v>126</v>
      </c>
      <c r="G1450" s="42" t="str">
        <f ca="1">TEXT(TODAY(),"YYYY-MM-DD")</f>
        <v>2022-12-20</v>
      </c>
      <c r="H1450" s="42" t="str">
        <f ca="1">TEXT(TODAY(),"YYYY-MM-DD")</f>
        <v>2022-12-20</v>
      </c>
      <c r="I1450" s="40">
        <v>12</v>
      </c>
      <c r="J1450" s="40">
        <v>12</v>
      </c>
      <c r="K1450" s="40">
        <v>12</v>
      </c>
      <c r="L1450" s="40" t="s">
        <v>431</v>
      </c>
      <c r="M1450" s="40" t="s">
        <v>432</v>
      </c>
      <c r="N1450" s="21" t="s">
        <v>127</v>
      </c>
      <c r="O1450" s="21" t="s">
        <v>127</v>
      </c>
      <c r="P1450" s="21" t="s">
        <v>128</v>
      </c>
      <c r="Q1450" s="21" t="s">
        <v>128</v>
      </c>
      <c r="R1450" s="21" t="s">
        <v>128</v>
      </c>
      <c r="S1450" s="41"/>
      <c r="T1450" s="41" t="s">
        <v>129</v>
      </c>
      <c r="U1450" s="41" t="s">
        <v>130</v>
      </c>
      <c r="V1450" s="41"/>
      <c r="W1450" s="41" t="s">
        <v>131</v>
      </c>
      <c r="X1450" s="41" t="s">
        <v>132</v>
      </c>
      <c r="Y1450" s="41"/>
      <c r="Z1450" s="41"/>
      <c r="AA1450" s="41"/>
      <c r="AB1450" s="41"/>
      <c r="AC1450" s="41"/>
      <c r="AD1450" s="41" t="s">
        <v>128</v>
      </c>
      <c r="AE1450" s="41" t="s">
        <v>128</v>
      </c>
      <c r="AF1450" s="41" t="s">
        <v>128</v>
      </c>
      <c r="AG1450" s="41"/>
      <c r="AH1450" s="41"/>
      <c r="AI1450" s="41"/>
      <c r="AJ1450" s="41" t="s">
        <v>128</v>
      </c>
      <c r="AK1450" s="41" t="s">
        <v>128</v>
      </c>
      <c r="AL1450" s="41" t="s">
        <v>128</v>
      </c>
      <c r="AM1450" s="40"/>
      <c r="AN1450" s="40">
        <v>0</v>
      </c>
      <c r="AO1450" s="40">
        <v>4</v>
      </c>
      <c r="AP1450" s="40">
        <v>14</v>
      </c>
      <c r="AS1450" s="33"/>
      <c r="AT1450" s="33"/>
      <c r="AU1450" s="33"/>
      <c r="AV1450" s="33"/>
      <c r="AW1450" s="33"/>
      <c r="AX1450" s="33"/>
      <c r="AY1450" s="33"/>
      <c r="AZ1450" s="33"/>
      <c r="BA1450" s="33"/>
      <c r="BB1450" s="33"/>
      <c r="BC1450" s="33"/>
      <c r="BD1450" s="33"/>
      <c r="BE1450" s="33"/>
      <c r="BF1450" s="33"/>
      <c r="BG1450" s="33"/>
      <c r="BH1450" s="33"/>
      <c r="BI1450" s="33"/>
      <c r="BJ1450" s="33"/>
      <c r="BK1450" s="33"/>
      <c r="BL1450" s="33"/>
      <c r="BM1450" s="33"/>
      <c r="BN1450" s="33"/>
      <c r="BO1450" s="33"/>
      <c r="BP1450" s="33"/>
      <c r="BQ1450" s="33"/>
      <c r="BR1450" s="33"/>
      <c r="BS1450" s="33"/>
      <c r="BT1450" s="33"/>
      <c r="BU1450" s="33"/>
      <c r="BV1450" s="33"/>
      <c r="BW1450" s="33"/>
      <c r="BX1450" s="33"/>
      <c r="BY1450" s="33"/>
      <c r="BZ1450" s="33"/>
    </row>
    <row r="1452" spans="1:78" customFormat="1" x14ac:dyDescent="0.35">
      <c r="A1452" s="306" t="s">
        <v>670</v>
      </c>
      <c r="B1452" s="307"/>
      <c r="C1452" s="307"/>
      <c r="D1452" s="307"/>
      <c r="E1452" s="307"/>
      <c r="F1452" s="307"/>
      <c r="G1452" s="307"/>
      <c r="H1452" s="307"/>
      <c r="I1452" s="307"/>
      <c r="J1452" s="307"/>
    </row>
    <row r="1453" spans="1:78" customFormat="1" x14ac:dyDescent="0.35">
      <c r="A1453" s="230"/>
      <c r="B1453" s="231"/>
      <c r="C1453" s="308" t="s">
        <v>245</v>
      </c>
      <c r="D1453" s="308"/>
      <c r="E1453" s="308"/>
      <c r="F1453" s="308"/>
      <c r="G1453" s="308"/>
      <c r="H1453" s="308"/>
      <c r="I1453" s="308"/>
      <c r="J1453" s="308"/>
      <c r="K1453" s="308"/>
    </row>
    <row r="1454" spans="1:78" customFormat="1" x14ac:dyDescent="0.35">
      <c r="A1454" s="304" t="s">
        <v>246</v>
      </c>
      <c r="B1454" s="304" t="s">
        <v>247</v>
      </c>
      <c r="C1454" s="309" t="s">
        <v>248</v>
      </c>
      <c r="D1454" s="310"/>
      <c r="E1454" s="310"/>
      <c r="F1454" s="311"/>
      <c r="G1454" s="312" t="s">
        <v>249</v>
      </c>
      <c r="H1454" s="313"/>
      <c r="I1454" s="313"/>
      <c r="J1454" s="314"/>
      <c r="K1454" s="304" t="s">
        <v>250</v>
      </c>
      <c r="L1454" s="304" t="s">
        <v>251</v>
      </c>
    </row>
    <row r="1455" spans="1:78" customFormat="1" x14ac:dyDescent="0.35">
      <c r="A1455" s="305"/>
      <c r="B1455" s="305"/>
      <c r="C1455" s="88" t="s">
        <v>161</v>
      </c>
      <c r="D1455" s="88" t="s">
        <v>163</v>
      </c>
      <c r="E1455" s="88" t="s">
        <v>252</v>
      </c>
      <c r="F1455" s="88" t="s">
        <v>253</v>
      </c>
      <c r="G1455" s="89" t="s">
        <v>161</v>
      </c>
      <c r="H1455" s="89" t="s">
        <v>163</v>
      </c>
      <c r="I1455" s="89" t="s">
        <v>252</v>
      </c>
      <c r="J1455" s="89" t="s">
        <v>253</v>
      </c>
      <c r="K1455" s="305"/>
      <c r="L1455" s="305"/>
    </row>
    <row r="1456" spans="1:78" customFormat="1" x14ac:dyDescent="0.35">
      <c r="A1456" s="41" t="s">
        <v>254</v>
      </c>
      <c r="B1456" s="41" t="s">
        <v>255</v>
      </c>
      <c r="C1456" s="21" t="str">
        <f>TEXT(9707.25,"0.00")</f>
        <v>9707.25</v>
      </c>
      <c r="D1456" s="21" t="str">
        <f>TEXT(0,"0")</f>
        <v>0</v>
      </c>
      <c r="E1456" s="21" t="str">
        <f>TEXT(9707.25,"0.00")</f>
        <v>9707.25</v>
      </c>
      <c r="F1456" s="21" t="str">
        <f>TEXT(100,"0")</f>
        <v>100</v>
      </c>
      <c r="G1456" s="21" t="str">
        <f>TEXT(9707.25,"0.00")</f>
        <v>9707.25</v>
      </c>
      <c r="H1456" s="21" t="str">
        <f>TEXT(0,"0")</f>
        <v>0</v>
      </c>
      <c r="I1456" s="21" t="str">
        <f>TEXT(9707.25,"0.00")</f>
        <v>9707.25</v>
      </c>
      <c r="J1456" s="21" t="str">
        <f>TEXT(100,"0")</f>
        <v>100</v>
      </c>
      <c r="K1456" s="21" t="str">
        <f>TEXT(0,"0")</f>
        <v>0</v>
      </c>
      <c r="L1456" s="41" t="s">
        <v>28</v>
      </c>
    </row>
    <row r="1458" spans="1:78" customFormat="1" x14ac:dyDescent="0.35">
      <c r="A1458" s="34" t="s">
        <v>676</v>
      </c>
      <c r="B1458" s="35"/>
      <c r="C1458" s="35"/>
      <c r="D1458" s="35"/>
      <c r="E1458" s="35"/>
      <c r="F1458" s="35"/>
      <c r="G1458" s="35"/>
      <c r="H1458" s="35"/>
      <c r="I1458" s="35"/>
      <c r="J1458" s="35"/>
      <c r="K1458" s="35"/>
      <c r="L1458" s="35"/>
      <c r="M1458" s="35"/>
      <c r="N1458" s="35"/>
      <c r="O1458" s="35"/>
      <c r="P1458" s="35"/>
      <c r="Q1458" s="35"/>
      <c r="R1458" s="35"/>
      <c r="S1458" s="35"/>
      <c r="T1458" s="35"/>
      <c r="U1458" s="35"/>
      <c r="V1458" s="35"/>
      <c r="W1458" s="35"/>
      <c r="X1458" s="35"/>
      <c r="Y1458" s="35"/>
      <c r="Z1458" s="35"/>
      <c r="AA1458" s="35"/>
      <c r="AB1458" s="35"/>
      <c r="AC1458" s="35"/>
      <c r="AD1458" s="35"/>
      <c r="AE1458" s="35"/>
      <c r="AF1458" s="35"/>
      <c r="AG1458" s="35"/>
      <c r="AH1458" s="35"/>
      <c r="AI1458" s="35"/>
    </row>
    <row r="1459" spans="1:78" customFormat="1" x14ac:dyDescent="0.35">
      <c r="A1459" s="36" t="s">
        <v>84</v>
      </c>
      <c r="B1459" s="36" t="s">
        <v>85</v>
      </c>
      <c r="C1459" s="36" t="s">
        <v>86</v>
      </c>
      <c r="D1459" s="36" t="s">
        <v>87</v>
      </c>
      <c r="E1459" s="36" t="s">
        <v>88</v>
      </c>
      <c r="F1459" s="36" t="s">
        <v>89</v>
      </c>
      <c r="G1459" s="36" t="s">
        <v>90</v>
      </c>
      <c r="H1459" s="36" t="s">
        <v>91</v>
      </c>
      <c r="I1459" s="36" t="s">
        <v>92</v>
      </c>
      <c r="J1459" s="36" t="s">
        <v>93</v>
      </c>
      <c r="K1459" s="36" t="s">
        <v>94</v>
      </c>
      <c r="L1459" s="36" t="s">
        <v>95</v>
      </c>
      <c r="M1459" s="36" t="s">
        <v>96</v>
      </c>
      <c r="N1459" s="36" t="s">
        <v>97</v>
      </c>
      <c r="O1459" s="36" t="s">
        <v>98</v>
      </c>
      <c r="P1459" s="36" t="s">
        <v>99</v>
      </c>
      <c r="Q1459" s="36" t="s">
        <v>100</v>
      </c>
      <c r="R1459" s="36" t="s">
        <v>101</v>
      </c>
      <c r="S1459" s="37" t="s">
        <v>102</v>
      </c>
      <c r="T1459" s="315" t="s">
        <v>103</v>
      </c>
      <c r="U1459" s="316"/>
      <c r="V1459" s="317"/>
      <c r="W1459" s="315" t="s">
        <v>104</v>
      </c>
      <c r="X1459" s="317"/>
      <c r="Y1459" s="235"/>
      <c r="Z1459" s="318" t="s">
        <v>105</v>
      </c>
      <c r="AA1459" s="319"/>
      <c r="AB1459" s="319"/>
      <c r="AC1459" s="319"/>
      <c r="AD1459" s="319"/>
      <c r="AE1459" s="319"/>
      <c r="AF1459" s="320"/>
      <c r="AG1459" s="318" t="s">
        <v>106</v>
      </c>
      <c r="AH1459" s="319"/>
      <c r="AI1459" s="319"/>
      <c r="AJ1459" s="319"/>
      <c r="AK1459" s="319"/>
      <c r="AL1459" s="320"/>
      <c r="AM1459" s="46"/>
      <c r="AN1459" s="47"/>
      <c r="AO1459" s="47"/>
      <c r="AP1459" s="47"/>
      <c r="AS1459" s="33"/>
      <c r="AT1459" s="33"/>
      <c r="AU1459" s="33"/>
      <c r="AV1459" s="33"/>
      <c r="AW1459" s="33"/>
      <c r="AX1459" s="33"/>
      <c r="AY1459" s="33"/>
      <c r="AZ1459" s="33"/>
      <c r="BA1459" s="33"/>
      <c r="BB1459" s="33"/>
      <c r="BC1459" s="33"/>
      <c r="BD1459" s="33"/>
      <c r="BE1459" s="33"/>
      <c r="BF1459" s="33"/>
      <c r="BG1459" s="33"/>
      <c r="BH1459" s="33"/>
      <c r="BI1459" s="33"/>
      <c r="BJ1459" s="33"/>
      <c r="BK1459" s="33"/>
      <c r="BL1459" s="33"/>
      <c r="BM1459" s="33"/>
      <c r="BN1459" s="33"/>
      <c r="BO1459" s="33"/>
      <c r="BP1459" s="33"/>
      <c r="BQ1459" s="33"/>
      <c r="BR1459" s="33"/>
      <c r="BS1459" s="33"/>
      <c r="BT1459" s="33"/>
      <c r="BU1459" s="33"/>
      <c r="BV1459" s="33"/>
      <c r="BW1459" s="33"/>
      <c r="BX1459" s="33"/>
      <c r="BY1459" s="33"/>
      <c r="BZ1459" s="33"/>
    </row>
    <row r="1460" spans="1:78" customFormat="1" x14ac:dyDescent="0.35">
      <c r="A1460" s="38"/>
      <c r="B1460" s="38"/>
      <c r="C1460" s="38"/>
      <c r="D1460" s="38"/>
      <c r="E1460" s="38"/>
      <c r="F1460" s="38"/>
      <c r="G1460" s="38"/>
      <c r="H1460" s="38"/>
      <c r="I1460" s="38"/>
      <c r="J1460" s="38"/>
      <c r="K1460" s="38"/>
      <c r="L1460" s="38"/>
      <c r="M1460" s="38"/>
      <c r="N1460" s="38"/>
      <c r="O1460" s="38"/>
      <c r="P1460" s="38"/>
      <c r="Q1460" s="38"/>
      <c r="R1460" s="38"/>
      <c r="S1460" s="38"/>
      <c r="T1460" s="39" t="s">
        <v>107</v>
      </c>
      <c r="U1460" s="39" t="s">
        <v>108</v>
      </c>
      <c r="V1460" s="39" t="s">
        <v>109</v>
      </c>
      <c r="W1460" s="39" t="s">
        <v>110</v>
      </c>
      <c r="X1460" s="39" t="s">
        <v>111</v>
      </c>
      <c r="Y1460" s="39" t="s">
        <v>112</v>
      </c>
      <c r="Z1460" s="39" t="s">
        <v>113</v>
      </c>
      <c r="AA1460" s="39" t="s">
        <v>114</v>
      </c>
      <c r="AB1460" s="39" t="s">
        <v>115</v>
      </c>
      <c r="AC1460" s="39" t="s">
        <v>116</v>
      </c>
      <c r="AD1460" s="39" t="s">
        <v>117</v>
      </c>
      <c r="AE1460" s="39" t="s">
        <v>118</v>
      </c>
      <c r="AF1460" s="39" t="s">
        <v>119</v>
      </c>
      <c r="AG1460" s="39" t="s">
        <v>120</v>
      </c>
      <c r="AH1460" s="39" t="s">
        <v>121</v>
      </c>
      <c r="AI1460" s="39" t="s">
        <v>122</v>
      </c>
      <c r="AJ1460" s="39" t="s">
        <v>123</v>
      </c>
      <c r="AK1460" s="39" t="s">
        <v>124</v>
      </c>
      <c r="AL1460" s="39" t="s">
        <v>125</v>
      </c>
      <c r="AM1460" s="38" t="s">
        <v>149</v>
      </c>
      <c r="AN1460" s="39" t="s">
        <v>150</v>
      </c>
      <c r="AO1460" s="39" t="s">
        <v>151</v>
      </c>
      <c r="AP1460" s="58" t="s">
        <v>178</v>
      </c>
      <c r="AS1460" s="33"/>
      <c r="AT1460" s="33"/>
      <c r="AU1460" s="33"/>
      <c r="AV1460" s="33"/>
      <c r="AW1460" s="33"/>
      <c r="AX1460" s="33"/>
      <c r="AY1460" s="33"/>
      <c r="AZ1460" s="33"/>
      <c r="BA1460" s="33"/>
      <c r="BB1460" s="33"/>
      <c r="BC1460" s="33"/>
      <c r="BD1460" s="33"/>
      <c r="BE1460" s="33"/>
      <c r="BF1460" s="33"/>
      <c r="BG1460" s="33"/>
      <c r="BH1460" s="33"/>
      <c r="BI1460" s="33"/>
      <c r="BJ1460" s="33"/>
      <c r="BK1460" s="33"/>
      <c r="BL1460" s="33"/>
      <c r="BM1460" s="33"/>
      <c r="BN1460" s="33"/>
      <c r="BO1460" s="33"/>
      <c r="BP1460" s="33"/>
      <c r="BQ1460" s="33"/>
      <c r="BR1460" s="33"/>
      <c r="BS1460" s="33"/>
      <c r="BT1460" s="33"/>
      <c r="BU1460" s="33"/>
      <c r="BV1460" s="33"/>
      <c r="BW1460" s="33"/>
      <c r="BX1460" s="33"/>
      <c r="BY1460" s="33"/>
      <c r="BZ1460" s="33"/>
    </row>
    <row r="1461" spans="1:78" customFormat="1" x14ac:dyDescent="0.35">
      <c r="A1461" s="40" t="s">
        <v>145</v>
      </c>
      <c r="B1461" s="5" t="s">
        <v>647</v>
      </c>
      <c r="C1461" s="40" t="s">
        <v>672</v>
      </c>
      <c r="D1461" s="5" t="s">
        <v>146</v>
      </c>
      <c r="E1461" s="41" t="s">
        <v>28</v>
      </c>
      <c r="F1461" s="40" t="s">
        <v>126</v>
      </c>
      <c r="G1461" s="42" t="str">
        <f ca="1">TEXT(TODAY(),"YYYY-MM-DD")</f>
        <v>2022-12-20</v>
      </c>
      <c r="H1461" s="42" t="str">
        <f ca="1">TEXT(TODAY(),"YYYY-MM-DD")</f>
        <v>2022-12-20</v>
      </c>
      <c r="I1461" s="40">
        <v>12</v>
      </c>
      <c r="J1461" s="40">
        <v>12</v>
      </c>
      <c r="K1461" s="40">
        <v>12</v>
      </c>
      <c r="L1461" s="40" t="s">
        <v>431</v>
      </c>
      <c r="M1461" s="40" t="s">
        <v>432</v>
      </c>
      <c r="N1461" s="21" t="s">
        <v>127</v>
      </c>
      <c r="O1461" s="21" t="s">
        <v>127</v>
      </c>
      <c r="P1461" s="21" t="s">
        <v>128</v>
      </c>
      <c r="Q1461" s="21" t="s">
        <v>128</v>
      </c>
      <c r="R1461" s="21" t="s">
        <v>128</v>
      </c>
      <c r="S1461" s="41"/>
      <c r="T1461" s="41" t="s">
        <v>129</v>
      </c>
      <c r="U1461" s="41" t="s">
        <v>130</v>
      </c>
      <c r="V1461" s="41"/>
      <c r="W1461" s="41" t="s">
        <v>131</v>
      </c>
      <c r="X1461" s="41" t="s">
        <v>132</v>
      </c>
      <c r="Y1461" s="41"/>
      <c r="Z1461" s="41"/>
      <c r="AA1461" s="41"/>
      <c r="AB1461" s="41"/>
      <c r="AC1461" s="41"/>
      <c r="AD1461" s="41" t="s">
        <v>128</v>
      </c>
      <c r="AE1461" s="41" t="s">
        <v>128</v>
      </c>
      <c r="AF1461" s="41" t="s">
        <v>128</v>
      </c>
      <c r="AG1461" s="41"/>
      <c r="AH1461" s="41"/>
      <c r="AI1461" s="41"/>
      <c r="AJ1461" s="41" t="s">
        <v>128</v>
      </c>
      <c r="AK1461" s="41" t="s">
        <v>128</v>
      </c>
      <c r="AL1461" s="41" t="s">
        <v>128</v>
      </c>
      <c r="AM1461" s="40"/>
      <c r="AN1461" s="40">
        <v>0</v>
      </c>
      <c r="AO1461" s="40">
        <v>0</v>
      </c>
      <c r="AP1461" s="40">
        <v>14</v>
      </c>
      <c r="AS1461" s="33"/>
      <c r="AT1461" s="33"/>
      <c r="AU1461" s="33"/>
      <c r="AV1461" s="33"/>
      <c r="AW1461" s="33"/>
      <c r="AX1461" s="33"/>
      <c r="AY1461" s="33"/>
      <c r="AZ1461" s="33"/>
      <c r="BA1461" s="33"/>
      <c r="BB1461" s="33"/>
      <c r="BC1461" s="33"/>
      <c r="BD1461" s="33"/>
      <c r="BE1461" s="33"/>
      <c r="BF1461" s="33"/>
      <c r="BG1461" s="33"/>
      <c r="BH1461" s="33"/>
      <c r="BI1461" s="33"/>
      <c r="BJ1461" s="33"/>
      <c r="BK1461" s="33"/>
      <c r="BL1461" s="33"/>
      <c r="BM1461" s="33"/>
      <c r="BN1461" s="33"/>
      <c r="BO1461" s="33"/>
      <c r="BP1461" s="33"/>
      <c r="BQ1461" s="33"/>
      <c r="BR1461" s="33"/>
      <c r="BS1461" s="33"/>
      <c r="BT1461" s="33"/>
      <c r="BU1461" s="33"/>
      <c r="BV1461" s="33"/>
      <c r="BW1461" s="33"/>
      <c r="BX1461" s="33"/>
      <c r="BY1461" s="33"/>
      <c r="BZ1461" s="33"/>
    </row>
    <row r="1462" spans="1:78" customFormat="1" ht="19" customHeight="1" x14ac:dyDescent="0.35">
      <c r="A1462" s="33"/>
      <c r="B1462" s="33"/>
      <c r="C1462" s="33"/>
      <c r="D1462" s="33"/>
      <c r="E1462" s="33"/>
      <c r="F1462" s="33"/>
      <c r="G1462" s="33"/>
      <c r="H1462" s="33"/>
      <c r="I1462" s="33"/>
      <c r="J1462" s="33"/>
      <c r="K1462" s="33"/>
      <c r="L1462" s="14"/>
      <c r="M1462" s="14"/>
      <c r="Y1462" s="60"/>
    </row>
    <row r="1463" spans="1:78" customFormat="1" ht="18.5" x14ac:dyDescent="0.35">
      <c r="A1463" s="48" t="s">
        <v>675</v>
      </c>
      <c r="B1463" s="49"/>
      <c r="C1463" s="49"/>
      <c r="D1463" s="49"/>
      <c r="E1463" s="49"/>
      <c r="F1463" s="49"/>
      <c r="G1463" s="49"/>
      <c r="H1463" s="49"/>
      <c r="I1463" s="49"/>
      <c r="J1463" s="49"/>
      <c r="K1463" s="49"/>
      <c r="L1463" s="33"/>
      <c r="Y1463" s="60"/>
      <c r="BB1463" s="33"/>
      <c r="BC1463" s="33"/>
      <c r="BD1463" s="33"/>
      <c r="BE1463" s="33"/>
      <c r="BF1463" s="33"/>
      <c r="BG1463" s="33"/>
      <c r="BH1463" s="33"/>
      <c r="BI1463" s="33"/>
      <c r="BJ1463" s="33"/>
      <c r="BK1463" s="33"/>
      <c r="BL1463" s="33"/>
      <c r="BM1463" s="33"/>
      <c r="BN1463" s="33"/>
      <c r="BO1463" s="33"/>
      <c r="BP1463" s="33"/>
      <c r="BQ1463" s="33"/>
      <c r="BR1463" s="33"/>
      <c r="BS1463" s="33"/>
      <c r="BT1463" s="33"/>
      <c r="BU1463" s="33"/>
      <c r="BV1463" s="33"/>
      <c r="BW1463" s="33"/>
      <c r="BX1463" s="33"/>
      <c r="BY1463" s="33"/>
      <c r="BZ1463" s="33"/>
    </row>
    <row r="1464" spans="1:78" customFormat="1" ht="15.5" x14ac:dyDescent="0.35">
      <c r="A1464" s="43" t="s">
        <v>32</v>
      </c>
      <c r="B1464" s="43" t="s">
        <v>33</v>
      </c>
      <c r="C1464" s="43" t="s">
        <v>34</v>
      </c>
      <c r="D1464" s="43" t="s">
        <v>4</v>
      </c>
      <c r="E1464" s="43" t="s">
        <v>35</v>
      </c>
      <c r="F1464" s="43" t="s">
        <v>133</v>
      </c>
      <c r="G1464" s="43" t="s">
        <v>134</v>
      </c>
      <c r="H1464" s="43" t="s">
        <v>135</v>
      </c>
      <c r="I1464" s="43" t="s">
        <v>136</v>
      </c>
      <c r="J1464" s="43" t="s">
        <v>137</v>
      </c>
      <c r="K1464" s="43" t="s">
        <v>138</v>
      </c>
      <c r="L1464" s="33"/>
      <c r="Y1464" s="60"/>
      <c r="BB1464" s="33"/>
      <c r="BC1464" s="33"/>
      <c r="BD1464" s="33"/>
      <c r="BE1464" s="33"/>
      <c r="BF1464" s="33"/>
      <c r="BG1464" s="33"/>
      <c r="BH1464" s="33"/>
      <c r="BI1464" s="33"/>
      <c r="BJ1464" s="33"/>
      <c r="BK1464" s="33"/>
      <c r="BL1464" s="33"/>
      <c r="BM1464" s="33"/>
      <c r="BN1464" s="33"/>
      <c r="BO1464" s="33"/>
      <c r="BP1464" s="33"/>
      <c r="BQ1464" s="33"/>
      <c r="BR1464" s="33"/>
      <c r="BS1464" s="33"/>
      <c r="BT1464" s="33"/>
      <c r="BU1464" s="33"/>
      <c r="BV1464" s="33"/>
      <c r="BW1464" s="33"/>
      <c r="BX1464" s="33"/>
      <c r="BY1464" s="33"/>
      <c r="BZ1464" s="33"/>
    </row>
    <row r="1465" spans="1:78" customFormat="1" x14ac:dyDescent="0.35">
      <c r="A1465" s="44" t="s">
        <v>139</v>
      </c>
      <c r="B1465" s="44" t="s">
        <v>140</v>
      </c>
      <c r="C1465" s="44" t="str">
        <f ca="1">TEXT(TODAY(),"YYYY-MM-DD")</f>
        <v>2022-12-20</v>
      </c>
      <c r="D1465" s="44" t="s">
        <v>13</v>
      </c>
      <c r="E1465" s="44" t="s">
        <v>38</v>
      </c>
      <c r="F1465" s="45" t="str">
        <f ca="1">TEXT(TODAY(),"YYYY-MM-DD")</f>
        <v>2022-12-20</v>
      </c>
      <c r="G1465" s="42" t="s">
        <v>128</v>
      </c>
      <c r="H1465" s="44" t="s">
        <v>647</v>
      </c>
      <c r="I1465" s="44" t="s">
        <v>141</v>
      </c>
      <c r="J1465" s="44" t="s">
        <v>152</v>
      </c>
      <c r="K1465" s="44"/>
      <c r="L1465" s="33"/>
      <c r="Y1465" s="60"/>
      <c r="BB1465" s="33"/>
      <c r="BC1465" s="33"/>
      <c r="BD1465" s="33"/>
      <c r="BE1465" s="33"/>
      <c r="BF1465" s="33"/>
      <c r="BG1465" s="33"/>
      <c r="BH1465" s="33"/>
      <c r="BI1465" s="33"/>
      <c r="BJ1465" s="33"/>
      <c r="BK1465" s="33"/>
      <c r="BL1465" s="33"/>
      <c r="BM1465" s="33"/>
      <c r="BN1465" s="33"/>
      <c r="BO1465" s="33"/>
      <c r="BP1465" s="33"/>
      <c r="BQ1465" s="33"/>
      <c r="BR1465" s="33"/>
      <c r="BS1465" s="33"/>
      <c r="BT1465" s="33"/>
      <c r="BU1465" s="33"/>
      <c r="BV1465" s="33"/>
      <c r="BW1465" s="33"/>
      <c r="BX1465" s="33"/>
      <c r="BY1465" s="33"/>
      <c r="BZ1465" s="33"/>
    </row>
    <row r="1466" spans="1:78" customFormat="1" x14ac:dyDescent="0.35">
      <c r="A1466" s="44" t="s">
        <v>36</v>
      </c>
      <c r="B1466" s="44" t="s">
        <v>143</v>
      </c>
      <c r="C1466" s="44" t="str">
        <f ca="1">TEXT(TODAY(),"YYYY-MM-DD")</f>
        <v>2022-12-20</v>
      </c>
      <c r="D1466" s="44" t="s">
        <v>13</v>
      </c>
      <c r="E1466" s="44" t="s">
        <v>144</v>
      </c>
      <c r="F1466" s="45" t="str">
        <f ca="1">TEXT(TODAY(),"YYYY-MM-DD")</f>
        <v>2022-12-20</v>
      </c>
      <c r="G1466" s="42" t="s">
        <v>128</v>
      </c>
      <c r="H1466" s="44" t="s">
        <v>647</v>
      </c>
      <c r="I1466" s="44" t="s">
        <v>141</v>
      </c>
      <c r="J1466" s="44" t="s">
        <v>142</v>
      </c>
      <c r="K1466" s="44"/>
      <c r="L1466" s="33"/>
      <c r="Y1466" s="60"/>
      <c r="BB1466" s="33"/>
      <c r="BC1466" s="33"/>
      <c r="BD1466" s="33"/>
      <c r="BE1466" s="33"/>
      <c r="BF1466" s="33"/>
      <c r="BG1466" s="33"/>
      <c r="BH1466" s="33"/>
      <c r="BI1466" s="33"/>
      <c r="BJ1466" s="33"/>
      <c r="BK1466" s="33"/>
      <c r="BL1466" s="33"/>
      <c r="BM1466" s="33"/>
      <c r="BN1466" s="33"/>
      <c r="BO1466" s="33"/>
      <c r="BP1466" s="33"/>
      <c r="BQ1466" s="33"/>
      <c r="BR1466" s="33"/>
      <c r="BS1466" s="33"/>
      <c r="BT1466" s="33"/>
      <c r="BU1466" s="33"/>
      <c r="BV1466" s="33"/>
      <c r="BW1466" s="33"/>
      <c r="BX1466" s="33"/>
      <c r="BY1466" s="33"/>
      <c r="BZ1466" s="33"/>
    </row>
    <row r="1468" spans="1:78" customFormat="1" x14ac:dyDescent="0.35">
      <c r="A1468" s="321" t="s">
        <v>674</v>
      </c>
      <c r="B1468" s="322"/>
      <c r="C1468" s="322"/>
      <c r="D1468" s="322"/>
      <c r="E1468" s="322"/>
      <c r="F1468" s="322"/>
      <c r="G1468" s="322"/>
      <c r="H1468" s="322"/>
      <c r="I1468" s="322"/>
      <c r="J1468" s="322"/>
      <c r="K1468" s="322"/>
      <c r="L1468" s="322"/>
      <c r="M1468" s="322"/>
      <c r="N1468" s="322"/>
      <c r="O1468" s="322"/>
      <c r="P1468" s="322"/>
      <c r="Q1468" s="322"/>
      <c r="R1468" s="322"/>
      <c r="S1468" s="234"/>
      <c r="T1468" s="234"/>
      <c r="U1468" s="234"/>
      <c r="V1468" s="234"/>
      <c r="W1468" s="234"/>
      <c r="X1468" s="234"/>
      <c r="Y1468" s="234"/>
      <c r="Z1468" s="234"/>
    </row>
    <row r="1469" spans="1:78" customFormat="1" x14ac:dyDescent="0.35">
      <c r="A1469" s="56" t="s">
        <v>153</v>
      </c>
      <c r="B1469" s="56" t="s">
        <v>154</v>
      </c>
      <c r="C1469" s="56" t="s">
        <v>155</v>
      </c>
      <c r="D1469" s="56" t="s">
        <v>90</v>
      </c>
      <c r="E1469" s="56" t="s">
        <v>102</v>
      </c>
      <c r="F1469" s="56" t="s">
        <v>156</v>
      </c>
      <c r="G1469" s="56" t="s">
        <v>157</v>
      </c>
      <c r="H1469" s="56" t="s">
        <v>158</v>
      </c>
      <c r="I1469" s="56" t="s">
        <v>159</v>
      </c>
      <c r="J1469" s="56" t="s">
        <v>160</v>
      </c>
      <c r="K1469" s="56" t="s">
        <v>161</v>
      </c>
      <c r="L1469" s="56" t="s">
        <v>162</v>
      </c>
      <c r="M1469" s="56" t="s">
        <v>163</v>
      </c>
      <c r="N1469" s="56" t="s">
        <v>164</v>
      </c>
      <c r="O1469" s="56" t="s">
        <v>165</v>
      </c>
      <c r="P1469" s="56" t="s">
        <v>166</v>
      </c>
      <c r="Q1469" s="56" t="s">
        <v>167</v>
      </c>
      <c r="R1469" s="56" t="s">
        <v>168</v>
      </c>
      <c r="S1469" s="56" t="s">
        <v>169</v>
      </c>
      <c r="T1469" s="56" t="s">
        <v>136</v>
      </c>
      <c r="U1469" s="56" t="s">
        <v>135</v>
      </c>
      <c r="V1469" s="56" t="s">
        <v>171</v>
      </c>
      <c r="W1469" s="56" t="s">
        <v>174</v>
      </c>
      <c r="X1469" s="56" t="s">
        <v>175</v>
      </c>
      <c r="Y1469" s="56" t="s">
        <v>177</v>
      </c>
      <c r="Z1469" s="56" t="s">
        <v>172</v>
      </c>
    </row>
    <row r="1470" spans="1:78" customFormat="1" x14ac:dyDescent="0.35">
      <c r="A1470" s="51" t="s">
        <v>256</v>
      </c>
      <c r="B1470" s="50"/>
      <c r="C1470" s="223" t="s">
        <v>651</v>
      </c>
      <c r="D1470" s="225" t="str">
        <f ca="1">TEXT(TODAY(),"YYYY-MM-DD")</f>
        <v>2022-12-20</v>
      </c>
      <c r="E1470" s="223" t="str">
        <f ca="1">TEXT(TODAY()+45,"YYYY-MM-DD")</f>
        <v>2023-02-03</v>
      </c>
      <c r="F1470" s="224">
        <v>11</v>
      </c>
      <c r="G1470" s="224" t="s">
        <v>238</v>
      </c>
      <c r="H1470" s="224">
        <f>F1470</f>
        <v>11</v>
      </c>
      <c r="I1470" s="223" t="s">
        <v>65</v>
      </c>
      <c r="J1470" s="224">
        <v>1</v>
      </c>
      <c r="K1470" s="224" t="str">
        <f>TEXT(H1470*J1470,"0.00")</f>
        <v>11.00</v>
      </c>
      <c r="L1470" s="224"/>
      <c r="M1470" s="224">
        <f>10+(J1470*3)</f>
        <v>13</v>
      </c>
      <c r="N1470" s="223"/>
      <c r="O1470" s="223"/>
      <c r="P1470" s="223"/>
      <c r="Q1470" s="223"/>
      <c r="R1470" s="223"/>
      <c r="S1470" s="223"/>
      <c r="T1470" s="223" t="s">
        <v>141</v>
      </c>
      <c r="U1470" s="223" t="s">
        <v>647</v>
      </c>
      <c r="V1470" s="223" t="s">
        <v>195</v>
      </c>
      <c r="W1470" s="223" t="s">
        <v>38</v>
      </c>
      <c r="X1470" s="223" t="s">
        <v>196</v>
      </c>
      <c r="Y1470" s="223" t="s">
        <v>289</v>
      </c>
      <c r="Z1470" s="223" t="s">
        <v>290</v>
      </c>
      <c r="AU1470" t="s">
        <v>836</v>
      </c>
    </row>
    <row r="1472" spans="1:78" customFormat="1" x14ac:dyDescent="0.35">
      <c r="A1472" s="34" t="s">
        <v>673</v>
      </c>
      <c r="B1472" s="35"/>
      <c r="C1472" s="35"/>
      <c r="D1472" s="35"/>
      <c r="E1472" s="35"/>
      <c r="F1472" s="35"/>
      <c r="G1472" s="35"/>
      <c r="H1472" s="35"/>
      <c r="I1472" s="35"/>
      <c r="J1472" s="35"/>
      <c r="K1472" s="35"/>
      <c r="L1472" s="35"/>
      <c r="M1472" s="35"/>
      <c r="N1472" s="35"/>
      <c r="O1472" s="35"/>
      <c r="P1472" s="35"/>
      <c r="Q1472" s="35"/>
      <c r="R1472" s="35"/>
      <c r="S1472" s="35"/>
      <c r="T1472" s="35"/>
      <c r="U1472" s="35"/>
      <c r="V1472" s="35"/>
      <c r="W1472" s="35"/>
      <c r="X1472" s="35"/>
      <c r="Y1472" s="35"/>
      <c r="Z1472" s="35"/>
      <c r="AA1472" s="35"/>
      <c r="AB1472" s="35"/>
      <c r="AC1472" s="35"/>
      <c r="AD1472" s="35"/>
      <c r="AE1472" s="35"/>
      <c r="AF1472" s="35"/>
      <c r="AG1472" s="35"/>
      <c r="AH1472" s="35"/>
      <c r="AI1472" s="35"/>
    </row>
    <row r="1473" spans="1:78" customFormat="1" x14ac:dyDescent="0.35">
      <c r="A1473" s="36" t="s">
        <v>84</v>
      </c>
      <c r="B1473" s="36" t="s">
        <v>85</v>
      </c>
      <c r="C1473" s="36" t="s">
        <v>86</v>
      </c>
      <c r="D1473" s="36" t="s">
        <v>87</v>
      </c>
      <c r="E1473" s="36" t="s">
        <v>88</v>
      </c>
      <c r="F1473" s="36" t="s">
        <v>89</v>
      </c>
      <c r="G1473" s="36" t="s">
        <v>90</v>
      </c>
      <c r="H1473" s="36" t="s">
        <v>91</v>
      </c>
      <c r="I1473" s="36" t="s">
        <v>92</v>
      </c>
      <c r="J1473" s="36" t="s">
        <v>93</v>
      </c>
      <c r="K1473" s="36" t="s">
        <v>94</v>
      </c>
      <c r="L1473" s="36" t="s">
        <v>95</v>
      </c>
      <c r="M1473" s="36" t="s">
        <v>96</v>
      </c>
      <c r="N1473" s="36" t="s">
        <v>97</v>
      </c>
      <c r="O1473" s="36" t="s">
        <v>98</v>
      </c>
      <c r="P1473" s="36" t="s">
        <v>99</v>
      </c>
      <c r="Q1473" s="36" t="s">
        <v>100</v>
      </c>
      <c r="R1473" s="36" t="s">
        <v>101</v>
      </c>
      <c r="S1473" s="37" t="s">
        <v>102</v>
      </c>
      <c r="T1473" s="315" t="s">
        <v>103</v>
      </c>
      <c r="U1473" s="316"/>
      <c r="V1473" s="317"/>
      <c r="W1473" s="315" t="s">
        <v>104</v>
      </c>
      <c r="X1473" s="317"/>
      <c r="Y1473" s="235"/>
      <c r="Z1473" s="318" t="s">
        <v>105</v>
      </c>
      <c r="AA1473" s="319"/>
      <c r="AB1473" s="319"/>
      <c r="AC1473" s="319"/>
      <c r="AD1473" s="319"/>
      <c r="AE1473" s="319"/>
      <c r="AF1473" s="320"/>
      <c r="AG1473" s="318" t="s">
        <v>106</v>
      </c>
      <c r="AH1473" s="319"/>
      <c r="AI1473" s="319"/>
      <c r="AJ1473" s="319"/>
      <c r="AK1473" s="319"/>
      <c r="AL1473" s="320"/>
      <c r="AM1473" s="46"/>
      <c r="AN1473" s="47"/>
      <c r="AO1473" s="47"/>
      <c r="AP1473" s="47"/>
      <c r="AS1473" s="33"/>
      <c r="AT1473" s="33"/>
      <c r="AU1473" s="33"/>
      <c r="AV1473" s="33"/>
      <c r="AW1473" s="33"/>
      <c r="AX1473" s="33"/>
      <c r="AY1473" s="33"/>
      <c r="AZ1473" s="33"/>
      <c r="BA1473" s="33"/>
      <c r="BB1473" s="33"/>
      <c r="BC1473" s="33"/>
      <c r="BD1473" s="33"/>
      <c r="BE1473" s="33"/>
      <c r="BF1473" s="33"/>
      <c r="BG1473" s="33"/>
      <c r="BH1473" s="33"/>
      <c r="BI1473" s="33"/>
      <c r="BJ1473" s="33"/>
      <c r="BK1473" s="33"/>
      <c r="BL1473" s="33"/>
      <c r="BM1473" s="33"/>
      <c r="BN1473" s="33"/>
      <c r="BO1473" s="33"/>
      <c r="BP1473" s="33"/>
      <c r="BQ1473" s="33"/>
      <c r="BR1473" s="33"/>
      <c r="BS1473" s="33"/>
      <c r="BT1473" s="33"/>
      <c r="BU1473" s="33"/>
      <c r="BV1473" s="33"/>
      <c r="BW1473" s="33"/>
      <c r="BX1473" s="33"/>
      <c r="BY1473" s="33"/>
      <c r="BZ1473" s="33"/>
    </row>
    <row r="1474" spans="1:78" customFormat="1" x14ac:dyDescent="0.35">
      <c r="A1474" s="38"/>
      <c r="B1474" s="38"/>
      <c r="C1474" s="38"/>
      <c r="D1474" s="38"/>
      <c r="E1474" s="38"/>
      <c r="F1474" s="38"/>
      <c r="G1474" s="38"/>
      <c r="H1474" s="38"/>
      <c r="I1474" s="38"/>
      <c r="J1474" s="38"/>
      <c r="K1474" s="38"/>
      <c r="L1474" s="38"/>
      <c r="M1474" s="38"/>
      <c r="N1474" s="38"/>
      <c r="O1474" s="38"/>
      <c r="P1474" s="38"/>
      <c r="Q1474" s="38"/>
      <c r="R1474" s="38"/>
      <c r="S1474" s="38"/>
      <c r="T1474" s="39" t="s">
        <v>107</v>
      </c>
      <c r="U1474" s="39" t="s">
        <v>108</v>
      </c>
      <c r="V1474" s="39" t="s">
        <v>109</v>
      </c>
      <c r="W1474" s="39" t="s">
        <v>110</v>
      </c>
      <c r="X1474" s="39" t="s">
        <v>111</v>
      </c>
      <c r="Y1474" s="39" t="s">
        <v>112</v>
      </c>
      <c r="Z1474" s="39" t="s">
        <v>113</v>
      </c>
      <c r="AA1474" s="39" t="s">
        <v>114</v>
      </c>
      <c r="AB1474" s="39" t="s">
        <v>115</v>
      </c>
      <c r="AC1474" s="39" t="s">
        <v>116</v>
      </c>
      <c r="AD1474" s="39" t="s">
        <v>117</v>
      </c>
      <c r="AE1474" s="39" t="s">
        <v>118</v>
      </c>
      <c r="AF1474" s="39" t="s">
        <v>119</v>
      </c>
      <c r="AG1474" s="39" t="s">
        <v>120</v>
      </c>
      <c r="AH1474" s="39" t="s">
        <v>121</v>
      </c>
      <c r="AI1474" s="39" t="s">
        <v>122</v>
      </c>
      <c r="AJ1474" s="39" t="s">
        <v>123</v>
      </c>
      <c r="AK1474" s="39" t="s">
        <v>124</v>
      </c>
      <c r="AL1474" s="39" t="s">
        <v>125</v>
      </c>
      <c r="AM1474" s="38" t="s">
        <v>149</v>
      </c>
      <c r="AN1474" s="39" t="s">
        <v>150</v>
      </c>
      <c r="AO1474" s="39" t="s">
        <v>151</v>
      </c>
      <c r="AP1474" s="58" t="s">
        <v>178</v>
      </c>
      <c r="AS1474" s="33"/>
      <c r="AT1474" s="33"/>
      <c r="AU1474" s="33"/>
      <c r="AV1474" s="33"/>
      <c r="AW1474" s="33"/>
      <c r="AX1474" s="33"/>
      <c r="AY1474" s="33"/>
      <c r="AZ1474" s="33"/>
      <c r="BA1474" s="33"/>
      <c r="BB1474" s="33"/>
      <c r="BC1474" s="33"/>
      <c r="BD1474" s="33"/>
      <c r="BE1474" s="33"/>
      <c r="BF1474" s="33"/>
      <c r="BG1474" s="33"/>
      <c r="BH1474" s="33"/>
      <c r="BI1474" s="33"/>
      <c r="BJ1474" s="33"/>
      <c r="BK1474" s="33"/>
      <c r="BL1474" s="33"/>
      <c r="BM1474" s="33"/>
      <c r="BN1474" s="33"/>
      <c r="BO1474" s="33"/>
      <c r="BP1474" s="33"/>
      <c r="BQ1474" s="33"/>
      <c r="BR1474" s="33"/>
      <c r="BS1474" s="33"/>
      <c r="BT1474" s="33"/>
      <c r="BU1474" s="33"/>
      <c r="BV1474" s="33"/>
      <c r="BW1474" s="33"/>
      <c r="BX1474" s="33"/>
      <c r="BY1474" s="33"/>
      <c r="BZ1474" s="33"/>
    </row>
    <row r="1475" spans="1:78" customFormat="1" x14ac:dyDescent="0.35">
      <c r="A1475" s="40" t="s">
        <v>145</v>
      </c>
      <c r="B1475" s="5" t="s">
        <v>647</v>
      </c>
      <c r="C1475" s="40" t="s">
        <v>672</v>
      </c>
      <c r="D1475" s="5" t="s">
        <v>146</v>
      </c>
      <c r="E1475" s="41" t="s">
        <v>28</v>
      </c>
      <c r="F1475" s="40" t="s">
        <v>126</v>
      </c>
      <c r="G1475" s="42" t="str">
        <f ca="1">TEXT(TODAY(),"YYYY-MM-DD")</f>
        <v>2022-12-20</v>
      </c>
      <c r="H1475" s="42" t="str">
        <f ca="1">TEXT(TODAY(),"YYYY-MM-DD")</f>
        <v>2022-12-20</v>
      </c>
      <c r="I1475" s="40">
        <v>12</v>
      </c>
      <c r="J1475" s="40">
        <v>12</v>
      </c>
      <c r="K1475" s="40">
        <v>12</v>
      </c>
      <c r="L1475" s="40" t="s">
        <v>431</v>
      </c>
      <c r="M1475" s="40" t="s">
        <v>432</v>
      </c>
      <c r="N1475" s="21" t="s">
        <v>127</v>
      </c>
      <c r="O1475" s="21" t="s">
        <v>127</v>
      </c>
      <c r="P1475" s="21" t="s">
        <v>128</v>
      </c>
      <c r="Q1475" s="21" t="s">
        <v>128</v>
      </c>
      <c r="R1475" s="21" t="s">
        <v>128</v>
      </c>
      <c r="S1475" s="41"/>
      <c r="T1475" s="41" t="s">
        <v>129</v>
      </c>
      <c r="U1475" s="41" t="s">
        <v>130</v>
      </c>
      <c r="V1475" s="41"/>
      <c r="W1475" s="41" t="s">
        <v>131</v>
      </c>
      <c r="X1475" s="41" t="s">
        <v>132</v>
      </c>
      <c r="Y1475" s="41"/>
      <c r="Z1475" s="41"/>
      <c r="AA1475" s="41"/>
      <c r="AB1475" s="41"/>
      <c r="AC1475" s="41"/>
      <c r="AD1475" s="41" t="s">
        <v>128</v>
      </c>
      <c r="AE1475" s="41" t="s">
        <v>128</v>
      </c>
      <c r="AF1475" s="41" t="s">
        <v>128</v>
      </c>
      <c r="AG1475" s="41"/>
      <c r="AH1475" s="41"/>
      <c r="AI1475" s="41"/>
      <c r="AJ1475" s="41" t="s">
        <v>128</v>
      </c>
      <c r="AK1475" s="41" t="s">
        <v>128</v>
      </c>
      <c r="AL1475" s="41" t="s">
        <v>128</v>
      </c>
      <c r="AM1475" s="40"/>
      <c r="AN1475" s="40">
        <v>0</v>
      </c>
      <c r="AO1475" s="40">
        <v>4</v>
      </c>
      <c r="AP1475" s="40">
        <v>14</v>
      </c>
      <c r="AS1475" s="33"/>
      <c r="AT1475" s="33"/>
      <c r="AU1475" s="33"/>
      <c r="AV1475" s="33"/>
      <c r="AW1475" s="33"/>
      <c r="AX1475" s="33"/>
      <c r="AY1475" s="33"/>
      <c r="AZ1475" s="33"/>
      <c r="BA1475" s="33"/>
      <c r="BB1475" s="33"/>
      <c r="BC1475" s="33"/>
      <c r="BD1475" s="33"/>
      <c r="BE1475" s="33"/>
      <c r="BF1475" s="33"/>
      <c r="BG1475" s="33"/>
      <c r="BH1475" s="33"/>
      <c r="BI1475" s="33"/>
      <c r="BJ1475" s="33"/>
      <c r="BK1475" s="33"/>
      <c r="BL1475" s="33"/>
      <c r="BM1475" s="33"/>
      <c r="BN1475" s="33"/>
      <c r="BO1475" s="33"/>
      <c r="BP1475" s="33"/>
      <c r="BQ1475" s="33"/>
      <c r="BR1475" s="33"/>
      <c r="BS1475" s="33"/>
      <c r="BT1475" s="33"/>
      <c r="BU1475" s="33"/>
      <c r="BV1475" s="33"/>
      <c r="BW1475" s="33"/>
      <c r="BX1475" s="33"/>
      <c r="BY1475" s="33"/>
      <c r="BZ1475" s="33"/>
    </row>
    <row r="1476" spans="1:78" customFormat="1" x14ac:dyDescent="0.35"/>
    <row r="1477" spans="1:78" customFormat="1" x14ac:dyDescent="0.35">
      <c r="A1477" s="306" t="s">
        <v>671</v>
      </c>
      <c r="B1477" s="307"/>
      <c r="C1477" s="307"/>
      <c r="D1477" s="307"/>
      <c r="E1477" s="307"/>
      <c r="F1477" s="307"/>
      <c r="G1477" s="307"/>
      <c r="H1477" s="307"/>
      <c r="I1477" s="307"/>
      <c r="J1477" s="307"/>
    </row>
    <row r="1478" spans="1:78" customFormat="1" x14ac:dyDescent="0.35">
      <c r="A1478" s="233"/>
      <c r="B1478" s="234"/>
      <c r="C1478" s="308" t="s">
        <v>245</v>
      </c>
      <c r="D1478" s="308"/>
      <c r="E1478" s="308"/>
      <c r="F1478" s="308"/>
      <c r="G1478" s="308"/>
      <c r="H1478" s="308"/>
      <c r="I1478" s="308"/>
      <c r="J1478" s="308"/>
      <c r="K1478" s="308"/>
    </row>
    <row r="1479" spans="1:78" customFormat="1" x14ac:dyDescent="0.35">
      <c r="A1479" s="304" t="s">
        <v>246</v>
      </c>
      <c r="B1479" s="304" t="s">
        <v>247</v>
      </c>
      <c r="C1479" s="309" t="s">
        <v>248</v>
      </c>
      <c r="D1479" s="310"/>
      <c r="E1479" s="310"/>
      <c r="F1479" s="311"/>
      <c r="G1479" s="312" t="s">
        <v>249</v>
      </c>
      <c r="H1479" s="313"/>
      <c r="I1479" s="313"/>
      <c r="J1479" s="314"/>
      <c r="K1479" s="304" t="s">
        <v>250</v>
      </c>
      <c r="L1479" s="304" t="s">
        <v>251</v>
      </c>
    </row>
    <row r="1480" spans="1:78" customFormat="1" x14ac:dyDescent="0.35">
      <c r="A1480" s="305"/>
      <c r="B1480" s="305"/>
      <c r="C1480" s="88" t="s">
        <v>161</v>
      </c>
      <c r="D1480" s="88" t="s">
        <v>163</v>
      </c>
      <c r="E1480" s="88" t="s">
        <v>252</v>
      </c>
      <c r="F1480" s="88" t="s">
        <v>253</v>
      </c>
      <c r="G1480" s="89" t="s">
        <v>161</v>
      </c>
      <c r="H1480" s="89" t="s">
        <v>163</v>
      </c>
      <c r="I1480" s="89" t="s">
        <v>252</v>
      </c>
      <c r="J1480" s="89" t="s">
        <v>253</v>
      </c>
      <c r="K1480" s="305"/>
      <c r="L1480" s="305"/>
    </row>
    <row r="1481" spans="1:78" customFormat="1" x14ac:dyDescent="0.35">
      <c r="A1481" s="41" t="s">
        <v>254</v>
      </c>
      <c r="B1481" s="41" t="s">
        <v>255</v>
      </c>
      <c r="C1481" s="21" t="str">
        <f>TEXT(9707.25,"0.00")</f>
        <v>9707.25</v>
      </c>
      <c r="D1481" s="21" t="str">
        <f>TEXT(0,"0")</f>
        <v>0</v>
      </c>
      <c r="E1481" s="21" t="str">
        <f>TEXT(9707.25,"0.00")</f>
        <v>9707.25</v>
      </c>
      <c r="F1481" s="21" t="str">
        <f>TEXT(100,"0")</f>
        <v>100</v>
      </c>
      <c r="G1481" s="21" t="str">
        <f>TEXT(9707.25,"0.00")</f>
        <v>9707.25</v>
      </c>
      <c r="H1481" s="21" t="str">
        <f>TEXT(0,"0")</f>
        <v>0</v>
      </c>
      <c r="I1481" s="21" t="str">
        <f>TEXT(9707.25,"0.00")</f>
        <v>9707.25</v>
      </c>
      <c r="J1481" s="21" t="str">
        <f>TEXT(100,"0")</f>
        <v>100</v>
      </c>
      <c r="K1481" s="21" t="str">
        <f>TEXT(0,"0")</f>
        <v>0</v>
      </c>
      <c r="L1481" s="41" t="s">
        <v>28</v>
      </c>
    </row>
    <row r="1483" spans="1:78" customFormat="1" x14ac:dyDescent="0.35">
      <c r="A1483" s="34" t="s">
        <v>682</v>
      </c>
      <c r="B1483" s="35"/>
      <c r="C1483" s="35"/>
      <c r="D1483" s="35"/>
      <c r="E1483" s="35"/>
      <c r="F1483" s="35"/>
      <c r="G1483" s="35"/>
      <c r="H1483" s="35"/>
      <c r="I1483" s="35"/>
      <c r="J1483" s="35"/>
      <c r="K1483" s="35"/>
      <c r="L1483" s="35"/>
      <c r="M1483" s="35"/>
      <c r="N1483" s="35"/>
      <c r="O1483" s="35"/>
      <c r="P1483" s="35"/>
      <c r="Q1483" s="35"/>
      <c r="R1483" s="35"/>
      <c r="S1483" s="35"/>
      <c r="T1483" s="35"/>
      <c r="U1483" s="35"/>
      <c r="V1483" s="35"/>
      <c r="W1483" s="35"/>
      <c r="X1483" s="35"/>
      <c r="Y1483" s="35"/>
      <c r="Z1483" s="35"/>
      <c r="AA1483" s="35"/>
      <c r="AB1483" s="35"/>
      <c r="AC1483" s="35"/>
      <c r="AD1483" s="35"/>
      <c r="AE1483" s="35"/>
      <c r="AF1483" s="35"/>
      <c r="AG1483" s="35"/>
      <c r="AH1483" s="35"/>
      <c r="AI1483" s="35"/>
    </row>
    <row r="1484" spans="1:78" customFormat="1" x14ac:dyDescent="0.35">
      <c r="A1484" s="36" t="s">
        <v>84</v>
      </c>
      <c r="B1484" s="36" t="s">
        <v>85</v>
      </c>
      <c r="C1484" s="36" t="s">
        <v>86</v>
      </c>
      <c r="D1484" s="36" t="s">
        <v>87</v>
      </c>
      <c r="E1484" s="36" t="s">
        <v>88</v>
      </c>
      <c r="F1484" s="36" t="s">
        <v>89</v>
      </c>
      <c r="G1484" s="36" t="s">
        <v>90</v>
      </c>
      <c r="H1484" s="36" t="s">
        <v>91</v>
      </c>
      <c r="I1484" s="36" t="s">
        <v>92</v>
      </c>
      <c r="J1484" s="36" t="s">
        <v>93</v>
      </c>
      <c r="K1484" s="36" t="s">
        <v>94</v>
      </c>
      <c r="L1484" s="36" t="s">
        <v>95</v>
      </c>
      <c r="M1484" s="36" t="s">
        <v>96</v>
      </c>
      <c r="N1484" s="36" t="s">
        <v>97</v>
      </c>
      <c r="O1484" s="36" t="s">
        <v>98</v>
      </c>
      <c r="P1484" s="36" t="s">
        <v>99</v>
      </c>
      <c r="Q1484" s="36" t="s">
        <v>100</v>
      </c>
      <c r="R1484" s="36" t="s">
        <v>101</v>
      </c>
      <c r="S1484" s="37" t="s">
        <v>102</v>
      </c>
      <c r="T1484" s="315" t="s">
        <v>103</v>
      </c>
      <c r="U1484" s="316"/>
      <c r="V1484" s="317"/>
      <c r="W1484" s="315" t="s">
        <v>104</v>
      </c>
      <c r="X1484" s="317"/>
      <c r="Y1484" s="236"/>
      <c r="Z1484" s="318" t="s">
        <v>105</v>
      </c>
      <c r="AA1484" s="319"/>
      <c r="AB1484" s="319"/>
      <c r="AC1484" s="319"/>
      <c r="AD1484" s="319"/>
      <c r="AE1484" s="319"/>
      <c r="AF1484" s="320"/>
      <c r="AG1484" s="318" t="s">
        <v>106</v>
      </c>
      <c r="AH1484" s="319"/>
      <c r="AI1484" s="319"/>
      <c r="AJ1484" s="319"/>
      <c r="AK1484" s="319"/>
      <c r="AL1484" s="320"/>
      <c r="AM1484" s="46"/>
      <c r="AN1484" s="47"/>
      <c r="AO1484" s="47"/>
      <c r="AP1484" s="47"/>
      <c r="AS1484" s="33"/>
      <c r="AT1484" s="33"/>
      <c r="AU1484" s="33"/>
      <c r="AV1484" s="33"/>
      <c r="AW1484" s="33"/>
      <c r="AX1484" s="33"/>
      <c r="AY1484" s="33"/>
      <c r="AZ1484" s="33"/>
      <c r="BA1484" s="33"/>
      <c r="BB1484" s="33"/>
      <c r="BC1484" s="33"/>
      <c r="BD1484" s="33"/>
      <c r="BE1484" s="33"/>
      <c r="BF1484" s="33"/>
      <c r="BG1484" s="33"/>
      <c r="BH1484" s="33"/>
      <c r="BI1484" s="33"/>
      <c r="BJ1484" s="33"/>
      <c r="BK1484" s="33"/>
      <c r="BL1484" s="33"/>
      <c r="BM1484" s="33"/>
      <c r="BN1484" s="33"/>
      <c r="BO1484" s="33"/>
      <c r="BP1484" s="33"/>
      <c r="BQ1484" s="33"/>
      <c r="BR1484" s="33"/>
      <c r="BS1484" s="33"/>
      <c r="BT1484" s="33"/>
      <c r="BU1484" s="33"/>
      <c r="BV1484" s="33"/>
      <c r="BW1484" s="33"/>
      <c r="BX1484" s="33"/>
      <c r="BY1484" s="33"/>
      <c r="BZ1484" s="33"/>
    </row>
    <row r="1485" spans="1:78" customFormat="1" x14ac:dyDescent="0.35">
      <c r="A1485" s="38"/>
      <c r="B1485" s="38"/>
      <c r="C1485" s="38"/>
      <c r="D1485" s="38"/>
      <c r="E1485" s="38"/>
      <c r="F1485" s="38"/>
      <c r="G1485" s="38"/>
      <c r="H1485" s="38"/>
      <c r="I1485" s="38"/>
      <c r="J1485" s="38"/>
      <c r="K1485" s="38"/>
      <c r="L1485" s="38"/>
      <c r="M1485" s="38"/>
      <c r="N1485" s="38"/>
      <c r="O1485" s="38"/>
      <c r="P1485" s="38"/>
      <c r="Q1485" s="38"/>
      <c r="R1485" s="38"/>
      <c r="S1485" s="38"/>
      <c r="T1485" s="39" t="s">
        <v>107</v>
      </c>
      <c r="U1485" s="39" t="s">
        <v>108</v>
      </c>
      <c r="V1485" s="39" t="s">
        <v>109</v>
      </c>
      <c r="W1485" s="39" t="s">
        <v>110</v>
      </c>
      <c r="X1485" s="39" t="s">
        <v>111</v>
      </c>
      <c r="Y1485" s="39" t="s">
        <v>112</v>
      </c>
      <c r="Z1485" s="39" t="s">
        <v>113</v>
      </c>
      <c r="AA1485" s="39" t="s">
        <v>114</v>
      </c>
      <c r="AB1485" s="39" t="s">
        <v>115</v>
      </c>
      <c r="AC1485" s="39" t="s">
        <v>116</v>
      </c>
      <c r="AD1485" s="39" t="s">
        <v>117</v>
      </c>
      <c r="AE1485" s="39" t="s">
        <v>118</v>
      </c>
      <c r="AF1485" s="39" t="s">
        <v>119</v>
      </c>
      <c r="AG1485" s="39" t="s">
        <v>120</v>
      </c>
      <c r="AH1485" s="39" t="s">
        <v>121</v>
      </c>
      <c r="AI1485" s="39" t="s">
        <v>122</v>
      </c>
      <c r="AJ1485" s="39" t="s">
        <v>123</v>
      </c>
      <c r="AK1485" s="39" t="s">
        <v>124</v>
      </c>
      <c r="AL1485" s="39" t="s">
        <v>125</v>
      </c>
      <c r="AM1485" s="38" t="s">
        <v>149</v>
      </c>
      <c r="AN1485" s="39" t="s">
        <v>150</v>
      </c>
      <c r="AO1485" s="39" t="s">
        <v>151</v>
      </c>
      <c r="AP1485" s="58" t="s">
        <v>178</v>
      </c>
      <c r="AS1485" s="33"/>
      <c r="AT1485" s="33"/>
      <c r="AU1485" s="33"/>
      <c r="AV1485" s="33"/>
      <c r="AW1485" s="33"/>
      <c r="AX1485" s="33"/>
      <c r="AY1485" s="33"/>
      <c r="AZ1485" s="33"/>
      <c r="BA1485" s="33"/>
      <c r="BB1485" s="33"/>
      <c r="BC1485" s="33"/>
      <c r="BD1485" s="33"/>
      <c r="BE1485" s="33"/>
      <c r="BF1485" s="33"/>
      <c r="BG1485" s="33"/>
      <c r="BH1485" s="33"/>
      <c r="BI1485" s="33"/>
      <c r="BJ1485" s="33"/>
      <c r="BK1485" s="33"/>
      <c r="BL1485" s="33"/>
      <c r="BM1485" s="33"/>
      <c r="BN1485" s="33"/>
      <c r="BO1485" s="33"/>
      <c r="BP1485" s="33"/>
      <c r="BQ1485" s="33"/>
      <c r="BR1485" s="33"/>
      <c r="BS1485" s="33"/>
      <c r="BT1485" s="33"/>
      <c r="BU1485" s="33"/>
      <c r="BV1485" s="33"/>
      <c r="BW1485" s="33"/>
      <c r="BX1485" s="33"/>
      <c r="BY1485" s="33"/>
      <c r="BZ1485" s="33"/>
    </row>
    <row r="1486" spans="1:78" customFormat="1" x14ac:dyDescent="0.35">
      <c r="A1486" s="40" t="s">
        <v>145</v>
      </c>
      <c r="B1486" s="5" t="s">
        <v>647</v>
      </c>
      <c r="C1486" s="40" t="s">
        <v>678</v>
      </c>
      <c r="D1486" s="5" t="s">
        <v>146</v>
      </c>
      <c r="E1486" s="41" t="s">
        <v>28</v>
      </c>
      <c r="F1486" s="40" t="s">
        <v>126</v>
      </c>
      <c r="G1486" s="42" t="str">
        <f ca="1">TEXT(TODAY(),"YYYY-MM-DD")</f>
        <v>2022-12-20</v>
      </c>
      <c r="H1486" s="42" t="str">
        <f ca="1">TEXT(TODAY(),"YYYY-MM-DD")</f>
        <v>2022-12-20</v>
      </c>
      <c r="I1486" s="40">
        <v>12</v>
      </c>
      <c r="J1486" s="40">
        <v>12</v>
      </c>
      <c r="K1486" s="40">
        <v>12</v>
      </c>
      <c r="L1486" s="40" t="s">
        <v>431</v>
      </c>
      <c r="M1486" s="40" t="s">
        <v>432</v>
      </c>
      <c r="N1486" s="21" t="s">
        <v>127</v>
      </c>
      <c r="O1486" s="21" t="s">
        <v>127</v>
      </c>
      <c r="P1486" s="21" t="s">
        <v>128</v>
      </c>
      <c r="Q1486" s="21" t="s">
        <v>128</v>
      </c>
      <c r="R1486" s="21" t="s">
        <v>128</v>
      </c>
      <c r="S1486" s="41"/>
      <c r="T1486" s="41" t="s">
        <v>129</v>
      </c>
      <c r="U1486" s="41" t="s">
        <v>130</v>
      </c>
      <c r="V1486" s="41"/>
      <c r="W1486" s="41" t="s">
        <v>131</v>
      </c>
      <c r="X1486" s="41" t="s">
        <v>132</v>
      </c>
      <c r="Y1486" s="41"/>
      <c r="Z1486" s="41"/>
      <c r="AA1486" s="41"/>
      <c r="AB1486" s="41"/>
      <c r="AC1486" s="41"/>
      <c r="AD1486" s="41" t="s">
        <v>128</v>
      </c>
      <c r="AE1486" s="41" t="s">
        <v>128</v>
      </c>
      <c r="AF1486" s="41" t="s">
        <v>128</v>
      </c>
      <c r="AG1486" s="41"/>
      <c r="AH1486" s="41"/>
      <c r="AI1486" s="41"/>
      <c r="AJ1486" s="41" t="s">
        <v>128</v>
      </c>
      <c r="AK1486" s="41" t="s">
        <v>128</v>
      </c>
      <c r="AL1486" s="41" t="s">
        <v>128</v>
      </c>
      <c r="AM1486" s="40"/>
      <c r="AN1486" s="40">
        <v>0</v>
      </c>
      <c r="AO1486" s="40">
        <v>0</v>
      </c>
      <c r="AP1486" s="40">
        <v>14</v>
      </c>
      <c r="AS1486" s="33"/>
      <c r="AT1486" s="33"/>
      <c r="AU1486" s="33"/>
      <c r="AV1486" s="33"/>
      <c r="AW1486" s="33"/>
      <c r="AX1486" s="33"/>
      <c r="AY1486" s="33"/>
      <c r="AZ1486" s="33"/>
      <c r="BA1486" s="33"/>
      <c r="BB1486" s="33"/>
      <c r="BC1486" s="33"/>
      <c r="BD1486" s="33"/>
      <c r="BE1486" s="33"/>
      <c r="BF1486" s="33"/>
      <c r="BG1486" s="33"/>
      <c r="BH1486" s="33"/>
      <c r="BI1486" s="33"/>
      <c r="BJ1486" s="33"/>
      <c r="BK1486" s="33"/>
      <c r="BL1486" s="33"/>
      <c r="BM1486" s="33"/>
      <c r="BN1486" s="33"/>
      <c r="BO1486" s="33"/>
      <c r="BP1486" s="33"/>
      <c r="BQ1486" s="33"/>
      <c r="BR1486" s="33"/>
      <c r="BS1486" s="33"/>
      <c r="BT1486" s="33"/>
      <c r="BU1486" s="33"/>
      <c r="BV1486" s="33"/>
      <c r="BW1486" s="33"/>
      <c r="BX1486" s="33"/>
      <c r="BY1486" s="33"/>
      <c r="BZ1486" s="33"/>
    </row>
    <row r="1487" spans="1:78" customFormat="1" ht="19" customHeight="1" x14ac:dyDescent="0.35">
      <c r="A1487" s="33"/>
      <c r="B1487" s="33"/>
      <c r="C1487" s="33"/>
      <c r="D1487" s="33"/>
      <c r="E1487" s="33"/>
      <c r="F1487" s="33"/>
      <c r="G1487" s="33"/>
      <c r="H1487" s="33"/>
      <c r="I1487" s="33"/>
      <c r="J1487" s="33"/>
      <c r="K1487" s="33"/>
      <c r="L1487" s="14"/>
      <c r="M1487" s="14"/>
      <c r="Y1487" s="60"/>
    </row>
    <row r="1488" spans="1:78" customFormat="1" ht="18.5" x14ac:dyDescent="0.35">
      <c r="A1488" s="48" t="s">
        <v>681</v>
      </c>
      <c r="B1488" s="49"/>
      <c r="C1488" s="49"/>
      <c r="D1488" s="49"/>
      <c r="E1488" s="49"/>
      <c r="F1488" s="49"/>
      <c r="G1488" s="49"/>
      <c r="H1488" s="49"/>
      <c r="I1488" s="49"/>
      <c r="J1488" s="49"/>
      <c r="K1488" s="49"/>
      <c r="L1488" s="33"/>
      <c r="Y1488" s="60"/>
      <c r="BB1488" s="33"/>
      <c r="BC1488" s="33"/>
      <c r="BD1488" s="33"/>
      <c r="BE1488" s="33"/>
      <c r="BF1488" s="33"/>
      <c r="BG1488" s="33"/>
      <c r="BH1488" s="33"/>
      <c r="BI1488" s="33"/>
      <c r="BJ1488" s="33"/>
      <c r="BK1488" s="33"/>
      <c r="BL1488" s="33"/>
      <c r="BM1488" s="33"/>
      <c r="BN1488" s="33"/>
      <c r="BO1488" s="33"/>
      <c r="BP1488" s="33"/>
      <c r="BQ1488" s="33"/>
      <c r="BR1488" s="33"/>
      <c r="BS1488" s="33"/>
      <c r="BT1488" s="33"/>
      <c r="BU1488" s="33"/>
      <c r="BV1488" s="33"/>
      <c r="BW1488" s="33"/>
      <c r="BX1488" s="33"/>
      <c r="BY1488" s="33"/>
      <c r="BZ1488" s="33"/>
    </row>
    <row r="1489" spans="1:78" customFormat="1" ht="15.5" x14ac:dyDescent="0.35">
      <c r="A1489" s="43" t="s">
        <v>32</v>
      </c>
      <c r="B1489" s="43" t="s">
        <v>33</v>
      </c>
      <c r="C1489" s="43" t="s">
        <v>34</v>
      </c>
      <c r="D1489" s="43" t="s">
        <v>4</v>
      </c>
      <c r="E1489" s="43" t="s">
        <v>35</v>
      </c>
      <c r="F1489" s="43" t="s">
        <v>133</v>
      </c>
      <c r="G1489" s="43" t="s">
        <v>134</v>
      </c>
      <c r="H1489" s="43" t="s">
        <v>135</v>
      </c>
      <c r="I1489" s="43" t="s">
        <v>136</v>
      </c>
      <c r="J1489" s="43" t="s">
        <v>137</v>
      </c>
      <c r="K1489" s="43" t="s">
        <v>138</v>
      </c>
      <c r="L1489" s="33"/>
      <c r="Y1489" s="60"/>
      <c r="BB1489" s="33"/>
      <c r="BC1489" s="33"/>
      <c r="BD1489" s="33"/>
      <c r="BE1489" s="33"/>
      <c r="BF1489" s="33"/>
      <c r="BG1489" s="33"/>
      <c r="BH1489" s="33"/>
      <c r="BI1489" s="33"/>
      <c r="BJ1489" s="33"/>
      <c r="BK1489" s="33"/>
      <c r="BL1489" s="33"/>
      <c r="BM1489" s="33"/>
      <c r="BN1489" s="33"/>
      <c r="BO1489" s="33"/>
      <c r="BP1489" s="33"/>
      <c r="BQ1489" s="33"/>
      <c r="BR1489" s="33"/>
      <c r="BS1489" s="33"/>
      <c r="BT1489" s="33"/>
      <c r="BU1489" s="33"/>
      <c r="BV1489" s="33"/>
      <c r="BW1489" s="33"/>
      <c r="BX1489" s="33"/>
      <c r="BY1489" s="33"/>
      <c r="BZ1489" s="33"/>
    </row>
    <row r="1490" spans="1:78" customFormat="1" x14ac:dyDescent="0.35">
      <c r="A1490" s="44" t="s">
        <v>139</v>
      </c>
      <c r="B1490" s="44" t="s">
        <v>140</v>
      </c>
      <c r="C1490" s="44" t="str">
        <f ca="1">TEXT(TODAY(),"YYYY-MM-DD")</f>
        <v>2022-12-20</v>
      </c>
      <c r="D1490" s="44" t="s">
        <v>13</v>
      </c>
      <c r="E1490" s="44" t="s">
        <v>38</v>
      </c>
      <c r="F1490" s="45" t="str">
        <f ca="1">TEXT(TODAY(),"YYYY-MM-DD")</f>
        <v>2022-12-20</v>
      </c>
      <c r="G1490" s="42" t="s">
        <v>128</v>
      </c>
      <c r="H1490" s="44" t="s">
        <v>647</v>
      </c>
      <c r="I1490" s="44" t="s">
        <v>141</v>
      </c>
      <c r="J1490" s="44" t="s">
        <v>152</v>
      </c>
      <c r="K1490" s="44"/>
      <c r="L1490" s="33"/>
      <c r="Y1490" s="60"/>
      <c r="BB1490" s="33"/>
      <c r="BC1490" s="33"/>
      <c r="BD1490" s="33"/>
      <c r="BE1490" s="33"/>
      <c r="BF1490" s="33"/>
      <c r="BG1490" s="33"/>
      <c r="BH1490" s="33"/>
      <c r="BI1490" s="33"/>
      <c r="BJ1490" s="33"/>
      <c r="BK1490" s="33"/>
      <c r="BL1490" s="33"/>
      <c r="BM1490" s="33"/>
      <c r="BN1490" s="33"/>
      <c r="BO1490" s="33"/>
      <c r="BP1490" s="33"/>
      <c r="BQ1490" s="33"/>
      <c r="BR1490" s="33"/>
      <c r="BS1490" s="33"/>
      <c r="BT1490" s="33"/>
      <c r="BU1490" s="33"/>
      <c r="BV1490" s="33"/>
      <c r="BW1490" s="33"/>
      <c r="BX1490" s="33"/>
      <c r="BY1490" s="33"/>
      <c r="BZ1490" s="33"/>
    </row>
    <row r="1491" spans="1:78" customFormat="1" x14ac:dyDescent="0.35">
      <c r="A1491" s="44" t="s">
        <v>36</v>
      </c>
      <c r="B1491" s="44" t="s">
        <v>143</v>
      </c>
      <c r="C1491" s="44" t="str">
        <f ca="1">TEXT(TODAY(),"YYYY-MM-DD")</f>
        <v>2022-12-20</v>
      </c>
      <c r="D1491" s="44" t="s">
        <v>13</v>
      </c>
      <c r="E1491" s="44" t="s">
        <v>144</v>
      </c>
      <c r="F1491" s="45" t="str">
        <f ca="1">TEXT(TODAY(),"YYYY-MM-DD")</f>
        <v>2022-12-20</v>
      </c>
      <c r="G1491" s="42" t="s">
        <v>128</v>
      </c>
      <c r="H1491" s="44" t="s">
        <v>647</v>
      </c>
      <c r="I1491" s="44" t="s">
        <v>141</v>
      </c>
      <c r="J1491" s="44" t="s">
        <v>142</v>
      </c>
      <c r="K1491" s="44"/>
      <c r="L1491" s="33"/>
      <c r="Y1491" s="60"/>
      <c r="BB1491" s="33"/>
      <c r="BC1491" s="33"/>
      <c r="BD1491" s="33"/>
      <c r="BE1491" s="33"/>
      <c r="BF1491" s="33"/>
      <c r="BG1491" s="33"/>
      <c r="BH1491" s="33"/>
      <c r="BI1491" s="33"/>
      <c r="BJ1491" s="33"/>
      <c r="BK1491" s="33"/>
      <c r="BL1491" s="33"/>
      <c r="BM1491" s="33"/>
      <c r="BN1491" s="33"/>
      <c r="BO1491" s="33"/>
      <c r="BP1491" s="33"/>
      <c r="BQ1491" s="33"/>
      <c r="BR1491" s="33"/>
      <c r="BS1491" s="33"/>
      <c r="BT1491" s="33"/>
      <c r="BU1491" s="33"/>
      <c r="BV1491" s="33"/>
      <c r="BW1491" s="33"/>
      <c r="BX1491" s="33"/>
      <c r="BY1491" s="33"/>
      <c r="BZ1491" s="33"/>
    </row>
    <row r="1493" spans="1:78" customFormat="1" x14ac:dyDescent="0.35">
      <c r="A1493" s="321" t="s">
        <v>680</v>
      </c>
      <c r="B1493" s="322"/>
      <c r="C1493" s="322"/>
      <c r="D1493" s="322"/>
      <c r="E1493" s="322"/>
      <c r="F1493" s="322"/>
      <c r="G1493" s="322"/>
      <c r="H1493" s="322"/>
      <c r="I1493" s="322"/>
      <c r="J1493" s="322"/>
      <c r="K1493" s="322"/>
      <c r="L1493" s="322"/>
      <c r="M1493" s="322"/>
      <c r="N1493" s="322"/>
      <c r="O1493" s="322"/>
      <c r="P1493" s="322"/>
      <c r="Q1493" s="322"/>
      <c r="R1493" s="322"/>
      <c r="S1493" s="238"/>
      <c r="T1493" s="238"/>
      <c r="U1493" s="238"/>
      <c r="V1493" s="238"/>
      <c r="W1493" s="238"/>
      <c r="X1493" s="238"/>
      <c r="Y1493" s="238"/>
      <c r="Z1493" s="238"/>
    </row>
    <row r="1494" spans="1:78" customFormat="1" x14ac:dyDescent="0.35">
      <c r="A1494" s="56" t="s">
        <v>153</v>
      </c>
      <c r="B1494" s="56" t="s">
        <v>154</v>
      </c>
      <c r="C1494" s="56" t="s">
        <v>155</v>
      </c>
      <c r="D1494" s="56" t="s">
        <v>90</v>
      </c>
      <c r="E1494" s="56" t="s">
        <v>102</v>
      </c>
      <c r="F1494" s="56" t="s">
        <v>156</v>
      </c>
      <c r="G1494" s="56" t="s">
        <v>157</v>
      </c>
      <c r="H1494" s="56" t="s">
        <v>158</v>
      </c>
      <c r="I1494" s="56" t="s">
        <v>159</v>
      </c>
      <c r="J1494" s="56" t="s">
        <v>160</v>
      </c>
      <c r="K1494" s="56" t="s">
        <v>161</v>
      </c>
      <c r="L1494" s="56" t="s">
        <v>162</v>
      </c>
      <c r="M1494" s="56" t="s">
        <v>163</v>
      </c>
      <c r="N1494" s="56" t="s">
        <v>164</v>
      </c>
      <c r="O1494" s="56" t="s">
        <v>165</v>
      </c>
      <c r="P1494" s="56" t="s">
        <v>166</v>
      </c>
      <c r="Q1494" s="56" t="s">
        <v>167</v>
      </c>
      <c r="R1494" s="56" t="s">
        <v>168</v>
      </c>
      <c r="S1494" s="56" t="s">
        <v>169</v>
      </c>
      <c r="T1494" s="56" t="s">
        <v>136</v>
      </c>
      <c r="U1494" s="56" t="s">
        <v>135</v>
      </c>
      <c r="V1494" s="56" t="s">
        <v>171</v>
      </c>
      <c r="W1494" s="56" t="s">
        <v>174</v>
      </c>
      <c r="X1494" s="56" t="s">
        <v>175</v>
      </c>
      <c r="Y1494" s="56" t="s">
        <v>177</v>
      </c>
      <c r="Z1494" s="56" t="s">
        <v>172</v>
      </c>
    </row>
    <row r="1495" spans="1:78" customFormat="1" ht="43.5" x14ac:dyDescent="0.35">
      <c r="A1495" s="51" t="s">
        <v>256</v>
      </c>
      <c r="B1495" s="50"/>
      <c r="C1495" s="223" t="s">
        <v>651</v>
      </c>
      <c r="D1495" s="225" t="str">
        <f ca="1">TEXT(TODAY(),"YYYY-MM-DD")</f>
        <v>2022-12-20</v>
      </c>
      <c r="E1495" s="223" t="str">
        <f ca="1">TEXT(TODAY()+45,"YYYY-MM-DD")</f>
        <v>2023-02-03</v>
      </c>
      <c r="F1495" s="224">
        <v>11</v>
      </c>
      <c r="G1495" s="224" t="s">
        <v>238</v>
      </c>
      <c r="H1495" s="224">
        <f>F1495</f>
        <v>11</v>
      </c>
      <c r="I1495" s="223" t="s">
        <v>65</v>
      </c>
      <c r="J1495" s="224">
        <v>1</v>
      </c>
      <c r="K1495" s="224" t="str">
        <f>TEXT(H1495*J1495,"0.00")</f>
        <v>11.00</v>
      </c>
      <c r="L1495" s="224"/>
      <c r="M1495" s="224">
        <f>10+(J1495*3)</f>
        <v>13</v>
      </c>
      <c r="N1495" s="223"/>
      <c r="O1495" s="223"/>
      <c r="P1495" s="223"/>
      <c r="Q1495" s="223"/>
      <c r="R1495" s="223"/>
      <c r="S1495" s="223"/>
      <c r="T1495" s="223" t="s">
        <v>141</v>
      </c>
      <c r="U1495" s="223" t="s">
        <v>647</v>
      </c>
      <c r="V1495" s="223" t="s">
        <v>195</v>
      </c>
      <c r="W1495" s="223" t="s">
        <v>38</v>
      </c>
      <c r="X1495" s="223" t="s">
        <v>196</v>
      </c>
      <c r="Y1495" s="223" t="s">
        <v>291</v>
      </c>
      <c r="Z1495" s="239" t="s">
        <v>292</v>
      </c>
      <c r="AU1495" t="s">
        <v>837</v>
      </c>
    </row>
    <row r="1497" spans="1:78" customFormat="1" x14ac:dyDescent="0.35">
      <c r="A1497" s="34" t="s">
        <v>679</v>
      </c>
      <c r="B1497" s="35"/>
      <c r="C1497" s="35"/>
      <c r="D1497" s="35"/>
      <c r="E1497" s="35"/>
      <c r="F1497" s="35"/>
      <c r="G1497" s="35"/>
      <c r="H1497" s="35"/>
      <c r="I1497" s="35"/>
      <c r="J1497" s="35"/>
      <c r="K1497" s="35"/>
      <c r="L1497" s="35"/>
      <c r="M1497" s="35"/>
      <c r="N1497" s="35"/>
      <c r="O1497" s="35"/>
      <c r="P1497" s="35"/>
      <c r="Q1497" s="35"/>
      <c r="R1497" s="35"/>
      <c r="S1497" s="35"/>
      <c r="T1497" s="35"/>
      <c r="U1497" s="35"/>
      <c r="V1497" s="35"/>
      <c r="W1497" s="35"/>
      <c r="X1497" s="35"/>
      <c r="Y1497" s="35"/>
      <c r="Z1497" s="35"/>
      <c r="AA1497" s="35"/>
      <c r="AB1497" s="35"/>
      <c r="AC1497" s="35"/>
      <c r="AD1497" s="35"/>
      <c r="AE1497" s="35"/>
      <c r="AF1497" s="35"/>
      <c r="AG1497" s="35"/>
      <c r="AH1497" s="35"/>
      <c r="AI1497" s="35"/>
    </row>
    <row r="1498" spans="1:78" customFormat="1" x14ac:dyDescent="0.35">
      <c r="A1498" s="36" t="s">
        <v>84</v>
      </c>
      <c r="B1498" s="36" t="s">
        <v>85</v>
      </c>
      <c r="C1498" s="36" t="s">
        <v>86</v>
      </c>
      <c r="D1498" s="36" t="s">
        <v>87</v>
      </c>
      <c r="E1498" s="36" t="s">
        <v>88</v>
      </c>
      <c r="F1498" s="36" t="s">
        <v>89</v>
      </c>
      <c r="G1498" s="36" t="s">
        <v>90</v>
      </c>
      <c r="H1498" s="36" t="s">
        <v>91</v>
      </c>
      <c r="I1498" s="36" t="s">
        <v>92</v>
      </c>
      <c r="J1498" s="36" t="s">
        <v>93</v>
      </c>
      <c r="K1498" s="36" t="s">
        <v>94</v>
      </c>
      <c r="L1498" s="36" t="s">
        <v>95</v>
      </c>
      <c r="M1498" s="36" t="s">
        <v>96</v>
      </c>
      <c r="N1498" s="36" t="s">
        <v>97</v>
      </c>
      <c r="O1498" s="36" t="s">
        <v>98</v>
      </c>
      <c r="P1498" s="36" t="s">
        <v>99</v>
      </c>
      <c r="Q1498" s="36" t="s">
        <v>100</v>
      </c>
      <c r="R1498" s="36" t="s">
        <v>101</v>
      </c>
      <c r="S1498" s="37" t="s">
        <v>102</v>
      </c>
      <c r="T1498" s="315" t="s">
        <v>103</v>
      </c>
      <c r="U1498" s="316"/>
      <c r="V1498" s="317"/>
      <c r="W1498" s="315" t="s">
        <v>104</v>
      </c>
      <c r="X1498" s="317"/>
      <c r="Y1498" s="236"/>
      <c r="Z1498" s="318" t="s">
        <v>105</v>
      </c>
      <c r="AA1498" s="319"/>
      <c r="AB1498" s="319"/>
      <c r="AC1498" s="319"/>
      <c r="AD1498" s="319"/>
      <c r="AE1498" s="319"/>
      <c r="AF1498" s="320"/>
      <c r="AG1498" s="318" t="s">
        <v>106</v>
      </c>
      <c r="AH1498" s="319"/>
      <c r="AI1498" s="319"/>
      <c r="AJ1498" s="319"/>
      <c r="AK1498" s="319"/>
      <c r="AL1498" s="320"/>
      <c r="AM1498" s="46"/>
      <c r="AN1498" s="47"/>
      <c r="AO1498" s="47"/>
      <c r="AP1498" s="47"/>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row>
    <row r="1499" spans="1:78" customFormat="1" x14ac:dyDescent="0.35">
      <c r="A1499" s="38"/>
      <c r="B1499" s="38"/>
      <c r="C1499" s="38"/>
      <c r="D1499" s="38"/>
      <c r="E1499" s="38"/>
      <c r="F1499" s="38"/>
      <c r="G1499" s="38"/>
      <c r="H1499" s="38"/>
      <c r="I1499" s="38"/>
      <c r="J1499" s="38"/>
      <c r="K1499" s="38"/>
      <c r="L1499" s="38"/>
      <c r="M1499" s="38"/>
      <c r="N1499" s="38"/>
      <c r="O1499" s="38"/>
      <c r="P1499" s="38"/>
      <c r="Q1499" s="38"/>
      <c r="R1499" s="38"/>
      <c r="S1499" s="38"/>
      <c r="T1499" s="39" t="s">
        <v>107</v>
      </c>
      <c r="U1499" s="39" t="s">
        <v>108</v>
      </c>
      <c r="V1499" s="39" t="s">
        <v>109</v>
      </c>
      <c r="W1499" s="39" t="s">
        <v>110</v>
      </c>
      <c r="X1499" s="39" t="s">
        <v>111</v>
      </c>
      <c r="Y1499" s="39" t="s">
        <v>112</v>
      </c>
      <c r="Z1499" s="39" t="s">
        <v>113</v>
      </c>
      <c r="AA1499" s="39" t="s">
        <v>114</v>
      </c>
      <c r="AB1499" s="39" t="s">
        <v>115</v>
      </c>
      <c r="AC1499" s="39" t="s">
        <v>116</v>
      </c>
      <c r="AD1499" s="39" t="s">
        <v>117</v>
      </c>
      <c r="AE1499" s="39" t="s">
        <v>118</v>
      </c>
      <c r="AF1499" s="39" t="s">
        <v>119</v>
      </c>
      <c r="AG1499" s="39" t="s">
        <v>120</v>
      </c>
      <c r="AH1499" s="39" t="s">
        <v>121</v>
      </c>
      <c r="AI1499" s="39" t="s">
        <v>122</v>
      </c>
      <c r="AJ1499" s="39" t="s">
        <v>123</v>
      </c>
      <c r="AK1499" s="39" t="s">
        <v>124</v>
      </c>
      <c r="AL1499" s="39" t="s">
        <v>125</v>
      </c>
      <c r="AM1499" s="38" t="s">
        <v>149</v>
      </c>
      <c r="AN1499" s="39" t="s">
        <v>150</v>
      </c>
      <c r="AO1499" s="39" t="s">
        <v>151</v>
      </c>
      <c r="AP1499" s="58" t="s">
        <v>178</v>
      </c>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row>
    <row r="1500" spans="1:78" customFormat="1" x14ac:dyDescent="0.35">
      <c r="A1500" s="40" t="s">
        <v>145</v>
      </c>
      <c r="B1500" s="5" t="s">
        <v>647</v>
      </c>
      <c r="C1500" s="40" t="s">
        <v>678</v>
      </c>
      <c r="D1500" s="5" t="s">
        <v>146</v>
      </c>
      <c r="E1500" s="41" t="s">
        <v>28</v>
      </c>
      <c r="F1500" s="40" t="s">
        <v>126</v>
      </c>
      <c r="G1500" s="42" t="str">
        <f ca="1">TEXT(TODAY(),"YYYY-MM-DD")</f>
        <v>2022-12-20</v>
      </c>
      <c r="H1500" s="42" t="str">
        <f ca="1">TEXT(TODAY(),"YYYY-MM-DD")</f>
        <v>2022-12-20</v>
      </c>
      <c r="I1500" s="40">
        <v>12</v>
      </c>
      <c r="J1500" s="40">
        <v>12</v>
      </c>
      <c r="K1500" s="40">
        <v>12</v>
      </c>
      <c r="L1500" s="40" t="s">
        <v>431</v>
      </c>
      <c r="M1500" s="40" t="s">
        <v>432</v>
      </c>
      <c r="N1500" s="21" t="s">
        <v>127</v>
      </c>
      <c r="O1500" s="21" t="s">
        <v>127</v>
      </c>
      <c r="P1500" s="21" t="s">
        <v>128</v>
      </c>
      <c r="Q1500" s="21" t="s">
        <v>128</v>
      </c>
      <c r="R1500" s="21" t="s">
        <v>128</v>
      </c>
      <c r="S1500" s="41"/>
      <c r="T1500" s="41" t="s">
        <v>129</v>
      </c>
      <c r="U1500" s="41" t="s">
        <v>130</v>
      </c>
      <c r="V1500" s="41"/>
      <c r="W1500" s="41" t="s">
        <v>131</v>
      </c>
      <c r="X1500" s="41" t="s">
        <v>132</v>
      </c>
      <c r="Y1500" s="41"/>
      <c r="Z1500" s="41"/>
      <c r="AA1500" s="41"/>
      <c r="AB1500" s="41"/>
      <c r="AC1500" s="41"/>
      <c r="AD1500" s="41" t="s">
        <v>128</v>
      </c>
      <c r="AE1500" s="41" t="s">
        <v>128</v>
      </c>
      <c r="AF1500" s="41" t="s">
        <v>128</v>
      </c>
      <c r="AG1500" s="41"/>
      <c r="AH1500" s="41"/>
      <c r="AI1500" s="41"/>
      <c r="AJ1500" s="41" t="s">
        <v>128</v>
      </c>
      <c r="AK1500" s="41" t="s">
        <v>128</v>
      </c>
      <c r="AL1500" s="41" t="s">
        <v>128</v>
      </c>
      <c r="AM1500" s="40"/>
      <c r="AN1500" s="40">
        <v>0</v>
      </c>
      <c r="AO1500" s="40">
        <v>4</v>
      </c>
      <c r="AP1500" s="40">
        <v>14</v>
      </c>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row>
    <row r="1501" spans="1:78" customFormat="1" x14ac:dyDescent="0.35"/>
    <row r="1502" spans="1:78" customFormat="1" x14ac:dyDescent="0.35">
      <c r="A1502" s="306" t="s">
        <v>677</v>
      </c>
      <c r="B1502" s="307"/>
      <c r="C1502" s="307"/>
      <c r="D1502" s="307"/>
      <c r="E1502" s="307"/>
      <c r="F1502" s="307"/>
      <c r="G1502" s="307"/>
      <c r="H1502" s="307"/>
      <c r="I1502" s="307"/>
      <c r="J1502" s="307"/>
    </row>
    <row r="1503" spans="1:78" customFormat="1" x14ac:dyDescent="0.35">
      <c r="A1503" s="237"/>
      <c r="B1503" s="238"/>
      <c r="C1503" s="308" t="s">
        <v>245</v>
      </c>
      <c r="D1503" s="308"/>
      <c r="E1503" s="308"/>
      <c r="F1503" s="308"/>
      <c r="G1503" s="308"/>
      <c r="H1503" s="308"/>
      <c r="I1503" s="308"/>
      <c r="J1503" s="308"/>
      <c r="K1503" s="308"/>
    </row>
    <row r="1504" spans="1:78" customFormat="1" x14ac:dyDescent="0.35">
      <c r="A1504" s="304" t="s">
        <v>246</v>
      </c>
      <c r="B1504" s="304" t="s">
        <v>247</v>
      </c>
      <c r="C1504" s="309" t="s">
        <v>248</v>
      </c>
      <c r="D1504" s="310"/>
      <c r="E1504" s="310"/>
      <c r="F1504" s="311"/>
      <c r="G1504" s="312" t="s">
        <v>249</v>
      </c>
      <c r="H1504" s="313"/>
      <c r="I1504" s="313"/>
      <c r="J1504" s="314"/>
      <c r="K1504" s="304" t="s">
        <v>250</v>
      </c>
      <c r="L1504" s="304" t="s">
        <v>251</v>
      </c>
    </row>
    <row r="1505" spans="1:78" customFormat="1" x14ac:dyDescent="0.35">
      <c r="A1505" s="305"/>
      <c r="B1505" s="305"/>
      <c r="C1505" s="88" t="s">
        <v>161</v>
      </c>
      <c r="D1505" s="88" t="s">
        <v>163</v>
      </c>
      <c r="E1505" s="88" t="s">
        <v>252</v>
      </c>
      <c r="F1505" s="88" t="s">
        <v>253</v>
      </c>
      <c r="G1505" s="89" t="s">
        <v>161</v>
      </c>
      <c r="H1505" s="89" t="s">
        <v>163</v>
      </c>
      <c r="I1505" s="89" t="s">
        <v>252</v>
      </c>
      <c r="J1505" s="89" t="s">
        <v>253</v>
      </c>
      <c r="K1505" s="305"/>
      <c r="L1505" s="305"/>
    </row>
    <row r="1506" spans="1:78" customFormat="1" x14ac:dyDescent="0.35">
      <c r="A1506" s="41" t="s">
        <v>254</v>
      </c>
      <c r="B1506" s="41" t="s">
        <v>255</v>
      </c>
      <c r="C1506" s="21" t="str">
        <f>TEXT(9707.25,"0.00")</f>
        <v>9707.25</v>
      </c>
      <c r="D1506" s="21" t="str">
        <f>TEXT(0,"0")</f>
        <v>0</v>
      </c>
      <c r="E1506" s="21" t="str">
        <f>TEXT(9707.25,"0.00")</f>
        <v>9707.25</v>
      </c>
      <c r="F1506" s="21" t="str">
        <f>TEXT(100,"0")</f>
        <v>100</v>
      </c>
      <c r="G1506" s="21" t="str">
        <f>TEXT(9707.25,"0.00")</f>
        <v>9707.25</v>
      </c>
      <c r="H1506" s="21" t="str">
        <f>TEXT(0,"0")</f>
        <v>0</v>
      </c>
      <c r="I1506" s="21" t="str">
        <f>TEXT(9707.25,"0.00")</f>
        <v>9707.25</v>
      </c>
      <c r="J1506" s="21" t="str">
        <f>TEXT(100,"0")</f>
        <v>100</v>
      </c>
      <c r="K1506" s="21" t="str">
        <f>TEXT(0,"0")</f>
        <v>0</v>
      </c>
      <c r="L1506" s="41" t="s">
        <v>28</v>
      </c>
    </row>
    <row r="1508" spans="1:78" customFormat="1" x14ac:dyDescent="0.35">
      <c r="A1508" s="34" t="s">
        <v>689</v>
      </c>
      <c r="B1508" s="35"/>
      <c r="C1508" s="35"/>
      <c r="D1508" s="35"/>
      <c r="E1508" s="35"/>
      <c r="F1508" s="35"/>
      <c r="G1508" s="35"/>
      <c r="H1508" s="35"/>
      <c r="I1508" s="35"/>
      <c r="J1508" s="35"/>
      <c r="K1508" s="35"/>
      <c r="L1508" s="35"/>
      <c r="M1508" s="35"/>
      <c r="N1508" s="35"/>
      <c r="O1508" s="35"/>
      <c r="P1508" s="35"/>
      <c r="Q1508" s="35"/>
      <c r="R1508" s="35"/>
      <c r="S1508" s="35"/>
      <c r="T1508" s="35"/>
      <c r="U1508" s="35"/>
      <c r="V1508" s="35"/>
      <c r="W1508" s="35"/>
      <c r="X1508" s="35"/>
      <c r="Y1508" s="35"/>
      <c r="Z1508" s="35"/>
      <c r="AA1508" s="35"/>
      <c r="AB1508" s="35"/>
      <c r="AC1508" s="35"/>
      <c r="AD1508" s="35"/>
      <c r="AE1508" s="35"/>
      <c r="AF1508" s="35"/>
      <c r="AG1508" s="35"/>
      <c r="AH1508" s="35"/>
      <c r="AI1508" s="35"/>
    </row>
    <row r="1509" spans="1:78" customFormat="1" x14ac:dyDescent="0.35">
      <c r="A1509" s="36" t="s">
        <v>84</v>
      </c>
      <c r="B1509" s="36" t="s">
        <v>85</v>
      </c>
      <c r="C1509" s="36" t="s">
        <v>86</v>
      </c>
      <c r="D1509" s="36" t="s">
        <v>87</v>
      </c>
      <c r="E1509" s="36" t="s">
        <v>88</v>
      </c>
      <c r="F1509" s="36" t="s">
        <v>89</v>
      </c>
      <c r="G1509" s="36" t="s">
        <v>90</v>
      </c>
      <c r="H1509" s="36" t="s">
        <v>91</v>
      </c>
      <c r="I1509" s="36" t="s">
        <v>92</v>
      </c>
      <c r="J1509" s="36" t="s">
        <v>93</v>
      </c>
      <c r="K1509" s="36" t="s">
        <v>94</v>
      </c>
      <c r="L1509" s="36" t="s">
        <v>95</v>
      </c>
      <c r="M1509" s="36" t="s">
        <v>96</v>
      </c>
      <c r="N1509" s="36" t="s">
        <v>97</v>
      </c>
      <c r="O1509" s="36" t="s">
        <v>98</v>
      </c>
      <c r="P1509" s="36" t="s">
        <v>99</v>
      </c>
      <c r="Q1509" s="36" t="s">
        <v>100</v>
      </c>
      <c r="R1509" s="36" t="s">
        <v>101</v>
      </c>
      <c r="S1509" s="37" t="s">
        <v>102</v>
      </c>
      <c r="T1509" s="315" t="s">
        <v>103</v>
      </c>
      <c r="U1509" s="316"/>
      <c r="V1509" s="317"/>
      <c r="W1509" s="315" t="s">
        <v>104</v>
      </c>
      <c r="X1509" s="317"/>
      <c r="Y1509" s="242"/>
      <c r="Z1509" s="318" t="s">
        <v>105</v>
      </c>
      <c r="AA1509" s="319"/>
      <c r="AB1509" s="319"/>
      <c r="AC1509" s="319"/>
      <c r="AD1509" s="319"/>
      <c r="AE1509" s="319"/>
      <c r="AF1509" s="320"/>
      <c r="AG1509" s="318" t="s">
        <v>106</v>
      </c>
      <c r="AH1509" s="319"/>
      <c r="AI1509" s="319"/>
      <c r="AJ1509" s="319"/>
      <c r="AK1509" s="319"/>
      <c r="AL1509" s="320"/>
      <c r="AM1509" s="46"/>
      <c r="AN1509" s="47"/>
      <c r="AO1509" s="47"/>
      <c r="AP1509" s="47"/>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row>
    <row r="1510" spans="1:78" customFormat="1" x14ac:dyDescent="0.35">
      <c r="A1510" s="38"/>
      <c r="B1510" s="38"/>
      <c r="C1510" s="38"/>
      <c r="D1510" s="38"/>
      <c r="E1510" s="38"/>
      <c r="F1510" s="38"/>
      <c r="G1510" s="38"/>
      <c r="H1510" s="38"/>
      <c r="I1510" s="38"/>
      <c r="J1510" s="38"/>
      <c r="K1510" s="38"/>
      <c r="L1510" s="38"/>
      <c r="M1510" s="38"/>
      <c r="N1510" s="38"/>
      <c r="O1510" s="38"/>
      <c r="P1510" s="38"/>
      <c r="Q1510" s="38"/>
      <c r="R1510" s="38"/>
      <c r="S1510" s="38"/>
      <c r="T1510" s="39" t="s">
        <v>107</v>
      </c>
      <c r="U1510" s="39" t="s">
        <v>108</v>
      </c>
      <c r="V1510" s="39" t="s">
        <v>109</v>
      </c>
      <c r="W1510" s="39" t="s">
        <v>110</v>
      </c>
      <c r="X1510" s="39" t="s">
        <v>111</v>
      </c>
      <c r="Y1510" s="39" t="s">
        <v>112</v>
      </c>
      <c r="Z1510" s="39" t="s">
        <v>113</v>
      </c>
      <c r="AA1510" s="39" t="s">
        <v>114</v>
      </c>
      <c r="AB1510" s="39" t="s">
        <v>115</v>
      </c>
      <c r="AC1510" s="39" t="s">
        <v>116</v>
      </c>
      <c r="AD1510" s="39" t="s">
        <v>117</v>
      </c>
      <c r="AE1510" s="39" t="s">
        <v>118</v>
      </c>
      <c r="AF1510" s="39" t="s">
        <v>119</v>
      </c>
      <c r="AG1510" s="39" t="s">
        <v>120</v>
      </c>
      <c r="AH1510" s="39" t="s">
        <v>121</v>
      </c>
      <c r="AI1510" s="39" t="s">
        <v>122</v>
      </c>
      <c r="AJ1510" s="39" t="s">
        <v>123</v>
      </c>
      <c r="AK1510" s="39" t="s">
        <v>124</v>
      </c>
      <c r="AL1510" s="39" t="s">
        <v>125</v>
      </c>
      <c r="AM1510" s="38" t="s">
        <v>149</v>
      </c>
      <c r="AN1510" s="39" t="s">
        <v>150</v>
      </c>
      <c r="AO1510" s="39" t="s">
        <v>151</v>
      </c>
      <c r="AP1510" s="58" t="s">
        <v>178</v>
      </c>
      <c r="AS1510" s="33"/>
      <c r="AT1510" s="33"/>
      <c r="AU1510" s="33"/>
      <c r="AV1510" s="33"/>
      <c r="AW1510" s="33"/>
      <c r="AX1510" s="33"/>
      <c r="AY1510" s="33"/>
      <c r="AZ1510" s="33"/>
      <c r="BA1510" s="33"/>
      <c r="BB1510" s="33"/>
      <c r="BC1510" s="33"/>
      <c r="BD1510" s="33"/>
      <c r="BE1510" s="33"/>
      <c r="BF1510" s="33"/>
      <c r="BG1510" s="33"/>
      <c r="BH1510" s="33"/>
      <c r="BI1510" s="33"/>
      <c r="BJ1510" s="33"/>
      <c r="BK1510" s="33"/>
      <c r="BL1510" s="33"/>
      <c r="BM1510" s="33"/>
      <c r="BN1510" s="33"/>
      <c r="BO1510" s="33"/>
      <c r="BP1510" s="33"/>
      <c r="BQ1510" s="33"/>
      <c r="BR1510" s="33"/>
      <c r="BS1510" s="33"/>
      <c r="BT1510" s="33"/>
      <c r="BU1510" s="33"/>
      <c r="BV1510" s="33"/>
      <c r="BW1510" s="33"/>
      <c r="BX1510" s="33"/>
      <c r="BY1510" s="33"/>
      <c r="BZ1510" s="33"/>
    </row>
    <row r="1511" spans="1:78" customFormat="1" x14ac:dyDescent="0.35">
      <c r="A1511" s="40" t="s">
        <v>145</v>
      </c>
      <c r="B1511" s="5" t="s">
        <v>647</v>
      </c>
      <c r="C1511" s="40" t="s">
        <v>684</v>
      </c>
      <c r="D1511" s="5" t="s">
        <v>146</v>
      </c>
      <c r="E1511" s="41" t="s">
        <v>28</v>
      </c>
      <c r="F1511" s="40" t="s">
        <v>126</v>
      </c>
      <c r="G1511" s="42" t="str">
        <f ca="1">TEXT(TODAY(),"YYYY-MM-DD")</f>
        <v>2022-12-20</v>
      </c>
      <c r="H1511" s="42" t="str">
        <f ca="1">TEXT(TODAY(),"YYYY-MM-DD")</f>
        <v>2022-12-20</v>
      </c>
      <c r="I1511" s="40">
        <v>12</v>
      </c>
      <c r="J1511" s="40">
        <v>12</v>
      </c>
      <c r="K1511" s="40">
        <v>12</v>
      </c>
      <c r="L1511" s="40" t="s">
        <v>431</v>
      </c>
      <c r="M1511" s="40" t="s">
        <v>432</v>
      </c>
      <c r="N1511" s="21" t="s">
        <v>127</v>
      </c>
      <c r="O1511" s="21" t="s">
        <v>127</v>
      </c>
      <c r="P1511" s="21" t="s">
        <v>128</v>
      </c>
      <c r="Q1511" s="21" t="s">
        <v>128</v>
      </c>
      <c r="R1511" s="21" t="s">
        <v>128</v>
      </c>
      <c r="S1511" s="41"/>
      <c r="T1511" s="41" t="s">
        <v>129</v>
      </c>
      <c r="U1511" s="41" t="s">
        <v>130</v>
      </c>
      <c r="V1511" s="41"/>
      <c r="W1511" s="41" t="s">
        <v>131</v>
      </c>
      <c r="X1511" s="41" t="s">
        <v>132</v>
      </c>
      <c r="Y1511" s="41"/>
      <c r="Z1511" s="41"/>
      <c r="AA1511" s="41"/>
      <c r="AB1511" s="41"/>
      <c r="AC1511" s="41"/>
      <c r="AD1511" s="41" t="s">
        <v>128</v>
      </c>
      <c r="AE1511" s="41" t="s">
        <v>128</v>
      </c>
      <c r="AF1511" s="41" t="s">
        <v>128</v>
      </c>
      <c r="AG1511" s="41"/>
      <c r="AH1511" s="41"/>
      <c r="AI1511" s="41"/>
      <c r="AJ1511" s="41" t="s">
        <v>128</v>
      </c>
      <c r="AK1511" s="41" t="s">
        <v>128</v>
      </c>
      <c r="AL1511" s="41" t="s">
        <v>128</v>
      </c>
      <c r="AM1511" s="40"/>
      <c r="AN1511" s="40">
        <v>0</v>
      </c>
      <c r="AO1511" s="40">
        <v>0</v>
      </c>
      <c r="AP1511" s="40">
        <v>14</v>
      </c>
      <c r="AS1511" s="33"/>
      <c r="AT1511" s="33"/>
      <c r="AU1511" s="33"/>
      <c r="AV1511" s="33"/>
      <c r="AW1511" s="33"/>
      <c r="AX1511" s="33"/>
      <c r="AY1511" s="33"/>
      <c r="AZ1511" s="33"/>
      <c r="BA1511" s="33"/>
      <c r="BB1511" s="33"/>
      <c r="BC1511" s="33"/>
      <c r="BD1511" s="33"/>
      <c r="BE1511" s="33"/>
      <c r="BF1511" s="33"/>
      <c r="BG1511" s="33"/>
      <c r="BH1511" s="33"/>
      <c r="BI1511" s="33"/>
      <c r="BJ1511" s="33"/>
      <c r="BK1511" s="33"/>
      <c r="BL1511" s="33"/>
      <c r="BM1511" s="33"/>
      <c r="BN1511" s="33"/>
      <c r="BO1511" s="33"/>
      <c r="BP1511" s="33"/>
      <c r="BQ1511" s="33"/>
      <c r="BR1511" s="33"/>
      <c r="BS1511" s="33"/>
      <c r="BT1511" s="33"/>
      <c r="BU1511" s="33"/>
      <c r="BV1511" s="33"/>
      <c r="BW1511" s="33"/>
      <c r="BX1511" s="33"/>
      <c r="BY1511" s="33"/>
      <c r="BZ1511" s="33"/>
    </row>
    <row r="1512" spans="1:78" customFormat="1" ht="19" customHeight="1" x14ac:dyDescent="0.35">
      <c r="A1512" s="33"/>
      <c r="B1512" s="33"/>
      <c r="C1512" s="33"/>
      <c r="D1512" s="33"/>
      <c r="E1512" s="33"/>
      <c r="F1512" s="33"/>
      <c r="G1512" s="33"/>
      <c r="H1512" s="33"/>
      <c r="I1512" s="33"/>
      <c r="J1512" s="33"/>
      <c r="K1512" s="33"/>
      <c r="L1512" s="14"/>
      <c r="M1512" s="14"/>
      <c r="Y1512" s="60"/>
    </row>
    <row r="1513" spans="1:78" customFormat="1" ht="18.5" x14ac:dyDescent="0.35">
      <c r="A1513" s="48" t="s">
        <v>688</v>
      </c>
      <c r="B1513" s="49"/>
      <c r="C1513" s="49"/>
      <c r="D1513" s="49"/>
      <c r="E1513" s="49"/>
      <c r="F1513" s="49"/>
      <c r="G1513" s="49"/>
      <c r="H1513" s="49"/>
      <c r="I1513" s="49"/>
      <c r="J1513" s="49"/>
      <c r="K1513" s="49"/>
      <c r="L1513" s="33"/>
      <c r="Y1513" s="60"/>
      <c r="BB1513" s="33"/>
      <c r="BC1513" s="33"/>
      <c r="BD1513" s="33"/>
      <c r="BE1513" s="33"/>
      <c r="BF1513" s="33"/>
      <c r="BG1513" s="33"/>
      <c r="BH1513" s="33"/>
      <c r="BI1513" s="33"/>
      <c r="BJ1513" s="33"/>
      <c r="BK1513" s="33"/>
      <c r="BL1513" s="33"/>
      <c r="BM1513" s="33"/>
      <c r="BN1513" s="33"/>
      <c r="BO1513" s="33"/>
      <c r="BP1513" s="33"/>
      <c r="BQ1513" s="33"/>
      <c r="BR1513" s="33"/>
      <c r="BS1513" s="33"/>
      <c r="BT1513" s="33"/>
      <c r="BU1513" s="33"/>
      <c r="BV1513" s="33"/>
      <c r="BW1513" s="33"/>
      <c r="BX1513" s="33"/>
      <c r="BY1513" s="33"/>
      <c r="BZ1513" s="33"/>
    </row>
    <row r="1514" spans="1:78" customFormat="1" ht="15.5" x14ac:dyDescent="0.35">
      <c r="A1514" s="43" t="s">
        <v>32</v>
      </c>
      <c r="B1514" s="43" t="s">
        <v>33</v>
      </c>
      <c r="C1514" s="43" t="s">
        <v>34</v>
      </c>
      <c r="D1514" s="43" t="s">
        <v>4</v>
      </c>
      <c r="E1514" s="43" t="s">
        <v>35</v>
      </c>
      <c r="F1514" s="43" t="s">
        <v>133</v>
      </c>
      <c r="G1514" s="43" t="s">
        <v>134</v>
      </c>
      <c r="H1514" s="43" t="s">
        <v>135</v>
      </c>
      <c r="I1514" s="43" t="s">
        <v>136</v>
      </c>
      <c r="J1514" s="43" t="s">
        <v>137</v>
      </c>
      <c r="K1514" s="43" t="s">
        <v>138</v>
      </c>
      <c r="L1514" s="33"/>
      <c r="Y1514" s="60"/>
      <c r="BB1514" s="33"/>
      <c r="BC1514" s="33"/>
      <c r="BD1514" s="33"/>
      <c r="BE1514" s="33"/>
      <c r="BF1514" s="33"/>
      <c r="BG1514" s="33"/>
      <c r="BH1514" s="33"/>
      <c r="BI1514" s="33"/>
      <c r="BJ1514" s="33"/>
      <c r="BK1514" s="33"/>
      <c r="BL1514" s="33"/>
      <c r="BM1514" s="33"/>
      <c r="BN1514" s="33"/>
      <c r="BO1514" s="33"/>
      <c r="BP1514" s="33"/>
      <c r="BQ1514" s="33"/>
      <c r="BR1514" s="33"/>
      <c r="BS1514" s="33"/>
      <c r="BT1514" s="33"/>
      <c r="BU1514" s="33"/>
      <c r="BV1514" s="33"/>
      <c r="BW1514" s="33"/>
      <c r="BX1514" s="33"/>
      <c r="BY1514" s="33"/>
      <c r="BZ1514" s="33"/>
    </row>
    <row r="1515" spans="1:78" customFormat="1" x14ac:dyDescent="0.35">
      <c r="A1515" s="44" t="s">
        <v>139</v>
      </c>
      <c r="B1515" s="44" t="s">
        <v>140</v>
      </c>
      <c r="C1515" s="44" t="str">
        <f ca="1">TEXT(TODAY(),"YYYY-MM-DD")</f>
        <v>2022-12-20</v>
      </c>
      <c r="D1515" s="44" t="s">
        <v>13</v>
      </c>
      <c r="E1515" s="44" t="s">
        <v>38</v>
      </c>
      <c r="F1515" s="45" t="str">
        <f ca="1">TEXT(TODAY(),"YYYY-MM-DD")</f>
        <v>2022-12-20</v>
      </c>
      <c r="G1515" s="42" t="s">
        <v>128</v>
      </c>
      <c r="H1515" s="44" t="s">
        <v>647</v>
      </c>
      <c r="I1515" s="44" t="s">
        <v>141</v>
      </c>
      <c r="J1515" s="44" t="s">
        <v>152</v>
      </c>
      <c r="K1515" s="44"/>
      <c r="L1515" s="33"/>
      <c r="Y1515" s="60"/>
      <c r="BB1515" s="33"/>
      <c r="BC1515" s="33"/>
      <c r="BD1515" s="33"/>
      <c r="BE1515" s="33"/>
      <c r="BF1515" s="33"/>
      <c r="BG1515" s="33"/>
      <c r="BH1515" s="33"/>
      <c r="BI1515" s="33"/>
      <c r="BJ1515" s="33"/>
      <c r="BK1515" s="33"/>
      <c r="BL1515" s="33"/>
      <c r="BM1515" s="33"/>
      <c r="BN1515" s="33"/>
      <c r="BO1515" s="33"/>
      <c r="BP1515" s="33"/>
      <c r="BQ1515" s="33"/>
      <c r="BR1515" s="33"/>
      <c r="BS1515" s="33"/>
      <c r="BT1515" s="33"/>
      <c r="BU1515" s="33"/>
      <c r="BV1515" s="33"/>
      <c r="BW1515" s="33"/>
      <c r="BX1515" s="33"/>
      <c r="BY1515" s="33"/>
      <c r="BZ1515" s="33"/>
    </row>
    <row r="1516" spans="1:78" customFormat="1" x14ac:dyDescent="0.35">
      <c r="A1516" s="44" t="s">
        <v>36</v>
      </c>
      <c r="B1516" s="44" t="s">
        <v>143</v>
      </c>
      <c r="C1516" s="44" t="str">
        <f ca="1">TEXT(TODAY(),"YYYY-MM-DD")</f>
        <v>2022-12-20</v>
      </c>
      <c r="D1516" s="44" t="s">
        <v>13</v>
      </c>
      <c r="E1516" s="44" t="s">
        <v>144</v>
      </c>
      <c r="F1516" s="45" t="str">
        <f ca="1">TEXT(TODAY(),"YYYY-MM-DD")</f>
        <v>2022-12-20</v>
      </c>
      <c r="G1516" s="42" t="s">
        <v>128</v>
      </c>
      <c r="H1516" s="44" t="s">
        <v>647</v>
      </c>
      <c r="I1516" s="44" t="s">
        <v>141</v>
      </c>
      <c r="J1516" s="44" t="s">
        <v>142</v>
      </c>
      <c r="K1516" s="44"/>
      <c r="L1516" s="33"/>
      <c r="Y1516" s="60"/>
      <c r="BB1516" s="33"/>
      <c r="BC1516" s="33"/>
      <c r="BD1516" s="33"/>
      <c r="BE1516" s="33"/>
      <c r="BF1516" s="33"/>
      <c r="BG1516" s="33"/>
      <c r="BH1516" s="33"/>
      <c r="BI1516" s="33"/>
      <c r="BJ1516" s="33"/>
      <c r="BK1516" s="33"/>
      <c r="BL1516" s="33"/>
      <c r="BM1516" s="33"/>
      <c r="BN1516" s="33"/>
      <c r="BO1516" s="33"/>
      <c r="BP1516" s="33"/>
      <c r="BQ1516" s="33"/>
      <c r="BR1516" s="33"/>
      <c r="BS1516" s="33"/>
      <c r="BT1516" s="33"/>
      <c r="BU1516" s="33"/>
      <c r="BV1516" s="33"/>
      <c r="BW1516" s="33"/>
      <c r="BX1516" s="33"/>
      <c r="BY1516" s="33"/>
      <c r="BZ1516" s="33"/>
    </row>
    <row r="1518" spans="1:78" customFormat="1" x14ac:dyDescent="0.35">
      <c r="A1518" s="321" t="s">
        <v>687</v>
      </c>
      <c r="B1518" s="322"/>
      <c r="C1518" s="322"/>
      <c r="D1518" s="322"/>
      <c r="E1518" s="322"/>
      <c r="F1518" s="322"/>
      <c r="G1518" s="322"/>
      <c r="H1518" s="322"/>
      <c r="I1518" s="322"/>
      <c r="J1518" s="322"/>
      <c r="K1518" s="322"/>
      <c r="L1518" s="322"/>
      <c r="M1518" s="322"/>
      <c r="N1518" s="322"/>
      <c r="O1518" s="322"/>
      <c r="P1518" s="322"/>
      <c r="Q1518" s="322"/>
      <c r="R1518" s="322"/>
      <c r="S1518" s="241"/>
      <c r="T1518" s="241"/>
      <c r="U1518" s="241"/>
      <c r="V1518" s="241"/>
      <c r="W1518" s="241"/>
      <c r="X1518" s="241"/>
      <c r="Y1518" s="241"/>
      <c r="Z1518" s="241"/>
    </row>
    <row r="1519" spans="1:78" customFormat="1" x14ac:dyDescent="0.35">
      <c r="A1519" s="56" t="s">
        <v>153</v>
      </c>
      <c r="B1519" s="56" t="s">
        <v>154</v>
      </c>
      <c r="C1519" s="56" t="s">
        <v>155</v>
      </c>
      <c r="D1519" s="56" t="s">
        <v>90</v>
      </c>
      <c r="E1519" s="56" t="s">
        <v>102</v>
      </c>
      <c r="F1519" s="56" t="s">
        <v>156</v>
      </c>
      <c r="G1519" s="56" t="s">
        <v>157</v>
      </c>
      <c r="H1519" s="56" t="s">
        <v>158</v>
      </c>
      <c r="I1519" s="56" t="s">
        <v>159</v>
      </c>
      <c r="J1519" s="56" t="s">
        <v>160</v>
      </c>
      <c r="K1519" s="56" t="s">
        <v>161</v>
      </c>
      <c r="L1519" s="56" t="s">
        <v>162</v>
      </c>
      <c r="M1519" s="56" t="s">
        <v>163</v>
      </c>
      <c r="N1519" s="56" t="s">
        <v>164</v>
      </c>
      <c r="O1519" s="56" t="s">
        <v>165</v>
      </c>
      <c r="P1519" s="56" t="s">
        <v>166</v>
      </c>
      <c r="Q1519" s="56" t="s">
        <v>167</v>
      </c>
      <c r="R1519" s="56" t="s">
        <v>168</v>
      </c>
      <c r="S1519" s="56" t="s">
        <v>169</v>
      </c>
      <c r="T1519" s="56" t="s">
        <v>136</v>
      </c>
      <c r="U1519" s="56" t="s">
        <v>135</v>
      </c>
      <c r="V1519" s="56" t="s">
        <v>171</v>
      </c>
      <c r="W1519" s="56" t="s">
        <v>174</v>
      </c>
      <c r="X1519" s="56" t="s">
        <v>175</v>
      </c>
      <c r="Y1519" s="56" t="s">
        <v>177</v>
      </c>
      <c r="Z1519" s="56" t="s">
        <v>172</v>
      </c>
    </row>
    <row r="1520" spans="1:78" customFormat="1" x14ac:dyDescent="0.35">
      <c r="A1520" s="51" t="s">
        <v>686</v>
      </c>
      <c r="B1520" s="50"/>
      <c r="C1520" s="223" t="s">
        <v>651</v>
      </c>
      <c r="D1520" s="225" t="str">
        <f ca="1">TEXT(TODAY(),"YYYY-MM-DD")</f>
        <v>2022-12-20</v>
      </c>
      <c r="E1520" s="223" t="str">
        <f ca="1">TEXT(TODAY()+45,"YYYY-MM-DD")</f>
        <v>2023-02-03</v>
      </c>
      <c r="F1520" s="224">
        <v>11</v>
      </c>
      <c r="G1520" s="224" t="s">
        <v>238</v>
      </c>
      <c r="H1520" s="224">
        <f>F1520</f>
        <v>11</v>
      </c>
      <c r="I1520" s="223" t="s">
        <v>65</v>
      </c>
      <c r="J1520" s="224">
        <v>1</v>
      </c>
      <c r="K1520" s="224" t="str">
        <f>TEXT(H1520*J1520,"0.00")</f>
        <v>11.00</v>
      </c>
      <c r="L1520" s="224"/>
      <c r="M1520" s="224">
        <f>10+(J1520*3)</f>
        <v>13</v>
      </c>
      <c r="N1520" s="223"/>
      <c r="O1520" s="223"/>
      <c r="P1520" s="223"/>
      <c r="Q1520" s="223"/>
      <c r="R1520" s="223"/>
      <c r="S1520" s="223"/>
      <c r="T1520" s="223" t="s">
        <v>141</v>
      </c>
      <c r="U1520" s="223" t="s">
        <v>647</v>
      </c>
      <c r="V1520" s="223" t="s">
        <v>195</v>
      </c>
      <c r="W1520" s="223" t="s">
        <v>38</v>
      </c>
      <c r="X1520" s="223" t="s">
        <v>196</v>
      </c>
      <c r="Y1520" s="223" t="s">
        <v>291</v>
      </c>
      <c r="Z1520" s="223" t="s">
        <v>659</v>
      </c>
      <c r="AU1520" t="s">
        <v>838</v>
      </c>
    </row>
    <row r="1522" spans="1:78" customFormat="1" x14ac:dyDescent="0.35">
      <c r="A1522" s="34" t="s">
        <v>685</v>
      </c>
      <c r="B1522" s="35"/>
      <c r="C1522" s="35"/>
      <c r="D1522" s="35"/>
      <c r="E1522" s="35"/>
      <c r="F1522" s="35"/>
      <c r="G1522" s="35"/>
      <c r="H1522" s="35"/>
      <c r="I1522" s="35"/>
      <c r="J1522" s="35"/>
      <c r="K1522" s="35"/>
      <c r="L1522" s="35"/>
      <c r="M1522" s="35"/>
      <c r="N1522" s="35"/>
      <c r="O1522" s="35"/>
      <c r="P1522" s="35"/>
      <c r="Q1522" s="35"/>
      <c r="R1522" s="35"/>
      <c r="S1522" s="35"/>
      <c r="T1522" s="35"/>
      <c r="U1522" s="35"/>
      <c r="V1522" s="35"/>
      <c r="W1522" s="35"/>
      <c r="X1522" s="35"/>
      <c r="Y1522" s="35"/>
      <c r="Z1522" s="35"/>
      <c r="AA1522" s="35"/>
      <c r="AB1522" s="35"/>
      <c r="AC1522" s="35"/>
      <c r="AD1522" s="35"/>
      <c r="AE1522" s="35"/>
      <c r="AF1522" s="35"/>
      <c r="AG1522" s="35"/>
      <c r="AH1522" s="35"/>
      <c r="AI1522" s="35"/>
    </row>
    <row r="1523" spans="1:78" customFormat="1" x14ac:dyDescent="0.35">
      <c r="A1523" s="36" t="s">
        <v>84</v>
      </c>
      <c r="B1523" s="36" t="s">
        <v>85</v>
      </c>
      <c r="C1523" s="36" t="s">
        <v>86</v>
      </c>
      <c r="D1523" s="36" t="s">
        <v>87</v>
      </c>
      <c r="E1523" s="36" t="s">
        <v>88</v>
      </c>
      <c r="F1523" s="36" t="s">
        <v>89</v>
      </c>
      <c r="G1523" s="36" t="s">
        <v>90</v>
      </c>
      <c r="H1523" s="36" t="s">
        <v>91</v>
      </c>
      <c r="I1523" s="36" t="s">
        <v>92</v>
      </c>
      <c r="J1523" s="36" t="s">
        <v>93</v>
      </c>
      <c r="K1523" s="36" t="s">
        <v>94</v>
      </c>
      <c r="L1523" s="36" t="s">
        <v>95</v>
      </c>
      <c r="M1523" s="36" t="s">
        <v>96</v>
      </c>
      <c r="N1523" s="36" t="s">
        <v>97</v>
      </c>
      <c r="O1523" s="36" t="s">
        <v>98</v>
      </c>
      <c r="P1523" s="36" t="s">
        <v>99</v>
      </c>
      <c r="Q1523" s="36" t="s">
        <v>100</v>
      </c>
      <c r="R1523" s="36" t="s">
        <v>101</v>
      </c>
      <c r="S1523" s="37" t="s">
        <v>102</v>
      </c>
      <c r="T1523" s="315" t="s">
        <v>103</v>
      </c>
      <c r="U1523" s="316"/>
      <c r="V1523" s="317"/>
      <c r="W1523" s="315" t="s">
        <v>104</v>
      </c>
      <c r="X1523" s="317"/>
      <c r="Y1523" s="242"/>
      <c r="Z1523" s="318" t="s">
        <v>105</v>
      </c>
      <c r="AA1523" s="319"/>
      <c r="AB1523" s="319"/>
      <c r="AC1523" s="319"/>
      <c r="AD1523" s="319"/>
      <c r="AE1523" s="319"/>
      <c r="AF1523" s="320"/>
      <c r="AG1523" s="318" t="s">
        <v>106</v>
      </c>
      <c r="AH1523" s="319"/>
      <c r="AI1523" s="319"/>
      <c r="AJ1523" s="319"/>
      <c r="AK1523" s="319"/>
      <c r="AL1523" s="320"/>
      <c r="AM1523" s="46"/>
      <c r="AN1523" s="47"/>
      <c r="AO1523" s="47"/>
      <c r="AP1523" s="47"/>
      <c r="AS1523" s="33"/>
      <c r="AT1523" s="33"/>
      <c r="AU1523" s="33"/>
      <c r="AV1523" s="33"/>
      <c r="AW1523" s="33"/>
      <c r="AX1523" s="33"/>
      <c r="AY1523" s="33"/>
      <c r="AZ1523" s="33"/>
      <c r="BA1523" s="33"/>
      <c r="BB1523" s="33"/>
      <c r="BC1523" s="33"/>
      <c r="BD1523" s="33"/>
      <c r="BE1523" s="33"/>
      <c r="BF1523" s="33"/>
      <c r="BG1523" s="33"/>
      <c r="BH1523" s="33"/>
      <c r="BI1523" s="33"/>
      <c r="BJ1523" s="33"/>
      <c r="BK1523" s="33"/>
      <c r="BL1523" s="33"/>
      <c r="BM1523" s="33"/>
      <c r="BN1523" s="33"/>
      <c r="BO1523" s="33"/>
      <c r="BP1523" s="33"/>
      <c r="BQ1523" s="33"/>
      <c r="BR1523" s="33"/>
      <c r="BS1523" s="33"/>
      <c r="BT1523" s="33"/>
      <c r="BU1523" s="33"/>
      <c r="BV1523" s="33"/>
      <c r="BW1523" s="33"/>
      <c r="BX1523" s="33"/>
      <c r="BY1523" s="33"/>
      <c r="BZ1523" s="33"/>
    </row>
    <row r="1524" spans="1:78" customFormat="1" x14ac:dyDescent="0.35">
      <c r="A1524" s="38"/>
      <c r="B1524" s="38"/>
      <c r="C1524" s="38"/>
      <c r="D1524" s="38"/>
      <c r="E1524" s="38"/>
      <c r="F1524" s="38"/>
      <c r="G1524" s="38"/>
      <c r="H1524" s="38"/>
      <c r="I1524" s="38"/>
      <c r="J1524" s="38"/>
      <c r="K1524" s="38"/>
      <c r="L1524" s="38"/>
      <c r="M1524" s="38"/>
      <c r="N1524" s="38"/>
      <c r="O1524" s="38"/>
      <c r="P1524" s="38"/>
      <c r="Q1524" s="38"/>
      <c r="R1524" s="38"/>
      <c r="S1524" s="38"/>
      <c r="T1524" s="39" t="s">
        <v>107</v>
      </c>
      <c r="U1524" s="39" t="s">
        <v>108</v>
      </c>
      <c r="V1524" s="39" t="s">
        <v>109</v>
      </c>
      <c r="W1524" s="39" t="s">
        <v>110</v>
      </c>
      <c r="X1524" s="39" t="s">
        <v>111</v>
      </c>
      <c r="Y1524" s="39" t="s">
        <v>112</v>
      </c>
      <c r="Z1524" s="39" t="s">
        <v>113</v>
      </c>
      <c r="AA1524" s="39" t="s">
        <v>114</v>
      </c>
      <c r="AB1524" s="39" t="s">
        <v>115</v>
      </c>
      <c r="AC1524" s="39" t="s">
        <v>116</v>
      </c>
      <c r="AD1524" s="39" t="s">
        <v>117</v>
      </c>
      <c r="AE1524" s="39" t="s">
        <v>118</v>
      </c>
      <c r="AF1524" s="39" t="s">
        <v>119</v>
      </c>
      <c r="AG1524" s="39" t="s">
        <v>120</v>
      </c>
      <c r="AH1524" s="39" t="s">
        <v>121</v>
      </c>
      <c r="AI1524" s="39" t="s">
        <v>122</v>
      </c>
      <c r="AJ1524" s="39" t="s">
        <v>123</v>
      </c>
      <c r="AK1524" s="39" t="s">
        <v>124</v>
      </c>
      <c r="AL1524" s="39" t="s">
        <v>125</v>
      </c>
      <c r="AM1524" s="38" t="s">
        <v>149</v>
      </c>
      <c r="AN1524" s="39" t="s">
        <v>150</v>
      </c>
      <c r="AO1524" s="39" t="s">
        <v>151</v>
      </c>
      <c r="AP1524" s="58" t="s">
        <v>178</v>
      </c>
      <c r="AS1524" s="33"/>
      <c r="AT1524" s="33"/>
      <c r="AU1524" s="33"/>
      <c r="AV1524" s="33"/>
      <c r="AW1524" s="33"/>
      <c r="AX1524" s="33"/>
      <c r="AY1524" s="33"/>
      <c r="AZ1524" s="33"/>
      <c r="BA1524" s="33"/>
      <c r="BB1524" s="33"/>
      <c r="BC1524" s="33"/>
      <c r="BD1524" s="33"/>
      <c r="BE1524" s="33"/>
      <c r="BF1524" s="33"/>
      <c r="BG1524" s="33"/>
      <c r="BH1524" s="33"/>
      <c r="BI1524" s="33"/>
      <c r="BJ1524" s="33"/>
      <c r="BK1524" s="33"/>
      <c r="BL1524" s="33"/>
      <c r="BM1524" s="33"/>
      <c r="BN1524" s="33"/>
      <c r="BO1524" s="33"/>
      <c r="BP1524" s="33"/>
      <c r="BQ1524" s="33"/>
      <c r="BR1524" s="33"/>
      <c r="BS1524" s="33"/>
      <c r="BT1524" s="33"/>
      <c r="BU1524" s="33"/>
      <c r="BV1524" s="33"/>
      <c r="BW1524" s="33"/>
      <c r="BX1524" s="33"/>
      <c r="BY1524" s="33"/>
      <c r="BZ1524" s="33"/>
    </row>
    <row r="1525" spans="1:78" customFormat="1" x14ac:dyDescent="0.35">
      <c r="A1525" s="40" t="s">
        <v>145</v>
      </c>
      <c r="B1525" s="5" t="s">
        <v>647</v>
      </c>
      <c r="C1525" s="40" t="s">
        <v>684</v>
      </c>
      <c r="D1525" s="5" t="s">
        <v>146</v>
      </c>
      <c r="E1525" s="41" t="s">
        <v>28</v>
      </c>
      <c r="F1525" s="40" t="s">
        <v>126</v>
      </c>
      <c r="G1525" s="42" t="str">
        <f ca="1">TEXT(TODAY(),"YYYY-MM-DD")</f>
        <v>2022-12-20</v>
      </c>
      <c r="H1525" s="42" t="str">
        <f ca="1">TEXT(TODAY(),"YYYY-MM-DD")</f>
        <v>2022-12-20</v>
      </c>
      <c r="I1525" s="40">
        <v>12</v>
      </c>
      <c r="J1525" s="40">
        <v>12</v>
      </c>
      <c r="K1525" s="40">
        <v>12</v>
      </c>
      <c r="L1525" s="40" t="s">
        <v>431</v>
      </c>
      <c r="M1525" s="40" t="s">
        <v>432</v>
      </c>
      <c r="N1525" s="21" t="s">
        <v>127</v>
      </c>
      <c r="O1525" s="21" t="s">
        <v>127</v>
      </c>
      <c r="P1525" s="21" t="s">
        <v>128</v>
      </c>
      <c r="Q1525" s="21" t="s">
        <v>128</v>
      </c>
      <c r="R1525" s="21" t="s">
        <v>128</v>
      </c>
      <c r="S1525" s="41"/>
      <c r="T1525" s="41" t="s">
        <v>129</v>
      </c>
      <c r="U1525" s="41" t="s">
        <v>130</v>
      </c>
      <c r="V1525" s="41"/>
      <c r="W1525" s="41" t="s">
        <v>131</v>
      </c>
      <c r="X1525" s="41" t="s">
        <v>132</v>
      </c>
      <c r="Y1525" s="41"/>
      <c r="Z1525" s="41"/>
      <c r="AA1525" s="41"/>
      <c r="AB1525" s="41"/>
      <c r="AC1525" s="41"/>
      <c r="AD1525" s="41" t="s">
        <v>128</v>
      </c>
      <c r="AE1525" s="41" t="s">
        <v>128</v>
      </c>
      <c r="AF1525" s="41" t="s">
        <v>128</v>
      </c>
      <c r="AG1525" s="41"/>
      <c r="AH1525" s="41"/>
      <c r="AI1525" s="41"/>
      <c r="AJ1525" s="41" t="s">
        <v>128</v>
      </c>
      <c r="AK1525" s="41" t="s">
        <v>128</v>
      </c>
      <c r="AL1525" s="41" t="s">
        <v>128</v>
      </c>
      <c r="AM1525" s="40"/>
      <c r="AN1525" s="40">
        <v>0</v>
      </c>
      <c r="AO1525" s="40">
        <v>4</v>
      </c>
      <c r="AP1525" s="40">
        <v>14</v>
      </c>
      <c r="AS1525" s="33"/>
      <c r="AT1525" s="33"/>
      <c r="AU1525" s="33"/>
      <c r="AV1525" s="33"/>
      <c r="AW1525" s="33"/>
      <c r="AX1525" s="33"/>
      <c r="AY1525" s="33"/>
      <c r="AZ1525" s="33"/>
      <c r="BA1525" s="33"/>
      <c r="BB1525" s="33"/>
      <c r="BC1525" s="33"/>
      <c r="BD1525" s="33"/>
      <c r="BE1525" s="33"/>
      <c r="BF1525" s="33"/>
      <c r="BG1525" s="33"/>
      <c r="BH1525" s="33"/>
      <c r="BI1525" s="33"/>
      <c r="BJ1525" s="33"/>
      <c r="BK1525" s="33"/>
      <c r="BL1525" s="33"/>
      <c r="BM1525" s="33"/>
      <c r="BN1525" s="33"/>
      <c r="BO1525" s="33"/>
      <c r="BP1525" s="33"/>
      <c r="BQ1525" s="33"/>
      <c r="BR1525" s="33"/>
      <c r="BS1525" s="33"/>
      <c r="BT1525" s="33"/>
      <c r="BU1525" s="33"/>
      <c r="BV1525" s="33"/>
      <c r="BW1525" s="33"/>
      <c r="BX1525" s="33"/>
      <c r="BY1525" s="33"/>
      <c r="BZ1525" s="33"/>
    </row>
    <row r="1526" spans="1:78" customFormat="1" x14ac:dyDescent="0.35"/>
    <row r="1527" spans="1:78" customFormat="1" x14ac:dyDescent="0.35">
      <c r="A1527" s="306" t="s">
        <v>683</v>
      </c>
      <c r="B1527" s="307"/>
      <c r="C1527" s="307"/>
      <c r="D1527" s="307"/>
      <c r="E1527" s="307"/>
      <c r="F1527" s="307"/>
      <c r="G1527" s="307"/>
      <c r="H1527" s="307"/>
      <c r="I1527" s="307"/>
      <c r="J1527" s="307"/>
    </row>
    <row r="1528" spans="1:78" customFormat="1" x14ac:dyDescent="0.35">
      <c r="A1528" s="240"/>
      <c r="B1528" s="241"/>
      <c r="C1528" s="308" t="s">
        <v>245</v>
      </c>
      <c r="D1528" s="308"/>
      <c r="E1528" s="308"/>
      <c r="F1528" s="308"/>
      <c r="G1528" s="308"/>
      <c r="H1528" s="308"/>
      <c r="I1528" s="308"/>
      <c r="J1528" s="308"/>
      <c r="K1528" s="308"/>
    </row>
    <row r="1529" spans="1:78" customFormat="1" x14ac:dyDescent="0.35">
      <c r="A1529" s="304" t="s">
        <v>246</v>
      </c>
      <c r="B1529" s="304" t="s">
        <v>247</v>
      </c>
      <c r="C1529" s="309" t="s">
        <v>248</v>
      </c>
      <c r="D1529" s="310"/>
      <c r="E1529" s="310"/>
      <c r="F1529" s="311"/>
      <c r="G1529" s="312" t="s">
        <v>249</v>
      </c>
      <c r="H1529" s="313"/>
      <c r="I1529" s="313"/>
      <c r="J1529" s="314"/>
      <c r="K1529" s="304" t="s">
        <v>250</v>
      </c>
      <c r="L1529" s="304" t="s">
        <v>251</v>
      </c>
    </row>
    <row r="1530" spans="1:78" customFormat="1" x14ac:dyDescent="0.35">
      <c r="A1530" s="305"/>
      <c r="B1530" s="305"/>
      <c r="C1530" s="88" t="s">
        <v>161</v>
      </c>
      <c r="D1530" s="88" t="s">
        <v>163</v>
      </c>
      <c r="E1530" s="88" t="s">
        <v>252</v>
      </c>
      <c r="F1530" s="88" t="s">
        <v>253</v>
      </c>
      <c r="G1530" s="89" t="s">
        <v>161</v>
      </c>
      <c r="H1530" s="89" t="s">
        <v>163</v>
      </c>
      <c r="I1530" s="89" t="s">
        <v>252</v>
      </c>
      <c r="J1530" s="89" t="s">
        <v>253</v>
      </c>
      <c r="K1530" s="305"/>
      <c r="L1530" s="305"/>
    </row>
    <row r="1531" spans="1:78" customFormat="1" x14ac:dyDescent="0.35">
      <c r="A1531" s="41" t="s">
        <v>254</v>
      </c>
      <c r="B1531" s="41" t="s">
        <v>255</v>
      </c>
      <c r="C1531" s="21" t="str">
        <f>TEXT(9707.25,"0.00")</f>
        <v>9707.25</v>
      </c>
      <c r="D1531" s="21" t="str">
        <f>TEXT(0,"0")</f>
        <v>0</v>
      </c>
      <c r="E1531" s="21" t="str">
        <f>TEXT(9707.25,"0.00")</f>
        <v>9707.25</v>
      </c>
      <c r="F1531" s="21" t="str">
        <f>TEXT(100,"0")</f>
        <v>100</v>
      </c>
      <c r="G1531" s="21" t="str">
        <f>TEXT(9707.25,"0.00")</f>
        <v>9707.25</v>
      </c>
      <c r="H1531" s="21" t="str">
        <f>TEXT(0,"0")</f>
        <v>0</v>
      </c>
      <c r="I1531" s="21" t="str">
        <f>TEXT(9707.25,"0.00")</f>
        <v>9707.25</v>
      </c>
      <c r="J1531" s="21" t="str">
        <f>TEXT(100,"0")</f>
        <v>100</v>
      </c>
      <c r="K1531" s="21" t="str">
        <f>TEXT(0,"0")</f>
        <v>0</v>
      </c>
      <c r="L1531" s="41" t="s">
        <v>28</v>
      </c>
    </row>
    <row r="1533" spans="1:78" customFormat="1" x14ac:dyDescent="0.35">
      <c r="A1533" s="34" t="s">
        <v>697</v>
      </c>
      <c r="B1533" s="35"/>
      <c r="C1533" s="35"/>
      <c r="D1533" s="35"/>
      <c r="E1533" s="35"/>
      <c r="F1533" s="35"/>
      <c r="G1533" s="35"/>
      <c r="H1533" s="35"/>
      <c r="I1533" s="35"/>
      <c r="J1533" s="35"/>
      <c r="K1533" s="35"/>
      <c r="L1533" s="35"/>
      <c r="M1533" s="35"/>
      <c r="N1533" s="35"/>
      <c r="O1533" s="35"/>
      <c r="P1533" s="35"/>
      <c r="Q1533" s="35"/>
      <c r="R1533" s="35"/>
      <c r="S1533" s="35"/>
      <c r="T1533" s="35"/>
      <c r="U1533" s="35"/>
      <c r="V1533" s="35"/>
      <c r="W1533" s="35"/>
      <c r="X1533" s="35"/>
      <c r="Y1533" s="35"/>
      <c r="Z1533" s="35"/>
      <c r="AA1533" s="35"/>
      <c r="AB1533" s="35"/>
      <c r="AC1533" s="35"/>
      <c r="AD1533" s="35"/>
      <c r="AE1533" s="35"/>
      <c r="AF1533" s="35"/>
      <c r="AG1533" s="35"/>
      <c r="AH1533" s="35"/>
      <c r="AI1533" s="35"/>
    </row>
    <row r="1534" spans="1:78" customFormat="1" x14ac:dyDescent="0.35">
      <c r="A1534" s="36" t="s">
        <v>84</v>
      </c>
      <c r="B1534" s="36" t="s">
        <v>85</v>
      </c>
      <c r="C1534" s="36" t="s">
        <v>86</v>
      </c>
      <c r="D1534" s="36" t="s">
        <v>87</v>
      </c>
      <c r="E1534" s="36" t="s">
        <v>88</v>
      </c>
      <c r="F1534" s="36" t="s">
        <v>89</v>
      </c>
      <c r="G1534" s="36" t="s">
        <v>90</v>
      </c>
      <c r="H1534" s="36" t="s">
        <v>91</v>
      </c>
      <c r="I1534" s="36" t="s">
        <v>92</v>
      </c>
      <c r="J1534" s="36" t="s">
        <v>93</v>
      </c>
      <c r="K1534" s="36" t="s">
        <v>94</v>
      </c>
      <c r="L1534" s="36" t="s">
        <v>95</v>
      </c>
      <c r="M1534" s="36" t="s">
        <v>96</v>
      </c>
      <c r="N1534" s="36" t="s">
        <v>97</v>
      </c>
      <c r="O1534" s="36" t="s">
        <v>98</v>
      </c>
      <c r="P1534" s="36" t="s">
        <v>99</v>
      </c>
      <c r="Q1534" s="36" t="s">
        <v>100</v>
      </c>
      <c r="R1534" s="36" t="s">
        <v>101</v>
      </c>
      <c r="S1534" s="37" t="s">
        <v>102</v>
      </c>
      <c r="T1534" s="315" t="s">
        <v>103</v>
      </c>
      <c r="U1534" s="316"/>
      <c r="V1534" s="317"/>
      <c r="W1534" s="315" t="s">
        <v>104</v>
      </c>
      <c r="X1534" s="317"/>
      <c r="Y1534" s="245"/>
      <c r="Z1534" s="318" t="s">
        <v>105</v>
      </c>
      <c r="AA1534" s="319"/>
      <c r="AB1534" s="319"/>
      <c r="AC1534" s="319"/>
      <c r="AD1534" s="319"/>
      <c r="AE1534" s="319"/>
      <c r="AF1534" s="320"/>
      <c r="AG1534" s="318" t="s">
        <v>106</v>
      </c>
      <c r="AH1534" s="319"/>
      <c r="AI1534" s="319"/>
      <c r="AJ1534" s="319"/>
      <c r="AK1534" s="319"/>
      <c r="AL1534" s="320"/>
      <c r="AM1534" s="46"/>
      <c r="AN1534" s="47"/>
      <c r="AO1534" s="47"/>
      <c r="AP1534" s="47"/>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row>
    <row r="1535" spans="1:78" customFormat="1" x14ac:dyDescent="0.35">
      <c r="A1535" s="38"/>
      <c r="B1535" s="38"/>
      <c r="C1535" s="38"/>
      <c r="D1535" s="38"/>
      <c r="E1535" s="38"/>
      <c r="F1535" s="38"/>
      <c r="G1535" s="38"/>
      <c r="H1535" s="38"/>
      <c r="I1535" s="38"/>
      <c r="J1535" s="38"/>
      <c r="K1535" s="38"/>
      <c r="L1535" s="38"/>
      <c r="M1535" s="38"/>
      <c r="N1535" s="38"/>
      <c r="O1535" s="38"/>
      <c r="P1535" s="38"/>
      <c r="Q1535" s="38"/>
      <c r="R1535" s="38"/>
      <c r="S1535" s="38"/>
      <c r="T1535" s="39" t="s">
        <v>107</v>
      </c>
      <c r="U1535" s="39" t="s">
        <v>108</v>
      </c>
      <c r="V1535" s="39" t="s">
        <v>109</v>
      </c>
      <c r="W1535" s="39" t="s">
        <v>110</v>
      </c>
      <c r="X1535" s="39" t="s">
        <v>111</v>
      </c>
      <c r="Y1535" s="39" t="s">
        <v>112</v>
      </c>
      <c r="Z1535" s="39" t="s">
        <v>113</v>
      </c>
      <c r="AA1535" s="39" t="s">
        <v>114</v>
      </c>
      <c r="AB1535" s="39" t="s">
        <v>115</v>
      </c>
      <c r="AC1535" s="39" t="s">
        <v>116</v>
      </c>
      <c r="AD1535" s="39" t="s">
        <v>117</v>
      </c>
      <c r="AE1535" s="39" t="s">
        <v>118</v>
      </c>
      <c r="AF1535" s="39" t="s">
        <v>119</v>
      </c>
      <c r="AG1535" s="39" t="s">
        <v>120</v>
      </c>
      <c r="AH1535" s="39" t="s">
        <v>121</v>
      </c>
      <c r="AI1535" s="39" t="s">
        <v>122</v>
      </c>
      <c r="AJ1535" s="39" t="s">
        <v>123</v>
      </c>
      <c r="AK1535" s="39" t="s">
        <v>124</v>
      </c>
      <c r="AL1535" s="39" t="s">
        <v>125</v>
      </c>
      <c r="AM1535" s="38" t="s">
        <v>149</v>
      </c>
      <c r="AN1535" s="39" t="s">
        <v>150</v>
      </c>
      <c r="AO1535" s="39" t="s">
        <v>151</v>
      </c>
      <c r="AP1535" s="58" t="s">
        <v>178</v>
      </c>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row>
    <row r="1536" spans="1:78" customFormat="1" x14ac:dyDescent="0.35">
      <c r="A1536" s="40" t="s">
        <v>145</v>
      </c>
      <c r="B1536" s="5" t="s">
        <v>647</v>
      </c>
      <c r="C1536" s="40" t="s">
        <v>691</v>
      </c>
      <c r="D1536" s="5" t="s">
        <v>146</v>
      </c>
      <c r="E1536" s="41" t="s">
        <v>28</v>
      </c>
      <c r="F1536" s="40" t="s">
        <v>126</v>
      </c>
      <c r="G1536" s="42" t="str">
        <f ca="1">TEXT(TODAY(),"YYYY-MM-DD")</f>
        <v>2022-12-20</v>
      </c>
      <c r="H1536" s="42" t="str">
        <f ca="1">TEXT(TODAY(),"YYYY-MM-DD")</f>
        <v>2022-12-20</v>
      </c>
      <c r="I1536" s="40">
        <v>12</v>
      </c>
      <c r="J1536" s="40">
        <v>12</v>
      </c>
      <c r="K1536" s="40">
        <v>12</v>
      </c>
      <c r="L1536" s="40" t="s">
        <v>431</v>
      </c>
      <c r="M1536" s="40" t="s">
        <v>432</v>
      </c>
      <c r="N1536" s="21" t="s">
        <v>127</v>
      </c>
      <c r="O1536" s="21" t="s">
        <v>127</v>
      </c>
      <c r="P1536" s="21" t="s">
        <v>128</v>
      </c>
      <c r="Q1536" s="21" t="s">
        <v>128</v>
      </c>
      <c r="R1536" s="21" t="s">
        <v>128</v>
      </c>
      <c r="S1536" s="41"/>
      <c r="T1536" s="41" t="s">
        <v>129</v>
      </c>
      <c r="U1536" s="41" t="s">
        <v>130</v>
      </c>
      <c r="V1536" s="41"/>
      <c r="W1536" s="41" t="s">
        <v>131</v>
      </c>
      <c r="X1536" s="41" t="s">
        <v>132</v>
      </c>
      <c r="Y1536" s="41"/>
      <c r="Z1536" s="41"/>
      <c r="AA1536" s="41"/>
      <c r="AB1536" s="41"/>
      <c r="AC1536" s="41"/>
      <c r="AD1536" s="41" t="s">
        <v>128</v>
      </c>
      <c r="AE1536" s="41" t="s">
        <v>128</v>
      </c>
      <c r="AF1536" s="41" t="s">
        <v>128</v>
      </c>
      <c r="AG1536" s="41"/>
      <c r="AH1536" s="41"/>
      <c r="AI1536" s="41"/>
      <c r="AJ1536" s="41" t="s">
        <v>128</v>
      </c>
      <c r="AK1536" s="41" t="s">
        <v>128</v>
      </c>
      <c r="AL1536" s="41" t="s">
        <v>128</v>
      </c>
      <c r="AM1536" s="40"/>
      <c r="AN1536" s="40">
        <v>0</v>
      </c>
      <c r="AO1536" s="40">
        <v>0</v>
      </c>
      <c r="AP1536" s="40">
        <v>14</v>
      </c>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row>
    <row r="1537" spans="1:78" customFormat="1" ht="19" customHeight="1" x14ac:dyDescent="0.35">
      <c r="A1537" s="33"/>
      <c r="B1537" s="33"/>
      <c r="C1537" s="33"/>
      <c r="D1537" s="33"/>
      <c r="E1537" s="33"/>
      <c r="F1537" s="33"/>
      <c r="G1537" s="33"/>
      <c r="H1537" s="33"/>
      <c r="I1537" s="33"/>
      <c r="J1537" s="33"/>
      <c r="K1537" s="33"/>
      <c r="L1537" s="14"/>
      <c r="M1537" s="14"/>
      <c r="Y1537" s="60"/>
    </row>
    <row r="1538" spans="1:78" customFormat="1" ht="18.5" x14ac:dyDescent="0.35">
      <c r="A1538" s="48" t="s">
        <v>696</v>
      </c>
      <c r="B1538" s="49"/>
      <c r="C1538" s="49"/>
      <c r="D1538" s="49"/>
      <c r="E1538" s="49"/>
      <c r="F1538" s="49"/>
      <c r="G1538" s="49"/>
      <c r="H1538" s="49"/>
      <c r="I1538" s="49"/>
      <c r="J1538" s="49"/>
      <c r="K1538" s="49"/>
      <c r="L1538" s="33"/>
      <c r="Y1538" s="60"/>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row>
    <row r="1539" spans="1:78" customFormat="1" ht="15.5" x14ac:dyDescent="0.35">
      <c r="A1539" s="43" t="s">
        <v>32</v>
      </c>
      <c r="B1539" s="43" t="s">
        <v>33</v>
      </c>
      <c r="C1539" s="43" t="s">
        <v>34</v>
      </c>
      <c r="D1539" s="43" t="s">
        <v>4</v>
      </c>
      <c r="E1539" s="43" t="s">
        <v>35</v>
      </c>
      <c r="F1539" s="43" t="s">
        <v>133</v>
      </c>
      <c r="G1539" s="43" t="s">
        <v>134</v>
      </c>
      <c r="H1539" s="43" t="s">
        <v>135</v>
      </c>
      <c r="I1539" s="43" t="s">
        <v>136</v>
      </c>
      <c r="J1539" s="43" t="s">
        <v>137</v>
      </c>
      <c r="K1539" s="43" t="s">
        <v>138</v>
      </c>
      <c r="L1539" s="33"/>
      <c r="Y1539" s="60"/>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row>
    <row r="1540" spans="1:78" customFormat="1" x14ac:dyDescent="0.35">
      <c r="A1540" s="44" t="s">
        <v>139</v>
      </c>
      <c r="B1540" s="44" t="s">
        <v>140</v>
      </c>
      <c r="C1540" s="44" t="str">
        <f ca="1">TEXT(TODAY(),"YYYY-MM-DD")</f>
        <v>2022-12-20</v>
      </c>
      <c r="D1540" s="44" t="s">
        <v>13</v>
      </c>
      <c r="E1540" s="44" t="s">
        <v>38</v>
      </c>
      <c r="F1540" s="45" t="str">
        <f ca="1">TEXT(TODAY(),"YYYY-MM-DD")</f>
        <v>2022-12-20</v>
      </c>
      <c r="G1540" s="42" t="s">
        <v>128</v>
      </c>
      <c r="H1540" s="44" t="s">
        <v>647</v>
      </c>
      <c r="I1540" s="44" t="s">
        <v>141</v>
      </c>
      <c r="J1540" s="44" t="s">
        <v>152</v>
      </c>
      <c r="K1540" s="44"/>
      <c r="L1540" s="33"/>
      <c r="Y1540" s="60"/>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row>
    <row r="1541" spans="1:78" customFormat="1" x14ac:dyDescent="0.35">
      <c r="A1541" s="44" t="s">
        <v>36</v>
      </c>
      <c r="B1541" s="44" t="s">
        <v>143</v>
      </c>
      <c r="C1541" s="44" t="str">
        <f ca="1">TEXT(TODAY(),"YYYY-MM-DD")</f>
        <v>2022-12-20</v>
      </c>
      <c r="D1541" s="44" t="s">
        <v>13</v>
      </c>
      <c r="E1541" s="44" t="s">
        <v>144</v>
      </c>
      <c r="F1541" s="45" t="str">
        <f ca="1">TEXT(TODAY(),"YYYY-MM-DD")</f>
        <v>2022-12-20</v>
      </c>
      <c r="G1541" s="42" t="s">
        <v>128</v>
      </c>
      <c r="H1541" s="44" t="s">
        <v>647</v>
      </c>
      <c r="I1541" s="44" t="s">
        <v>141</v>
      </c>
      <c r="J1541" s="44" t="s">
        <v>142</v>
      </c>
      <c r="K1541" s="44"/>
      <c r="L1541" s="33"/>
      <c r="Y1541" s="60"/>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row>
    <row r="1543" spans="1:78" customFormat="1" x14ac:dyDescent="0.35">
      <c r="A1543" s="321" t="s">
        <v>695</v>
      </c>
      <c r="B1543" s="322"/>
      <c r="C1543" s="322"/>
      <c r="D1543" s="322"/>
      <c r="E1543" s="322"/>
      <c r="F1543" s="322"/>
      <c r="G1543" s="322"/>
      <c r="H1543" s="322"/>
      <c r="I1543" s="322"/>
      <c r="J1543" s="322"/>
      <c r="K1543" s="322"/>
      <c r="L1543" s="322"/>
      <c r="M1543" s="322"/>
      <c r="N1543" s="322"/>
      <c r="O1543" s="322"/>
      <c r="P1543" s="322"/>
      <c r="Q1543" s="322"/>
      <c r="R1543" s="322"/>
      <c r="S1543" s="244"/>
      <c r="T1543" s="244"/>
      <c r="U1543" s="244"/>
      <c r="V1543" s="244"/>
      <c r="W1543" s="244"/>
      <c r="X1543" s="244"/>
      <c r="Y1543" s="244"/>
      <c r="Z1543" s="244"/>
    </row>
    <row r="1544" spans="1:78" customFormat="1" x14ac:dyDescent="0.35">
      <c r="A1544" s="56" t="s">
        <v>153</v>
      </c>
      <c r="B1544" s="56" t="s">
        <v>154</v>
      </c>
      <c r="C1544" s="56" t="s">
        <v>155</v>
      </c>
      <c r="D1544" s="56" t="s">
        <v>90</v>
      </c>
      <c r="E1544" s="56" t="s">
        <v>102</v>
      </c>
      <c r="F1544" s="56" t="s">
        <v>156</v>
      </c>
      <c r="G1544" s="56" t="s">
        <v>157</v>
      </c>
      <c r="H1544" s="56" t="s">
        <v>158</v>
      </c>
      <c r="I1544" s="56" t="s">
        <v>159</v>
      </c>
      <c r="J1544" s="56" t="s">
        <v>160</v>
      </c>
      <c r="K1544" s="56" t="s">
        <v>161</v>
      </c>
      <c r="L1544" s="56" t="s">
        <v>162</v>
      </c>
      <c r="M1544" s="56" t="s">
        <v>163</v>
      </c>
      <c r="N1544" s="56" t="s">
        <v>164</v>
      </c>
      <c r="O1544" s="56" t="s">
        <v>165</v>
      </c>
      <c r="P1544" s="56" t="s">
        <v>166</v>
      </c>
      <c r="Q1544" s="56" t="s">
        <v>167</v>
      </c>
      <c r="R1544" s="56" t="s">
        <v>168</v>
      </c>
      <c r="S1544" s="56" t="s">
        <v>169</v>
      </c>
      <c r="T1544" s="56" t="s">
        <v>136</v>
      </c>
      <c r="U1544" s="56" t="s">
        <v>135</v>
      </c>
      <c r="V1544" s="56" t="s">
        <v>171</v>
      </c>
      <c r="W1544" s="56" t="s">
        <v>174</v>
      </c>
      <c r="X1544" s="56" t="s">
        <v>175</v>
      </c>
      <c r="Y1544" s="56" t="s">
        <v>177</v>
      </c>
      <c r="Z1544" s="56" t="s">
        <v>172</v>
      </c>
    </row>
    <row r="1545" spans="1:78" customFormat="1" x14ac:dyDescent="0.35">
      <c r="A1545" s="51" t="s">
        <v>256</v>
      </c>
      <c r="B1545" s="50"/>
      <c r="C1545" s="223" t="s">
        <v>651</v>
      </c>
      <c r="D1545" s="225" t="str">
        <f ca="1">TEXT(TODAY(),"YYYY-MM-DD")</f>
        <v>2022-12-20</v>
      </c>
      <c r="E1545" s="223" t="str">
        <f ca="1">TEXT(TODAY()+45,"YYYY-MM-DD")</f>
        <v>2023-02-03</v>
      </c>
      <c r="F1545" s="224">
        <v>11</v>
      </c>
      <c r="G1545" s="224" t="s">
        <v>238</v>
      </c>
      <c r="H1545" s="224">
        <f>F1545</f>
        <v>11</v>
      </c>
      <c r="I1545" s="223" t="s">
        <v>65</v>
      </c>
      <c r="J1545" s="224">
        <v>1</v>
      </c>
      <c r="K1545" s="224" t="str">
        <f>TEXT(H1545*J1545,"0.00")</f>
        <v>11.00</v>
      </c>
      <c r="L1545" s="224"/>
      <c r="M1545" s="224">
        <f>10+(J1545*3)</f>
        <v>13</v>
      </c>
      <c r="N1545" s="223"/>
      <c r="O1545" s="223"/>
      <c r="P1545" s="223"/>
      <c r="Q1545" s="223"/>
      <c r="R1545" s="223"/>
      <c r="S1545" s="223"/>
      <c r="T1545" s="223" t="s">
        <v>141</v>
      </c>
      <c r="U1545" s="223" t="s">
        <v>647</v>
      </c>
      <c r="V1545" s="223" t="s">
        <v>195</v>
      </c>
      <c r="W1545" s="223" t="s">
        <v>38</v>
      </c>
      <c r="X1545" s="223" t="s">
        <v>196</v>
      </c>
      <c r="Y1545" s="223" t="s">
        <v>694</v>
      </c>
      <c r="Z1545" s="223" t="s">
        <v>693</v>
      </c>
      <c r="AU1545" t="s">
        <v>839</v>
      </c>
    </row>
    <row r="1547" spans="1:78" customFormat="1" x14ac:dyDescent="0.35">
      <c r="A1547" s="34" t="s">
        <v>692</v>
      </c>
      <c r="B1547" s="35"/>
      <c r="C1547" s="35"/>
      <c r="D1547" s="35"/>
      <c r="E1547" s="35"/>
      <c r="F1547" s="35"/>
      <c r="G1547" s="35"/>
      <c r="H1547" s="35"/>
      <c r="I1547" s="35"/>
      <c r="J1547" s="35"/>
      <c r="K1547" s="35"/>
      <c r="L1547" s="35"/>
      <c r="M1547" s="35"/>
      <c r="N1547" s="35"/>
      <c r="O1547" s="35"/>
      <c r="P1547" s="35"/>
      <c r="Q1547" s="35"/>
      <c r="R1547" s="35"/>
      <c r="S1547" s="35"/>
      <c r="T1547" s="35"/>
      <c r="U1547" s="35"/>
      <c r="V1547" s="35"/>
      <c r="W1547" s="35"/>
      <c r="X1547" s="35"/>
      <c r="Y1547" s="35"/>
      <c r="Z1547" s="35"/>
      <c r="AA1547" s="35"/>
      <c r="AB1547" s="35"/>
      <c r="AC1547" s="35"/>
      <c r="AD1547" s="35"/>
      <c r="AE1547" s="35"/>
      <c r="AF1547" s="35"/>
      <c r="AG1547" s="35"/>
      <c r="AH1547" s="35"/>
      <c r="AI1547" s="35"/>
    </row>
    <row r="1548" spans="1:78" customFormat="1" x14ac:dyDescent="0.35">
      <c r="A1548" s="36" t="s">
        <v>84</v>
      </c>
      <c r="B1548" s="36" t="s">
        <v>85</v>
      </c>
      <c r="C1548" s="36" t="s">
        <v>86</v>
      </c>
      <c r="D1548" s="36" t="s">
        <v>87</v>
      </c>
      <c r="E1548" s="36" t="s">
        <v>88</v>
      </c>
      <c r="F1548" s="36" t="s">
        <v>89</v>
      </c>
      <c r="G1548" s="36" t="s">
        <v>90</v>
      </c>
      <c r="H1548" s="36" t="s">
        <v>91</v>
      </c>
      <c r="I1548" s="36" t="s">
        <v>92</v>
      </c>
      <c r="J1548" s="36" t="s">
        <v>93</v>
      </c>
      <c r="K1548" s="36" t="s">
        <v>94</v>
      </c>
      <c r="L1548" s="36" t="s">
        <v>95</v>
      </c>
      <c r="M1548" s="36" t="s">
        <v>96</v>
      </c>
      <c r="N1548" s="36" t="s">
        <v>97</v>
      </c>
      <c r="O1548" s="36" t="s">
        <v>98</v>
      </c>
      <c r="P1548" s="36" t="s">
        <v>99</v>
      </c>
      <c r="Q1548" s="36" t="s">
        <v>100</v>
      </c>
      <c r="R1548" s="36" t="s">
        <v>101</v>
      </c>
      <c r="S1548" s="37" t="s">
        <v>102</v>
      </c>
      <c r="T1548" s="315" t="s">
        <v>103</v>
      </c>
      <c r="U1548" s="316"/>
      <c r="V1548" s="317"/>
      <c r="W1548" s="315" t="s">
        <v>104</v>
      </c>
      <c r="X1548" s="317"/>
      <c r="Y1548" s="245"/>
      <c r="Z1548" s="318" t="s">
        <v>105</v>
      </c>
      <c r="AA1548" s="319"/>
      <c r="AB1548" s="319"/>
      <c r="AC1548" s="319"/>
      <c r="AD1548" s="319"/>
      <c r="AE1548" s="319"/>
      <c r="AF1548" s="320"/>
      <c r="AG1548" s="318" t="s">
        <v>106</v>
      </c>
      <c r="AH1548" s="319"/>
      <c r="AI1548" s="319"/>
      <c r="AJ1548" s="319"/>
      <c r="AK1548" s="319"/>
      <c r="AL1548" s="320"/>
      <c r="AM1548" s="46"/>
      <c r="AN1548" s="47"/>
      <c r="AO1548" s="47"/>
      <c r="AP1548" s="47"/>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row>
    <row r="1549" spans="1:78" customFormat="1" x14ac:dyDescent="0.35">
      <c r="A1549" s="38"/>
      <c r="B1549" s="38"/>
      <c r="C1549" s="38"/>
      <c r="D1549" s="38"/>
      <c r="E1549" s="38"/>
      <c r="F1549" s="38"/>
      <c r="G1549" s="38"/>
      <c r="H1549" s="38"/>
      <c r="I1549" s="38"/>
      <c r="J1549" s="38"/>
      <c r="K1549" s="38"/>
      <c r="L1549" s="38"/>
      <c r="M1549" s="38"/>
      <c r="N1549" s="38"/>
      <c r="O1549" s="38"/>
      <c r="P1549" s="38"/>
      <c r="Q1549" s="38"/>
      <c r="R1549" s="38"/>
      <c r="S1549" s="38"/>
      <c r="T1549" s="39" t="s">
        <v>107</v>
      </c>
      <c r="U1549" s="39" t="s">
        <v>108</v>
      </c>
      <c r="V1549" s="39" t="s">
        <v>109</v>
      </c>
      <c r="W1549" s="39" t="s">
        <v>110</v>
      </c>
      <c r="X1549" s="39" t="s">
        <v>111</v>
      </c>
      <c r="Y1549" s="39" t="s">
        <v>112</v>
      </c>
      <c r="Z1549" s="39" t="s">
        <v>113</v>
      </c>
      <c r="AA1549" s="39" t="s">
        <v>114</v>
      </c>
      <c r="AB1549" s="39" t="s">
        <v>115</v>
      </c>
      <c r="AC1549" s="39" t="s">
        <v>116</v>
      </c>
      <c r="AD1549" s="39" t="s">
        <v>117</v>
      </c>
      <c r="AE1549" s="39" t="s">
        <v>118</v>
      </c>
      <c r="AF1549" s="39" t="s">
        <v>119</v>
      </c>
      <c r="AG1549" s="39" t="s">
        <v>120</v>
      </c>
      <c r="AH1549" s="39" t="s">
        <v>121</v>
      </c>
      <c r="AI1549" s="39" t="s">
        <v>122</v>
      </c>
      <c r="AJ1549" s="39" t="s">
        <v>123</v>
      </c>
      <c r="AK1549" s="39" t="s">
        <v>124</v>
      </c>
      <c r="AL1549" s="39" t="s">
        <v>125</v>
      </c>
      <c r="AM1549" s="38" t="s">
        <v>149</v>
      </c>
      <c r="AN1549" s="39" t="s">
        <v>150</v>
      </c>
      <c r="AO1549" s="39" t="s">
        <v>151</v>
      </c>
      <c r="AP1549" s="58" t="s">
        <v>178</v>
      </c>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row>
    <row r="1550" spans="1:78" customFormat="1" x14ac:dyDescent="0.35">
      <c r="A1550" s="40" t="s">
        <v>145</v>
      </c>
      <c r="B1550" s="5" t="s">
        <v>647</v>
      </c>
      <c r="C1550" s="40" t="s">
        <v>691</v>
      </c>
      <c r="D1550" s="5" t="s">
        <v>146</v>
      </c>
      <c r="E1550" s="41" t="s">
        <v>28</v>
      </c>
      <c r="F1550" s="40" t="s">
        <v>126</v>
      </c>
      <c r="G1550" s="42" t="str">
        <f ca="1">TEXT(TODAY(),"YYYY-MM-DD")</f>
        <v>2022-12-20</v>
      </c>
      <c r="H1550" s="42" t="str">
        <f ca="1">TEXT(TODAY(),"YYYY-MM-DD")</f>
        <v>2022-12-20</v>
      </c>
      <c r="I1550" s="40">
        <v>12</v>
      </c>
      <c r="J1550" s="40">
        <v>12</v>
      </c>
      <c r="K1550" s="40">
        <v>12</v>
      </c>
      <c r="L1550" s="40" t="s">
        <v>431</v>
      </c>
      <c r="M1550" s="40" t="s">
        <v>432</v>
      </c>
      <c r="N1550" s="21" t="s">
        <v>127</v>
      </c>
      <c r="O1550" s="21" t="s">
        <v>127</v>
      </c>
      <c r="P1550" s="21" t="s">
        <v>128</v>
      </c>
      <c r="Q1550" s="21" t="s">
        <v>128</v>
      </c>
      <c r="R1550" s="21" t="s">
        <v>128</v>
      </c>
      <c r="S1550" s="41"/>
      <c r="T1550" s="41" t="s">
        <v>129</v>
      </c>
      <c r="U1550" s="41" t="s">
        <v>130</v>
      </c>
      <c r="V1550" s="41"/>
      <c r="W1550" s="41" t="s">
        <v>131</v>
      </c>
      <c r="X1550" s="41" t="s">
        <v>132</v>
      </c>
      <c r="Y1550" s="41"/>
      <c r="Z1550" s="41"/>
      <c r="AA1550" s="41"/>
      <c r="AB1550" s="41"/>
      <c r="AC1550" s="41"/>
      <c r="AD1550" s="41" t="s">
        <v>128</v>
      </c>
      <c r="AE1550" s="41" t="s">
        <v>128</v>
      </c>
      <c r="AF1550" s="41" t="s">
        <v>128</v>
      </c>
      <c r="AG1550" s="41"/>
      <c r="AH1550" s="41"/>
      <c r="AI1550" s="41"/>
      <c r="AJ1550" s="41" t="s">
        <v>128</v>
      </c>
      <c r="AK1550" s="41" t="s">
        <v>128</v>
      </c>
      <c r="AL1550" s="41" t="s">
        <v>128</v>
      </c>
      <c r="AM1550" s="40"/>
      <c r="AN1550" s="40">
        <v>0</v>
      </c>
      <c r="AO1550" s="40">
        <v>4</v>
      </c>
      <c r="AP1550" s="40">
        <v>14</v>
      </c>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row>
    <row r="1551" spans="1:78" customFormat="1" x14ac:dyDescent="0.35"/>
    <row r="1552" spans="1:78" customFormat="1" x14ac:dyDescent="0.35">
      <c r="A1552" s="306" t="s">
        <v>690</v>
      </c>
      <c r="B1552" s="307"/>
      <c r="C1552" s="307"/>
      <c r="D1552" s="307"/>
      <c r="E1552" s="307"/>
      <c r="F1552" s="307"/>
      <c r="G1552" s="307"/>
      <c r="H1552" s="307"/>
      <c r="I1552" s="307"/>
      <c r="J1552" s="307"/>
    </row>
    <row r="1553" spans="1:78" customFormat="1" x14ac:dyDescent="0.35">
      <c r="A1553" s="243"/>
      <c r="B1553" s="244"/>
      <c r="C1553" s="308" t="s">
        <v>245</v>
      </c>
      <c r="D1553" s="308"/>
      <c r="E1553" s="308"/>
      <c r="F1553" s="308"/>
      <c r="G1553" s="308"/>
      <c r="H1553" s="308"/>
      <c r="I1553" s="308"/>
      <c r="J1553" s="308"/>
      <c r="K1553" s="308"/>
    </row>
    <row r="1554" spans="1:78" customFormat="1" x14ac:dyDescent="0.35">
      <c r="A1554" s="304" t="s">
        <v>246</v>
      </c>
      <c r="B1554" s="304" t="s">
        <v>247</v>
      </c>
      <c r="C1554" s="309" t="s">
        <v>248</v>
      </c>
      <c r="D1554" s="310"/>
      <c r="E1554" s="310"/>
      <c r="F1554" s="311"/>
      <c r="G1554" s="312" t="s">
        <v>249</v>
      </c>
      <c r="H1554" s="313"/>
      <c r="I1554" s="313"/>
      <c r="J1554" s="314"/>
      <c r="K1554" s="304" t="s">
        <v>250</v>
      </c>
      <c r="L1554" s="304" t="s">
        <v>251</v>
      </c>
    </row>
    <row r="1555" spans="1:78" customFormat="1" x14ac:dyDescent="0.35">
      <c r="A1555" s="305"/>
      <c r="B1555" s="305"/>
      <c r="C1555" s="88" t="s">
        <v>161</v>
      </c>
      <c r="D1555" s="88" t="s">
        <v>163</v>
      </c>
      <c r="E1555" s="88" t="s">
        <v>252</v>
      </c>
      <c r="F1555" s="88" t="s">
        <v>253</v>
      </c>
      <c r="G1555" s="89" t="s">
        <v>161</v>
      </c>
      <c r="H1555" s="89" t="s">
        <v>163</v>
      </c>
      <c r="I1555" s="89" t="s">
        <v>252</v>
      </c>
      <c r="J1555" s="89" t="s">
        <v>253</v>
      </c>
      <c r="K1555" s="305"/>
      <c r="L1555" s="305"/>
    </row>
    <row r="1556" spans="1:78" customFormat="1" x14ac:dyDescent="0.35">
      <c r="A1556" s="41" t="s">
        <v>254</v>
      </c>
      <c r="B1556" s="41" t="s">
        <v>255</v>
      </c>
      <c r="C1556" s="21" t="str">
        <f>TEXT(9707.25,"0.00")</f>
        <v>9707.25</v>
      </c>
      <c r="D1556" s="21" t="str">
        <f>TEXT(0,"0")</f>
        <v>0</v>
      </c>
      <c r="E1556" s="21" t="str">
        <f>TEXT(9707.25,"0.00")</f>
        <v>9707.25</v>
      </c>
      <c r="F1556" s="21" t="str">
        <f>TEXT(100,"0")</f>
        <v>100</v>
      </c>
      <c r="G1556" s="21" t="str">
        <f>TEXT(9707.25,"0.00")</f>
        <v>9707.25</v>
      </c>
      <c r="H1556" s="21" t="str">
        <f>TEXT(0,"0")</f>
        <v>0</v>
      </c>
      <c r="I1556" s="21" t="str">
        <f>TEXT(9707.25,"0.00")</f>
        <v>9707.25</v>
      </c>
      <c r="J1556" s="21" t="str">
        <f>TEXT(100,"0")</f>
        <v>100</v>
      </c>
      <c r="K1556" s="21" t="str">
        <f>TEXT(0,"0")</f>
        <v>0</v>
      </c>
      <c r="L1556" s="41" t="s">
        <v>28</v>
      </c>
    </row>
    <row r="1558" spans="1:78" customFormat="1" x14ac:dyDescent="0.35">
      <c r="A1558" s="34" t="s">
        <v>703</v>
      </c>
      <c r="B1558" s="35"/>
      <c r="C1558" s="35"/>
      <c r="D1558" s="35"/>
      <c r="E1558" s="35"/>
      <c r="F1558" s="35"/>
      <c r="G1558" s="35"/>
      <c r="H1558" s="35"/>
      <c r="I1558" s="35"/>
      <c r="J1558" s="35"/>
      <c r="K1558" s="35"/>
      <c r="L1558" s="35"/>
      <c r="M1558" s="35"/>
      <c r="N1558" s="35"/>
      <c r="O1558" s="35"/>
      <c r="P1558" s="35"/>
      <c r="Q1558" s="35"/>
      <c r="R1558" s="35"/>
      <c r="S1558" s="35"/>
      <c r="T1558" s="35"/>
      <c r="U1558" s="35"/>
      <c r="V1558" s="35"/>
      <c r="W1558" s="35"/>
      <c r="X1558" s="35"/>
      <c r="Y1558" s="35"/>
      <c r="Z1558" s="35"/>
      <c r="AA1558" s="35"/>
      <c r="AB1558" s="35"/>
      <c r="AC1558" s="35"/>
      <c r="AD1558" s="35"/>
      <c r="AE1558" s="35"/>
      <c r="AF1558" s="35"/>
      <c r="AG1558" s="35"/>
      <c r="AH1558" s="35"/>
      <c r="AI1558" s="35"/>
    </row>
    <row r="1559" spans="1:78" customFormat="1" x14ac:dyDescent="0.35">
      <c r="A1559" s="36" t="s">
        <v>84</v>
      </c>
      <c r="B1559" s="36" t="s">
        <v>85</v>
      </c>
      <c r="C1559" s="36" t="s">
        <v>86</v>
      </c>
      <c r="D1559" s="36" t="s">
        <v>87</v>
      </c>
      <c r="E1559" s="36" t="s">
        <v>88</v>
      </c>
      <c r="F1559" s="36" t="s">
        <v>89</v>
      </c>
      <c r="G1559" s="36" t="s">
        <v>90</v>
      </c>
      <c r="H1559" s="36" t="s">
        <v>91</v>
      </c>
      <c r="I1559" s="36" t="s">
        <v>92</v>
      </c>
      <c r="J1559" s="36" t="s">
        <v>93</v>
      </c>
      <c r="K1559" s="36" t="s">
        <v>94</v>
      </c>
      <c r="L1559" s="36" t="s">
        <v>95</v>
      </c>
      <c r="M1559" s="36" t="s">
        <v>96</v>
      </c>
      <c r="N1559" s="36" t="s">
        <v>97</v>
      </c>
      <c r="O1559" s="36" t="s">
        <v>98</v>
      </c>
      <c r="P1559" s="36" t="s">
        <v>99</v>
      </c>
      <c r="Q1559" s="36" t="s">
        <v>100</v>
      </c>
      <c r="R1559" s="36" t="s">
        <v>101</v>
      </c>
      <c r="S1559" s="37" t="s">
        <v>102</v>
      </c>
      <c r="T1559" s="315" t="s">
        <v>103</v>
      </c>
      <c r="U1559" s="316"/>
      <c r="V1559" s="317"/>
      <c r="W1559" s="315" t="s">
        <v>104</v>
      </c>
      <c r="X1559" s="317"/>
      <c r="Y1559" s="248"/>
      <c r="Z1559" s="318" t="s">
        <v>105</v>
      </c>
      <c r="AA1559" s="319"/>
      <c r="AB1559" s="319"/>
      <c r="AC1559" s="319"/>
      <c r="AD1559" s="319"/>
      <c r="AE1559" s="319"/>
      <c r="AF1559" s="320"/>
      <c r="AG1559" s="318" t="s">
        <v>106</v>
      </c>
      <c r="AH1559" s="319"/>
      <c r="AI1559" s="319"/>
      <c r="AJ1559" s="319"/>
      <c r="AK1559" s="319"/>
      <c r="AL1559" s="320"/>
      <c r="AM1559" s="46"/>
      <c r="AN1559" s="47"/>
      <c r="AO1559" s="47"/>
      <c r="AP1559" s="47"/>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row>
    <row r="1560" spans="1:78" customFormat="1" x14ac:dyDescent="0.35">
      <c r="A1560" s="38"/>
      <c r="B1560" s="38"/>
      <c r="C1560" s="38"/>
      <c r="D1560" s="38"/>
      <c r="E1560" s="38"/>
      <c r="F1560" s="38"/>
      <c r="G1560" s="38"/>
      <c r="H1560" s="38"/>
      <c r="I1560" s="38"/>
      <c r="J1560" s="38"/>
      <c r="K1560" s="38"/>
      <c r="L1560" s="38"/>
      <c r="M1560" s="38"/>
      <c r="N1560" s="38"/>
      <c r="O1560" s="38"/>
      <c r="P1560" s="38"/>
      <c r="Q1560" s="38"/>
      <c r="R1560" s="38"/>
      <c r="S1560" s="38"/>
      <c r="T1560" s="39" t="s">
        <v>107</v>
      </c>
      <c r="U1560" s="39" t="s">
        <v>108</v>
      </c>
      <c r="V1560" s="39" t="s">
        <v>109</v>
      </c>
      <c r="W1560" s="39" t="s">
        <v>110</v>
      </c>
      <c r="X1560" s="39" t="s">
        <v>111</v>
      </c>
      <c r="Y1560" s="39" t="s">
        <v>112</v>
      </c>
      <c r="Z1560" s="39" t="s">
        <v>113</v>
      </c>
      <c r="AA1560" s="39" t="s">
        <v>114</v>
      </c>
      <c r="AB1560" s="39" t="s">
        <v>115</v>
      </c>
      <c r="AC1560" s="39" t="s">
        <v>116</v>
      </c>
      <c r="AD1560" s="39" t="s">
        <v>117</v>
      </c>
      <c r="AE1560" s="39" t="s">
        <v>118</v>
      </c>
      <c r="AF1560" s="39" t="s">
        <v>119</v>
      </c>
      <c r="AG1560" s="39" t="s">
        <v>120</v>
      </c>
      <c r="AH1560" s="39" t="s">
        <v>121</v>
      </c>
      <c r="AI1560" s="39" t="s">
        <v>122</v>
      </c>
      <c r="AJ1560" s="39" t="s">
        <v>123</v>
      </c>
      <c r="AK1560" s="39" t="s">
        <v>124</v>
      </c>
      <c r="AL1560" s="39" t="s">
        <v>125</v>
      </c>
      <c r="AM1560" s="38" t="s">
        <v>149</v>
      </c>
      <c r="AN1560" s="39" t="s">
        <v>150</v>
      </c>
      <c r="AO1560" s="39" t="s">
        <v>151</v>
      </c>
      <c r="AP1560" s="58" t="s">
        <v>178</v>
      </c>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row>
    <row r="1561" spans="1:78" customFormat="1" x14ac:dyDescent="0.35">
      <c r="A1561" s="40" t="s">
        <v>145</v>
      </c>
      <c r="B1561" s="5" t="s">
        <v>647</v>
      </c>
      <c r="C1561" s="40" t="s">
        <v>699</v>
      </c>
      <c r="D1561" s="5" t="s">
        <v>146</v>
      </c>
      <c r="E1561" s="41" t="s">
        <v>28</v>
      </c>
      <c r="F1561" s="40" t="s">
        <v>126</v>
      </c>
      <c r="G1561" s="42" t="str">
        <f ca="1">TEXT(TODAY(),"YYYY-MM-DD")</f>
        <v>2022-12-20</v>
      </c>
      <c r="H1561" s="42" t="str">
        <f ca="1">TEXT(TODAY(),"YYYY-MM-DD")</f>
        <v>2022-12-20</v>
      </c>
      <c r="I1561" s="40">
        <v>12</v>
      </c>
      <c r="J1561" s="40">
        <v>12</v>
      </c>
      <c r="K1561" s="40">
        <v>12</v>
      </c>
      <c r="L1561" s="40" t="s">
        <v>431</v>
      </c>
      <c r="M1561" s="40" t="s">
        <v>432</v>
      </c>
      <c r="N1561" s="21" t="s">
        <v>127</v>
      </c>
      <c r="O1561" s="21" t="s">
        <v>127</v>
      </c>
      <c r="P1561" s="21" t="s">
        <v>128</v>
      </c>
      <c r="Q1561" s="21" t="s">
        <v>128</v>
      </c>
      <c r="R1561" s="21" t="s">
        <v>128</v>
      </c>
      <c r="S1561" s="41"/>
      <c r="T1561" s="41" t="s">
        <v>129</v>
      </c>
      <c r="U1561" s="41" t="s">
        <v>130</v>
      </c>
      <c r="V1561" s="41"/>
      <c r="W1561" s="41" t="s">
        <v>131</v>
      </c>
      <c r="X1561" s="41" t="s">
        <v>132</v>
      </c>
      <c r="Y1561" s="41"/>
      <c r="Z1561" s="41"/>
      <c r="AA1561" s="41"/>
      <c r="AB1561" s="41"/>
      <c r="AC1561" s="41"/>
      <c r="AD1561" s="41" t="s">
        <v>128</v>
      </c>
      <c r="AE1561" s="41" t="s">
        <v>128</v>
      </c>
      <c r="AF1561" s="41" t="s">
        <v>128</v>
      </c>
      <c r="AG1561" s="41"/>
      <c r="AH1561" s="41"/>
      <c r="AI1561" s="41"/>
      <c r="AJ1561" s="41" t="s">
        <v>128</v>
      </c>
      <c r="AK1561" s="41" t="s">
        <v>128</v>
      </c>
      <c r="AL1561" s="41" t="s">
        <v>128</v>
      </c>
      <c r="AM1561" s="40"/>
      <c r="AN1561" s="40">
        <v>0</v>
      </c>
      <c r="AO1561" s="40">
        <v>0</v>
      </c>
      <c r="AP1561" s="40">
        <v>14</v>
      </c>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row>
    <row r="1562" spans="1:78" customFormat="1" ht="19" customHeight="1" x14ac:dyDescent="0.35">
      <c r="A1562" s="33"/>
      <c r="B1562" s="33"/>
      <c r="C1562" s="33"/>
      <c r="D1562" s="33"/>
      <c r="E1562" s="33"/>
      <c r="F1562" s="33"/>
      <c r="G1562" s="33"/>
      <c r="H1562" s="33"/>
      <c r="I1562" s="33"/>
      <c r="J1562" s="33"/>
      <c r="K1562" s="33"/>
      <c r="L1562" s="14"/>
      <c r="M1562" s="14"/>
      <c r="Y1562" s="60"/>
    </row>
    <row r="1563" spans="1:78" customFormat="1" ht="18.5" x14ac:dyDescent="0.35">
      <c r="A1563" s="48" t="s">
        <v>702</v>
      </c>
      <c r="B1563" s="49"/>
      <c r="C1563" s="49"/>
      <c r="D1563" s="49"/>
      <c r="E1563" s="49"/>
      <c r="F1563" s="49"/>
      <c r="G1563" s="49"/>
      <c r="H1563" s="49"/>
      <c r="I1563" s="49"/>
      <c r="J1563" s="49"/>
      <c r="K1563" s="49"/>
      <c r="L1563" s="33"/>
      <c r="Y1563" s="60"/>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row>
    <row r="1564" spans="1:78" customFormat="1" ht="15.5" x14ac:dyDescent="0.35">
      <c r="A1564" s="43" t="s">
        <v>32</v>
      </c>
      <c r="B1564" s="43" t="s">
        <v>33</v>
      </c>
      <c r="C1564" s="43" t="s">
        <v>34</v>
      </c>
      <c r="D1564" s="43" t="s">
        <v>4</v>
      </c>
      <c r="E1564" s="43" t="s">
        <v>35</v>
      </c>
      <c r="F1564" s="43" t="s">
        <v>133</v>
      </c>
      <c r="G1564" s="43" t="s">
        <v>134</v>
      </c>
      <c r="H1564" s="43" t="s">
        <v>135</v>
      </c>
      <c r="I1564" s="43" t="s">
        <v>136</v>
      </c>
      <c r="J1564" s="43" t="s">
        <v>137</v>
      </c>
      <c r="K1564" s="43" t="s">
        <v>138</v>
      </c>
      <c r="L1564" s="33"/>
      <c r="Y1564" s="60"/>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row>
    <row r="1565" spans="1:78" customFormat="1" x14ac:dyDescent="0.35">
      <c r="A1565" s="44" t="s">
        <v>139</v>
      </c>
      <c r="B1565" s="44" t="s">
        <v>140</v>
      </c>
      <c r="C1565" s="44" t="str">
        <f ca="1">TEXT(TODAY(),"YYYY-MM-DD")</f>
        <v>2022-12-20</v>
      </c>
      <c r="D1565" s="44" t="s">
        <v>13</v>
      </c>
      <c r="E1565" s="44" t="s">
        <v>38</v>
      </c>
      <c r="F1565" s="45" t="str">
        <f ca="1">TEXT(TODAY(),"YYYY-MM-DD")</f>
        <v>2022-12-20</v>
      </c>
      <c r="G1565" s="42" t="s">
        <v>128</v>
      </c>
      <c r="H1565" s="44" t="s">
        <v>647</v>
      </c>
      <c r="I1565" s="44" t="s">
        <v>141</v>
      </c>
      <c r="J1565" s="44" t="s">
        <v>152</v>
      </c>
      <c r="K1565" s="44"/>
      <c r="L1565" s="33"/>
      <c r="Y1565" s="60"/>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row>
    <row r="1566" spans="1:78" customFormat="1" x14ac:dyDescent="0.35">
      <c r="A1566" s="44" t="s">
        <v>36</v>
      </c>
      <c r="B1566" s="44" t="s">
        <v>143</v>
      </c>
      <c r="C1566" s="44" t="str">
        <f ca="1">TEXT(TODAY(),"YYYY-MM-DD")</f>
        <v>2022-12-20</v>
      </c>
      <c r="D1566" s="44" t="s">
        <v>13</v>
      </c>
      <c r="E1566" s="44" t="s">
        <v>144</v>
      </c>
      <c r="F1566" s="45" t="str">
        <f ca="1">TEXT(TODAY(),"YYYY-MM-DD")</f>
        <v>2022-12-20</v>
      </c>
      <c r="G1566" s="42" t="s">
        <v>128</v>
      </c>
      <c r="H1566" s="44" t="s">
        <v>647</v>
      </c>
      <c r="I1566" s="44" t="s">
        <v>141</v>
      </c>
      <c r="J1566" s="44" t="s">
        <v>142</v>
      </c>
      <c r="K1566" s="44"/>
      <c r="L1566" s="33"/>
      <c r="Y1566" s="60"/>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row>
    <row r="1568" spans="1:78" customFormat="1" x14ac:dyDescent="0.35">
      <c r="A1568" s="321" t="s">
        <v>701</v>
      </c>
      <c r="B1568" s="322"/>
      <c r="C1568" s="322"/>
      <c r="D1568" s="322"/>
      <c r="E1568" s="322"/>
      <c r="F1568" s="322"/>
      <c r="G1568" s="322"/>
      <c r="H1568" s="322"/>
      <c r="I1568" s="322"/>
      <c r="J1568" s="322"/>
      <c r="K1568" s="322"/>
      <c r="L1568" s="322"/>
      <c r="M1568" s="322"/>
      <c r="N1568" s="322"/>
      <c r="O1568" s="322"/>
      <c r="P1568" s="322"/>
      <c r="Q1568" s="322"/>
      <c r="R1568" s="322"/>
      <c r="S1568" s="247"/>
      <c r="T1568" s="247"/>
      <c r="U1568" s="247"/>
      <c r="V1568" s="247"/>
      <c r="W1568" s="247"/>
      <c r="X1568" s="247"/>
      <c r="Y1568" s="247"/>
      <c r="Z1568" s="247"/>
    </row>
    <row r="1569" spans="1:78" customFormat="1" x14ac:dyDescent="0.35">
      <c r="A1569" s="56" t="s">
        <v>153</v>
      </c>
      <c r="B1569" s="56" t="s">
        <v>154</v>
      </c>
      <c r="C1569" s="56" t="s">
        <v>155</v>
      </c>
      <c r="D1569" s="56" t="s">
        <v>90</v>
      </c>
      <c r="E1569" s="56" t="s">
        <v>102</v>
      </c>
      <c r="F1569" s="56" t="s">
        <v>156</v>
      </c>
      <c r="G1569" s="56" t="s">
        <v>157</v>
      </c>
      <c r="H1569" s="56" t="s">
        <v>158</v>
      </c>
      <c r="I1569" s="56" t="s">
        <v>159</v>
      </c>
      <c r="J1569" s="56" t="s">
        <v>160</v>
      </c>
      <c r="K1569" s="56" t="s">
        <v>161</v>
      </c>
      <c r="L1569" s="56" t="s">
        <v>162</v>
      </c>
      <c r="M1569" s="56" t="s">
        <v>163</v>
      </c>
      <c r="N1569" s="56" t="s">
        <v>164</v>
      </c>
      <c r="O1569" s="56" t="s">
        <v>165</v>
      </c>
      <c r="P1569" s="56" t="s">
        <v>166</v>
      </c>
      <c r="Q1569" s="56" t="s">
        <v>167</v>
      </c>
      <c r="R1569" s="56" t="s">
        <v>168</v>
      </c>
      <c r="S1569" s="56" t="s">
        <v>169</v>
      </c>
      <c r="T1569" s="56" t="s">
        <v>136</v>
      </c>
      <c r="U1569" s="56" t="s">
        <v>135</v>
      </c>
      <c r="V1569" s="56" t="s">
        <v>171</v>
      </c>
      <c r="W1569" s="56" t="s">
        <v>174</v>
      </c>
      <c r="X1569" s="56" t="s">
        <v>175</v>
      </c>
      <c r="Y1569" s="56" t="s">
        <v>177</v>
      </c>
      <c r="Z1569" s="56" t="s">
        <v>172</v>
      </c>
    </row>
    <row r="1570" spans="1:78" customFormat="1" x14ac:dyDescent="0.35">
      <c r="A1570" s="51" t="s">
        <v>256</v>
      </c>
      <c r="B1570" s="50"/>
      <c r="C1570" s="223" t="s">
        <v>651</v>
      </c>
      <c r="D1570" s="225" t="str">
        <f ca="1">TEXT(TODAY(),"YYYY-MM-DD")</f>
        <v>2022-12-20</v>
      </c>
      <c r="E1570" s="223" t="str">
        <f ca="1">TEXT(TODAY()+45,"YYYY-MM-DD")</f>
        <v>2023-02-03</v>
      </c>
      <c r="F1570" s="224">
        <v>11</v>
      </c>
      <c r="G1570" s="224" t="s">
        <v>238</v>
      </c>
      <c r="H1570" s="224">
        <f>F1570</f>
        <v>11</v>
      </c>
      <c r="I1570" s="223" t="s">
        <v>65</v>
      </c>
      <c r="J1570" s="224">
        <v>1</v>
      </c>
      <c r="K1570" s="224" t="str">
        <f>TEXT(H1570*J1570,"0.00")</f>
        <v>11.00</v>
      </c>
      <c r="L1570" s="224"/>
      <c r="M1570" s="224">
        <f>10+(J1570*3)</f>
        <v>13</v>
      </c>
      <c r="N1570" s="223"/>
      <c r="O1570" s="223"/>
      <c r="P1570" s="223"/>
      <c r="Q1570" s="223"/>
      <c r="R1570" s="223"/>
      <c r="S1570" s="223"/>
      <c r="T1570" s="223" t="s">
        <v>141</v>
      </c>
      <c r="U1570" s="223" t="s">
        <v>647</v>
      </c>
      <c r="V1570" s="223" t="s">
        <v>195</v>
      </c>
      <c r="W1570" s="223" t="s">
        <v>38</v>
      </c>
      <c r="X1570" s="223" t="s">
        <v>196</v>
      </c>
      <c r="Y1570" s="223" t="s">
        <v>524</v>
      </c>
      <c r="Z1570" s="223" t="s">
        <v>227</v>
      </c>
      <c r="AU1570" t="s">
        <v>840</v>
      </c>
    </row>
    <row r="1572" spans="1:78" customFormat="1" x14ac:dyDescent="0.35">
      <c r="A1572" s="34" t="s">
        <v>700</v>
      </c>
      <c r="B1572" s="35"/>
      <c r="C1572" s="35"/>
      <c r="D1572" s="35"/>
      <c r="E1572" s="35"/>
      <c r="F1572" s="35"/>
      <c r="G1572" s="35"/>
      <c r="H1572" s="35"/>
      <c r="I1572" s="35"/>
      <c r="J1572" s="35"/>
      <c r="K1572" s="35"/>
      <c r="L1572" s="35"/>
      <c r="M1572" s="35"/>
      <c r="N1572" s="35"/>
      <c r="O1572" s="35"/>
      <c r="P1572" s="35"/>
      <c r="Q1572" s="35"/>
      <c r="R1572" s="35"/>
      <c r="S1572" s="35"/>
      <c r="T1572" s="35"/>
      <c r="U1572" s="35"/>
      <c r="V1572" s="35"/>
      <c r="W1572" s="35"/>
      <c r="X1572" s="35"/>
      <c r="Y1572" s="35"/>
      <c r="Z1572" s="35"/>
      <c r="AA1572" s="35"/>
      <c r="AB1572" s="35"/>
      <c r="AC1572" s="35"/>
      <c r="AD1572" s="35"/>
      <c r="AE1572" s="35"/>
      <c r="AF1572" s="35"/>
      <c r="AG1572" s="35"/>
      <c r="AH1572" s="35"/>
      <c r="AI1572" s="35"/>
    </row>
    <row r="1573" spans="1:78" customFormat="1" x14ac:dyDescent="0.35">
      <c r="A1573" s="36" t="s">
        <v>84</v>
      </c>
      <c r="B1573" s="36" t="s">
        <v>85</v>
      </c>
      <c r="C1573" s="36" t="s">
        <v>86</v>
      </c>
      <c r="D1573" s="36" t="s">
        <v>87</v>
      </c>
      <c r="E1573" s="36" t="s">
        <v>88</v>
      </c>
      <c r="F1573" s="36" t="s">
        <v>89</v>
      </c>
      <c r="G1573" s="36" t="s">
        <v>90</v>
      </c>
      <c r="H1573" s="36" t="s">
        <v>91</v>
      </c>
      <c r="I1573" s="36" t="s">
        <v>92</v>
      </c>
      <c r="J1573" s="36" t="s">
        <v>93</v>
      </c>
      <c r="K1573" s="36" t="s">
        <v>94</v>
      </c>
      <c r="L1573" s="36" t="s">
        <v>95</v>
      </c>
      <c r="M1573" s="36" t="s">
        <v>96</v>
      </c>
      <c r="N1573" s="36" t="s">
        <v>97</v>
      </c>
      <c r="O1573" s="36" t="s">
        <v>98</v>
      </c>
      <c r="P1573" s="36" t="s">
        <v>99</v>
      </c>
      <c r="Q1573" s="36" t="s">
        <v>100</v>
      </c>
      <c r="R1573" s="36" t="s">
        <v>101</v>
      </c>
      <c r="S1573" s="37" t="s">
        <v>102</v>
      </c>
      <c r="T1573" s="315" t="s">
        <v>103</v>
      </c>
      <c r="U1573" s="316"/>
      <c r="V1573" s="317"/>
      <c r="W1573" s="315" t="s">
        <v>104</v>
      </c>
      <c r="X1573" s="317"/>
      <c r="Y1573" s="248"/>
      <c r="Z1573" s="318" t="s">
        <v>105</v>
      </c>
      <c r="AA1573" s="319"/>
      <c r="AB1573" s="319"/>
      <c r="AC1573" s="319"/>
      <c r="AD1573" s="319"/>
      <c r="AE1573" s="319"/>
      <c r="AF1573" s="320"/>
      <c r="AG1573" s="318" t="s">
        <v>106</v>
      </c>
      <c r="AH1573" s="319"/>
      <c r="AI1573" s="319"/>
      <c r="AJ1573" s="319"/>
      <c r="AK1573" s="319"/>
      <c r="AL1573" s="320"/>
      <c r="AM1573" s="46"/>
      <c r="AN1573" s="47"/>
      <c r="AO1573" s="47"/>
      <c r="AP1573" s="47"/>
      <c r="AS1573" s="33"/>
      <c r="AT1573" s="33"/>
      <c r="AU1573" s="33"/>
      <c r="AV1573" s="33"/>
      <c r="AW1573" s="33"/>
      <c r="AX1573" s="33"/>
      <c r="AY1573" s="33"/>
      <c r="AZ1573" s="33"/>
      <c r="BA1573" s="33"/>
      <c r="BB1573" s="33"/>
      <c r="BC1573" s="33"/>
      <c r="BD1573" s="33"/>
      <c r="BE1573" s="33"/>
      <c r="BF1573" s="33"/>
      <c r="BG1573" s="33"/>
      <c r="BH1573" s="33"/>
      <c r="BI1573" s="33"/>
      <c r="BJ1573" s="33"/>
      <c r="BK1573" s="33"/>
      <c r="BL1573" s="33"/>
      <c r="BM1573" s="33"/>
      <c r="BN1573" s="33"/>
      <c r="BO1573" s="33"/>
      <c r="BP1573" s="33"/>
      <c r="BQ1573" s="33"/>
      <c r="BR1573" s="33"/>
      <c r="BS1573" s="33"/>
      <c r="BT1573" s="33"/>
      <c r="BU1573" s="33"/>
      <c r="BV1573" s="33"/>
      <c r="BW1573" s="33"/>
      <c r="BX1573" s="33"/>
      <c r="BY1573" s="33"/>
      <c r="BZ1573" s="33"/>
    </row>
    <row r="1574" spans="1:78" customFormat="1" x14ac:dyDescent="0.35">
      <c r="A1574" s="38"/>
      <c r="B1574" s="38"/>
      <c r="C1574" s="38"/>
      <c r="D1574" s="38"/>
      <c r="E1574" s="38"/>
      <c r="F1574" s="38"/>
      <c r="G1574" s="38"/>
      <c r="H1574" s="38"/>
      <c r="I1574" s="38"/>
      <c r="J1574" s="38"/>
      <c r="K1574" s="38"/>
      <c r="L1574" s="38"/>
      <c r="M1574" s="38"/>
      <c r="N1574" s="38"/>
      <c r="O1574" s="38"/>
      <c r="P1574" s="38"/>
      <c r="Q1574" s="38"/>
      <c r="R1574" s="38"/>
      <c r="S1574" s="38"/>
      <c r="T1574" s="39" t="s">
        <v>107</v>
      </c>
      <c r="U1574" s="39" t="s">
        <v>108</v>
      </c>
      <c r="V1574" s="39" t="s">
        <v>109</v>
      </c>
      <c r="W1574" s="39" t="s">
        <v>110</v>
      </c>
      <c r="X1574" s="39" t="s">
        <v>111</v>
      </c>
      <c r="Y1574" s="39" t="s">
        <v>112</v>
      </c>
      <c r="Z1574" s="39" t="s">
        <v>113</v>
      </c>
      <c r="AA1574" s="39" t="s">
        <v>114</v>
      </c>
      <c r="AB1574" s="39" t="s">
        <v>115</v>
      </c>
      <c r="AC1574" s="39" t="s">
        <v>116</v>
      </c>
      <c r="AD1574" s="39" t="s">
        <v>117</v>
      </c>
      <c r="AE1574" s="39" t="s">
        <v>118</v>
      </c>
      <c r="AF1574" s="39" t="s">
        <v>119</v>
      </c>
      <c r="AG1574" s="39" t="s">
        <v>120</v>
      </c>
      <c r="AH1574" s="39" t="s">
        <v>121</v>
      </c>
      <c r="AI1574" s="39" t="s">
        <v>122</v>
      </c>
      <c r="AJ1574" s="39" t="s">
        <v>123</v>
      </c>
      <c r="AK1574" s="39" t="s">
        <v>124</v>
      </c>
      <c r="AL1574" s="39" t="s">
        <v>125</v>
      </c>
      <c r="AM1574" s="38" t="s">
        <v>149</v>
      </c>
      <c r="AN1574" s="39" t="s">
        <v>150</v>
      </c>
      <c r="AO1574" s="39" t="s">
        <v>151</v>
      </c>
      <c r="AP1574" s="58" t="s">
        <v>178</v>
      </c>
      <c r="AS1574" s="33"/>
      <c r="AT1574" s="33"/>
      <c r="AU1574" s="33"/>
      <c r="AV1574" s="33"/>
      <c r="AW1574" s="33"/>
      <c r="AX1574" s="33"/>
      <c r="AY1574" s="33"/>
      <c r="AZ1574" s="33"/>
      <c r="BA1574" s="33"/>
      <c r="BB1574" s="33"/>
      <c r="BC1574" s="33"/>
      <c r="BD1574" s="33"/>
      <c r="BE1574" s="33"/>
      <c r="BF1574" s="33"/>
      <c r="BG1574" s="33"/>
      <c r="BH1574" s="33"/>
      <c r="BI1574" s="33"/>
      <c r="BJ1574" s="33"/>
      <c r="BK1574" s="33"/>
      <c r="BL1574" s="33"/>
      <c r="BM1574" s="33"/>
      <c r="BN1574" s="33"/>
      <c r="BO1574" s="33"/>
      <c r="BP1574" s="33"/>
      <c r="BQ1574" s="33"/>
      <c r="BR1574" s="33"/>
      <c r="BS1574" s="33"/>
      <c r="BT1574" s="33"/>
      <c r="BU1574" s="33"/>
      <c r="BV1574" s="33"/>
      <c r="BW1574" s="33"/>
      <c r="BX1574" s="33"/>
      <c r="BY1574" s="33"/>
      <c r="BZ1574" s="33"/>
    </row>
    <row r="1575" spans="1:78" customFormat="1" x14ac:dyDescent="0.35">
      <c r="A1575" s="40" t="s">
        <v>145</v>
      </c>
      <c r="B1575" s="5" t="s">
        <v>647</v>
      </c>
      <c r="C1575" s="40" t="s">
        <v>699</v>
      </c>
      <c r="D1575" s="5" t="s">
        <v>146</v>
      </c>
      <c r="E1575" s="41" t="s">
        <v>28</v>
      </c>
      <c r="F1575" s="40" t="s">
        <v>126</v>
      </c>
      <c r="G1575" s="42" t="str">
        <f ca="1">TEXT(TODAY(),"YYYY-MM-DD")</f>
        <v>2022-12-20</v>
      </c>
      <c r="H1575" s="42" t="str">
        <f ca="1">TEXT(TODAY(),"YYYY-MM-DD")</f>
        <v>2022-12-20</v>
      </c>
      <c r="I1575" s="40">
        <v>12</v>
      </c>
      <c r="J1575" s="40">
        <v>12</v>
      </c>
      <c r="K1575" s="40">
        <v>12</v>
      </c>
      <c r="L1575" s="40" t="s">
        <v>431</v>
      </c>
      <c r="M1575" s="40" t="s">
        <v>432</v>
      </c>
      <c r="N1575" s="21" t="s">
        <v>127</v>
      </c>
      <c r="O1575" s="21" t="s">
        <v>127</v>
      </c>
      <c r="P1575" s="21" t="s">
        <v>128</v>
      </c>
      <c r="Q1575" s="21" t="s">
        <v>128</v>
      </c>
      <c r="R1575" s="21" t="s">
        <v>128</v>
      </c>
      <c r="S1575" s="41"/>
      <c r="T1575" s="41" t="s">
        <v>129</v>
      </c>
      <c r="U1575" s="41" t="s">
        <v>130</v>
      </c>
      <c r="V1575" s="41"/>
      <c r="W1575" s="41" t="s">
        <v>131</v>
      </c>
      <c r="X1575" s="41" t="s">
        <v>132</v>
      </c>
      <c r="Y1575" s="41"/>
      <c r="Z1575" s="41"/>
      <c r="AA1575" s="41"/>
      <c r="AB1575" s="41"/>
      <c r="AC1575" s="41"/>
      <c r="AD1575" s="41" t="s">
        <v>128</v>
      </c>
      <c r="AE1575" s="41" t="s">
        <v>128</v>
      </c>
      <c r="AF1575" s="41" t="s">
        <v>128</v>
      </c>
      <c r="AG1575" s="41"/>
      <c r="AH1575" s="41"/>
      <c r="AI1575" s="41"/>
      <c r="AJ1575" s="41" t="s">
        <v>128</v>
      </c>
      <c r="AK1575" s="41" t="s">
        <v>128</v>
      </c>
      <c r="AL1575" s="41" t="s">
        <v>128</v>
      </c>
      <c r="AM1575" s="40"/>
      <c r="AN1575" s="40">
        <v>0</v>
      </c>
      <c r="AO1575" s="40">
        <v>4</v>
      </c>
      <c r="AP1575" s="40">
        <v>14</v>
      </c>
      <c r="AS1575" s="33"/>
      <c r="AT1575" s="33"/>
      <c r="AU1575" s="33"/>
      <c r="AV1575" s="33"/>
      <c r="AW1575" s="33"/>
      <c r="AX1575" s="33"/>
      <c r="AY1575" s="33"/>
      <c r="AZ1575" s="33"/>
      <c r="BA1575" s="33"/>
      <c r="BB1575" s="33"/>
      <c r="BC1575" s="33"/>
      <c r="BD1575" s="33"/>
      <c r="BE1575" s="33"/>
      <c r="BF1575" s="33"/>
      <c r="BG1575" s="33"/>
      <c r="BH1575" s="33"/>
      <c r="BI1575" s="33"/>
      <c r="BJ1575" s="33"/>
      <c r="BK1575" s="33"/>
      <c r="BL1575" s="33"/>
      <c r="BM1575" s="33"/>
      <c r="BN1575" s="33"/>
      <c r="BO1575" s="33"/>
      <c r="BP1575" s="33"/>
      <c r="BQ1575" s="33"/>
      <c r="BR1575" s="33"/>
      <c r="BS1575" s="33"/>
      <c r="BT1575" s="33"/>
      <c r="BU1575" s="33"/>
      <c r="BV1575" s="33"/>
      <c r="BW1575" s="33"/>
      <c r="BX1575" s="33"/>
      <c r="BY1575" s="33"/>
      <c r="BZ1575" s="33"/>
    </row>
    <row r="1576" spans="1:78" customFormat="1" x14ac:dyDescent="0.35"/>
    <row r="1577" spans="1:78" customFormat="1" x14ac:dyDescent="0.35">
      <c r="A1577" s="306" t="s">
        <v>698</v>
      </c>
      <c r="B1577" s="307"/>
      <c r="C1577" s="307"/>
      <c r="D1577" s="307"/>
      <c r="E1577" s="307"/>
      <c r="F1577" s="307"/>
      <c r="G1577" s="307"/>
      <c r="H1577" s="307"/>
      <c r="I1577" s="307"/>
      <c r="J1577" s="307"/>
    </row>
    <row r="1578" spans="1:78" customFormat="1" x14ac:dyDescent="0.35">
      <c r="A1578" s="246"/>
      <c r="B1578" s="247"/>
      <c r="C1578" s="308" t="s">
        <v>245</v>
      </c>
      <c r="D1578" s="308"/>
      <c r="E1578" s="308"/>
      <c r="F1578" s="308"/>
      <c r="G1578" s="308"/>
      <c r="H1578" s="308"/>
      <c r="I1578" s="308"/>
      <c r="J1578" s="308"/>
      <c r="K1578" s="308"/>
    </row>
    <row r="1579" spans="1:78" customFormat="1" x14ac:dyDescent="0.35">
      <c r="A1579" s="304" t="s">
        <v>246</v>
      </c>
      <c r="B1579" s="304" t="s">
        <v>247</v>
      </c>
      <c r="C1579" s="309" t="s">
        <v>248</v>
      </c>
      <c r="D1579" s="310"/>
      <c r="E1579" s="310"/>
      <c r="F1579" s="311"/>
      <c r="G1579" s="312" t="s">
        <v>249</v>
      </c>
      <c r="H1579" s="313"/>
      <c r="I1579" s="313"/>
      <c r="J1579" s="314"/>
      <c r="K1579" s="304" t="s">
        <v>250</v>
      </c>
      <c r="L1579" s="304" t="s">
        <v>251</v>
      </c>
    </row>
    <row r="1580" spans="1:78" customFormat="1" x14ac:dyDescent="0.35">
      <c r="A1580" s="305"/>
      <c r="B1580" s="305"/>
      <c r="C1580" s="88" t="s">
        <v>161</v>
      </c>
      <c r="D1580" s="88" t="s">
        <v>163</v>
      </c>
      <c r="E1580" s="88" t="s">
        <v>252</v>
      </c>
      <c r="F1580" s="88" t="s">
        <v>253</v>
      </c>
      <c r="G1580" s="89" t="s">
        <v>161</v>
      </c>
      <c r="H1580" s="89" t="s">
        <v>163</v>
      </c>
      <c r="I1580" s="89" t="s">
        <v>252</v>
      </c>
      <c r="J1580" s="89" t="s">
        <v>253</v>
      </c>
      <c r="K1580" s="305"/>
      <c r="L1580" s="305"/>
    </row>
    <row r="1581" spans="1:78" customFormat="1" x14ac:dyDescent="0.35">
      <c r="A1581" s="41" t="s">
        <v>254</v>
      </c>
      <c r="B1581" s="41" t="s">
        <v>255</v>
      </c>
      <c r="C1581" s="21" t="str">
        <f>TEXT(9707.25,"0.00")</f>
        <v>9707.25</v>
      </c>
      <c r="D1581" s="21" t="str">
        <f>TEXT(0,"0")</f>
        <v>0</v>
      </c>
      <c r="E1581" s="21" t="str">
        <f>TEXT(9707.25,"0.00")</f>
        <v>9707.25</v>
      </c>
      <c r="F1581" s="21" t="str">
        <f>TEXT(100,"0")</f>
        <v>100</v>
      </c>
      <c r="G1581" s="21" t="str">
        <f>TEXT(9707.25,"0.00")</f>
        <v>9707.25</v>
      </c>
      <c r="H1581" s="21" t="str">
        <f>TEXT(0,"0")</f>
        <v>0</v>
      </c>
      <c r="I1581" s="21" t="str">
        <f>TEXT(9707.25,"0.00")</f>
        <v>9707.25</v>
      </c>
      <c r="J1581" s="21" t="str">
        <f>TEXT(100,"0")</f>
        <v>100</v>
      </c>
      <c r="K1581" s="21" t="str">
        <f>TEXT(0,"0")</f>
        <v>0</v>
      </c>
      <c r="L1581" s="41" t="s">
        <v>28</v>
      </c>
    </row>
    <row r="1583" spans="1:78" customFormat="1" x14ac:dyDescent="0.35">
      <c r="A1583" s="34" t="s">
        <v>711</v>
      </c>
      <c r="B1583" s="35"/>
      <c r="C1583" s="35"/>
      <c r="D1583" s="35"/>
      <c r="E1583" s="35"/>
      <c r="F1583" s="35"/>
      <c r="G1583" s="35"/>
      <c r="H1583" s="35"/>
      <c r="I1583" s="35"/>
      <c r="J1583" s="35"/>
      <c r="K1583" s="35"/>
      <c r="L1583" s="35"/>
      <c r="M1583" s="35"/>
      <c r="N1583" s="35"/>
      <c r="O1583" s="35"/>
      <c r="P1583" s="35"/>
      <c r="Q1583" s="35"/>
      <c r="R1583" s="35"/>
      <c r="S1583" s="35"/>
      <c r="T1583" s="35"/>
      <c r="U1583" s="35"/>
      <c r="V1583" s="35"/>
      <c r="W1583" s="35"/>
      <c r="X1583" s="35"/>
      <c r="Y1583" s="35"/>
      <c r="Z1583" s="35"/>
      <c r="AA1583" s="35"/>
      <c r="AB1583" s="35"/>
      <c r="AC1583" s="35"/>
      <c r="AD1583" s="35"/>
      <c r="AE1583" s="35"/>
      <c r="AF1583" s="35"/>
      <c r="AG1583" s="35"/>
      <c r="AH1583" s="35"/>
      <c r="AI1583" s="35"/>
    </row>
    <row r="1584" spans="1:78" customFormat="1" x14ac:dyDescent="0.35">
      <c r="A1584" s="36" t="s">
        <v>84</v>
      </c>
      <c r="B1584" s="36" t="s">
        <v>85</v>
      </c>
      <c r="C1584" s="36" t="s">
        <v>86</v>
      </c>
      <c r="D1584" s="36" t="s">
        <v>87</v>
      </c>
      <c r="E1584" s="36" t="s">
        <v>88</v>
      </c>
      <c r="F1584" s="36" t="s">
        <v>89</v>
      </c>
      <c r="G1584" s="36" t="s">
        <v>90</v>
      </c>
      <c r="H1584" s="36" t="s">
        <v>91</v>
      </c>
      <c r="I1584" s="36" t="s">
        <v>92</v>
      </c>
      <c r="J1584" s="36" t="s">
        <v>93</v>
      </c>
      <c r="K1584" s="36" t="s">
        <v>94</v>
      </c>
      <c r="L1584" s="36" t="s">
        <v>95</v>
      </c>
      <c r="M1584" s="36" t="s">
        <v>96</v>
      </c>
      <c r="N1584" s="36" t="s">
        <v>97</v>
      </c>
      <c r="O1584" s="36" t="s">
        <v>98</v>
      </c>
      <c r="P1584" s="36" t="s">
        <v>99</v>
      </c>
      <c r="Q1584" s="36" t="s">
        <v>100</v>
      </c>
      <c r="R1584" s="36" t="s">
        <v>101</v>
      </c>
      <c r="S1584" s="37" t="s">
        <v>102</v>
      </c>
      <c r="T1584" s="315" t="s">
        <v>103</v>
      </c>
      <c r="U1584" s="316"/>
      <c r="V1584" s="317"/>
      <c r="W1584" s="315" t="s">
        <v>104</v>
      </c>
      <c r="X1584" s="317"/>
      <c r="Y1584" s="251"/>
      <c r="Z1584" s="318" t="s">
        <v>105</v>
      </c>
      <c r="AA1584" s="319"/>
      <c r="AB1584" s="319"/>
      <c r="AC1584" s="319"/>
      <c r="AD1584" s="319"/>
      <c r="AE1584" s="319"/>
      <c r="AF1584" s="320"/>
      <c r="AG1584" s="318" t="s">
        <v>106</v>
      </c>
      <c r="AH1584" s="319"/>
      <c r="AI1584" s="319"/>
      <c r="AJ1584" s="319"/>
      <c r="AK1584" s="319"/>
      <c r="AL1584" s="320"/>
      <c r="AM1584" s="46"/>
      <c r="AN1584" s="47"/>
      <c r="AO1584" s="47"/>
      <c r="AP1584" s="47"/>
      <c r="AS1584" s="33"/>
      <c r="AT1584" s="33"/>
      <c r="AU1584" s="33"/>
      <c r="AV1584" s="33"/>
      <c r="AW1584" s="33"/>
      <c r="AX1584" s="33"/>
      <c r="AY1584" s="33"/>
      <c r="AZ1584" s="33"/>
      <c r="BA1584" s="33"/>
      <c r="BB1584" s="33"/>
      <c r="BC1584" s="33"/>
      <c r="BD1584" s="33"/>
      <c r="BE1584" s="33"/>
      <c r="BF1584" s="33"/>
      <c r="BG1584" s="33"/>
      <c r="BH1584" s="33"/>
      <c r="BI1584" s="33"/>
      <c r="BJ1584" s="33"/>
      <c r="BK1584" s="33"/>
      <c r="BL1584" s="33"/>
      <c r="BM1584" s="33"/>
      <c r="BN1584" s="33"/>
      <c r="BO1584" s="33"/>
      <c r="BP1584" s="33"/>
      <c r="BQ1584" s="33"/>
      <c r="BR1584" s="33"/>
      <c r="BS1584" s="33"/>
      <c r="BT1584" s="33"/>
      <c r="BU1584" s="33"/>
      <c r="BV1584" s="33"/>
      <c r="BW1584" s="33"/>
      <c r="BX1584" s="33"/>
      <c r="BY1584" s="33"/>
      <c r="BZ1584" s="33"/>
    </row>
    <row r="1585" spans="1:78" customFormat="1" x14ac:dyDescent="0.35">
      <c r="A1585" s="38"/>
      <c r="B1585" s="38"/>
      <c r="C1585" s="38"/>
      <c r="D1585" s="38"/>
      <c r="E1585" s="38"/>
      <c r="F1585" s="38"/>
      <c r="G1585" s="38"/>
      <c r="H1585" s="38"/>
      <c r="I1585" s="38"/>
      <c r="J1585" s="38"/>
      <c r="K1585" s="38"/>
      <c r="L1585" s="38"/>
      <c r="M1585" s="38"/>
      <c r="N1585" s="38"/>
      <c r="O1585" s="38"/>
      <c r="P1585" s="38"/>
      <c r="Q1585" s="38"/>
      <c r="R1585" s="38"/>
      <c r="S1585" s="38"/>
      <c r="T1585" s="39" t="s">
        <v>107</v>
      </c>
      <c r="U1585" s="39" t="s">
        <v>108</v>
      </c>
      <c r="V1585" s="39" t="s">
        <v>109</v>
      </c>
      <c r="W1585" s="39" t="s">
        <v>110</v>
      </c>
      <c r="X1585" s="39" t="s">
        <v>111</v>
      </c>
      <c r="Y1585" s="39" t="s">
        <v>112</v>
      </c>
      <c r="Z1585" s="39" t="s">
        <v>113</v>
      </c>
      <c r="AA1585" s="39" t="s">
        <v>114</v>
      </c>
      <c r="AB1585" s="39" t="s">
        <v>115</v>
      </c>
      <c r="AC1585" s="39" t="s">
        <v>116</v>
      </c>
      <c r="AD1585" s="39" t="s">
        <v>117</v>
      </c>
      <c r="AE1585" s="39" t="s">
        <v>118</v>
      </c>
      <c r="AF1585" s="39" t="s">
        <v>119</v>
      </c>
      <c r="AG1585" s="39" t="s">
        <v>120</v>
      </c>
      <c r="AH1585" s="39" t="s">
        <v>121</v>
      </c>
      <c r="AI1585" s="39" t="s">
        <v>122</v>
      </c>
      <c r="AJ1585" s="39" t="s">
        <v>123</v>
      </c>
      <c r="AK1585" s="39" t="s">
        <v>124</v>
      </c>
      <c r="AL1585" s="39" t="s">
        <v>125</v>
      </c>
      <c r="AM1585" s="38" t="s">
        <v>149</v>
      </c>
      <c r="AN1585" s="39" t="s">
        <v>150</v>
      </c>
      <c r="AO1585" s="39" t="s">
        <v>151</v>
      </c>
      <c r="AP1585" s="58" t="s">
        <v>178</v>
      </c>
      <c r="AS1585" s="33"/>
      <c r="AT1585" s="33"/>
      <c r="AU1585" s="33"/>
      <c r="AV1585" s="33"/>
      <c r="AW1585" s="33"/>
      <c r="AX1585" s="33"/>
      <c r="AY1585" s="33"/>
      <c r="AZ1585" s="33"/>
      <c r="BA1585" s="33"/>
      <c r="BB1585" s="33"/>
      <c r="BC1585" s="33"/>
      <c r="BD1585" s="33"/>
      <c r="BE1585" s="33"/>
      <c r="BF1585" s="33"/>
      <c r="BG1585" s="33"/>
      <c r="BH1585" s="33"/>
      <c r="BI1585" s="33"/>
      <c r="BJ1585" s="33"/>
      <c r="BK1585" s="33"/>
      <c r="BL1585" s="33"/>
      <c r="BM1585" s="33"/>
      <c r="BN1585" s="33"/>
      <c r="BO1585" s="33"/>
      <c r="BP1585" s="33"/>
      <c r="BQ1585" s="33"/>
      <c r="BR1585" s="33"/>
      <c r="BS1585" s="33"/>
      <c r="BT1585" s="33"/>
      <c r="BU1585" s="33"/>
      <c r="BV1585" s="33"/>
      <c r="BW1585" s="33"/>
      <c r="BX1585" s="33"/>
      <c r="BY1585" s="33"/>
      <c r="BZ1585" s="33"/>
    </row>
    <row r="1586" spans="1:78" customFormat="1" x14ac:dyDescent="0.35">
      <c r="A1586" s="40" t="s">
        <v>145</v>
      </c>
      <c r="B1586" s="5" t="s">
        <v>647</v>
      </c>
      <c r="C1586" s="40" t="s">
        <v>705</v>
      </c>
      <c r="D1586" s="5" t="s">
        <v>146</v>
      </c>
      <c r="E1586" s="41" t="s">
        <v>28</v>
      </c>
      <c r="F1586" s="40" t="s">
        <v>126</v>
      </c>
      <c r="G1586" s="42" t="str">
        <f ca="1">TEXT(TODAY(),"YYYY-MM-DD")</f>
        <v>2022-12-20</v>
      </c>
      <c r="H1586" s="42" t="str">
        <f ca="1">TEXT(TODAY(),"YYYY-MM-DD")</f>
        <v>2022-12-20</v>
      </c>
      <c r="I1586" s="40">
        <v>12</v>
      </c>
      <c r="J1586" s="40">
        <v>12</v>
      </c>
      <c r="K1586" s="40">
        <v>12</v>
      </c>
      <c r="L1586" s="40" t="s">
        <v>431</v>
      </c>
      <c r="M1586" s="40" t="s">
        <v>432</v>
      </c>
      <c r="N1586" s="21" t="s">
        <v>127</v>
      </c>
      <c r="O1586" s="21" t="s">
        <v>127</v>
      </c>
      <c r="P1586" s="21" t="s">
        <v>128</v>
      </c>
      <c r="Q1586" s="21" t="s">
        <v>128</v>
      </c>
      <c r="R1586" s="21" t="s">
        <v>128</v>
      </c>
      <c r="S1586" s="41"/>
      <c r="T1586" s="41" t="s">
        <v>129</v>
      </c>
      <c r="U1586" s="41" t="s">
        <v>130</v>
      </c>
      <c r="V1586" s="41"/>
      <c r="W1586" s="41" t="s">
        <v>131</v>
      </c>
      <c r="X1586" s="41" t="s">
        <v>132</v>
      </c>
      <c r="Y1586" s="41"/>
      <c r="Z1586" s="41"/>
      <c r="AA1586" s="41"/>
      <c r="AB1586" s="41"/>
      <c r="AC1586" s="41"/>
      <c r="AD1586" s="41" t="s">
        <v>128</v>
      </c>
      <c r="AE1586" s="41" t="s">
        <v>128</v>
      </c>
      <c r="AF1586" s="41" t="s">
        <v>128</v>
      </c>
      <c r="AG1586" s="41"/>
      <c r="AH1586" s="41"/>
      <c r="AI1586" s="41"/>
      <c r="AJ1586" s="41" t="s">
        <v>128</v>
      </c>
      <c r="AK1586" s="41" t="s">
        <v>128</v>
      </c>
      <c r="AL1586" s="41" t="s">
        <v>128</v>
      </c>
      <c r="AM1586" s="40"/>
      <c r="AN1586" s="40">
        <v>0</v>
      </c>
      <c r="AO1586" s="40">
        <v>0</v>
      </c>
      <c r="AP1586" s="40">
        <v>14</v>
      </c>
      <c r="AS1586" s="33"/>
      <c r="AT1586" s="33"/>
      <c r="AU1586" s="33"/>
      <c r="AV1586" s="33"/>
      <c r="AW1586" s="33"/>
      <c r="AX1586" s="33"/>
      <c r="AY1586" s="33"/>
      <c r="AZ1586" s="33"/>
      <c r="BA1586" s="33"/>
      <c r="BB1586" s="33"/>
      <c r="BC1586" s="33"/>
      <c r="BD1586" s="33"/>
      <c r="BE1586" s="33"/>
      <c r="BF1586" s="33"/>
      <c r="BG1586" s="33"/>
      <c r="BH1586" s="33"/>
      <c r="BI1586" s="33"/>
      <c r="BJ1586" s="33"/>
      <c r="BK1586" s="33"/>
      <c r="BL1586" s="33"/>
      <c r="BM1586" s="33"/>
      <c r="BN1586" s="33"/>
      <c r="BO1586" s="33"/>
      <c r="BP1586" s="33"/>
      <c r="BQ1586" s="33"/>
      <c r="BR1586" s="33"/>
      <c r="BS1586" s="33"/>
      <c r="BT1586" s="33"/>
      <c r="BU1586" s="33"/>
      <c r="BV1586" s="33"/>
      <c r="BW1586" s="33"/>
      <c r="BX1586" s="33"/>
      <c r="BY1586" s="33"/>
      <c r="BZ1586" s="33"/>
    </row>
    <row r="1587" spans="1:78" customFormat="1" ht="19" customHeight="1" x14ac:dyDescent="0.35">
      <c r="A1587" s="33"/>
      <c r="B1587" s="33"/>
      <c r="C1587" s="33"/>
      <c r="D1587" s="33"/>
      <c r="E1587" s="33"/>
      <c r="F1587" s="33"/>
      <c r="G1587" s="33"/>
      <c r="H1587" s="33"/>
      <c r="I1587" s="33"/>
      <c r="J1587" s="33"/>
      <c r="K1587" s="33"/>
      <c r="L1587" s="14"/>
      <c r="M1587" s="14"/>
      <c r="Y1587" s="60"/>
    </row>
    <row r="1588" spans="1:78" customFormat="1" ht="18.5" x14ac:dyDescent="0.35">
      <c r="A1588" s="48" t="s">
        <v>710</v>
      </c>
      <c r="B1588" s="49"/>
      <c r="C1588" s="49"/>
      <c r="D1588" s="49"/>
      <c r="E1588" s="49"/>
      <c r="F1588" s="49"/>
      <c r="G1588" s="49"/>
      <c r="H1588" s="49"/>
      <c r="I1588" s="49"/>
      <c r="J1588" s="49"/>
      <c r="K1588" s="49"/>
      <c r="L1588" s="33"/>
      <c r="Y1588" s="60"/>
      <c r="BB1588" s="33"/>
      <c r="BC1588" s="33"/>
      <c r="BD1588" s="33"/>
      <c r="BE1588" s="33"/>
      <c r="BF1588" s="33"/>
      <c r="BG1588" s="33"/>
      <c r="BH1588" s="33"/>
      <c r="BI1588" s="33"/>
      <c r="BJ1588" s="33"/>
      <c r="BK1588" s="33"/>
      <c r="BL1588" s="33"/>
      <c r="BM1588" s="33"/>
      <c r="BN1588" s="33"/>
      <c r="BO1588" s="33"/>
      <c r="BP1588" s="33"/>
      <c r="BQ1588" s="33"/>
      <c r="BR1588" s="33"/>
      <c r="BS1588" s="33"/>
      <c r="BT1588" s="33"/>
      <c r="BU1588" s="33"/>
      <c r="BV1588" s="33"/>
      <c r="BW1588" s="33"/>
      <c r="BX1588" s="33"/>
      <c r="BY1588" s="33"/>
      <c r="BZ1588" s="33"/>
    </row>
    <row r="1589" spans="1:78" customFormat="1" ht="15.5" x14ac:dyDescent="0.35">
      <c r="A1589" s="43" t="s">
        <v>32</v>
      </c>
      <c r="B1589" s="43" t="s">
        <v>33</v>
      </c>
      <c r="C1589" s="43" t="s">
        <v>34</v>
      </c>
      <c r="D1589" s="43" t="s">
        <v>4</v>
      </c>
      <c r="E1589" s="43" t="s">
        <v>35</v>
      </c>
      <c r="F1589" s="43" t="s">
        <v>133</v>
      </c>
      <c r="G1589" s="43" t="s">
        <v>134</v>
      </c>
      <c r="H1589" s="43" t="s">
        <v>135</v>
      </c>
      <c r="I1589" s="43" t="s">
        <v>136</v>
      </c>
      <c r="J1589" s="43" t="s">
        <v>137</v>
      </c>
      <c r="K1589" s="43" t="s">
        <v>138</v>
      </c>
      <c r="L1589" s="33"/>
      <c r="Y1589" s="60"/>
      <c r="BB1589" s="33"/>
      <c r="BC1589" s="33"/>
      <c r="BD1589" s="33"/>
      <c r="BE1589" s="33"/>
      <c r="BF1589" s="33"/>
      <c r="BG1589" s="33"/>
      <c r="BH1589" s="33"/>
      <c r="BI1589" s="33"/>
      <c r="BJ1589" s="33"/>
      <c r="BK1589" s="33"/>
      <c r="BL1589" s="33"/>
      <c r="BM1589" s="33"/>
      <c r="BN1589" s="33"/>
      <c r="BO1589" s="33"/>
      <c r="BP1589" s="33"/>
      <c r="BQ1589" s="33"/>
      <c r="BR1589" s="33"/>
      <c r="BS1589" s="33"/>
      <c r="BT1589" s="33"/>
      <c r="BU1589" s="33"/>
      <c r="BV1589" s="33"/>
      <c r="BW1589" s="33"/>
      <c r="BX1589" s="33"/>
      <c r="BY1589" s="33"/>
      <c r="BZ1589" s="33"/>
    </row>
    <row r="1590" spans="1:78" customFormat="1" x14ac:dyDescent="0.35">
      <c r="A1590" s="44" t="s">
        <v>139</v>
      </c>
      <c r="B1590" s="44" t="s">
        <v>140</v>
      </c>
      <c r="C1590" s="44" t="str">
        <f ca="1">TEXT(TODAY(),"YYYY-MM-DD")</f>
        <v>2022-12-20</v>
      </c>
      <c r="D1590" s="44" t="s">
        <v>13</v>
      </c>
      <c r="E1590" s="44" t="s">
        <v>38</v>
      </c>
      <c r="F1590" s="45" t="str">
        <f ca="1">TEXT(TODAY(),"YYYY-MM-DD")</f>
        <v>2022-12-20</v>
      </c>
      <c r="G1590" s="42" t="s">
        <v>128</v>
      </c>
      <c r="H1590" s="44" t="s">
        <v>647</v>
      </c>
      <c r="I1590" s="44" t="s">
        <v>141</v>
      </c>
      <c r="J1590" s="44" t="s">
        <v>152</v>
      </c>
      <c r="K1590" s="44"/>
      <c r="L1590" s="33"/>
      <c r="Y1590" s="60"/>
      <c r="BB1590" s="33"/>
      <c r="BC1590" s="33"/>
      <c r="BD1590" s="33"/>
      <c r="BE1590" s="33"/>
      <c r="BF1590" s="33"/>
      <c r="BG1590" s="33"/>
      <c r="BH1590" s="33"/>
      <c r="BI1590" s="33"/>
      <c r="BJ1590" s="33"/>
      <c r="BK1590" s="33"/>
      <c r="BL1590" s="33"/>
      <c r="BM1590" s="33"/>
      <c r="BN1590" s="33"/>
      <c r="BO1590" s="33"/>
      <c r="BP1590" s="33"/>
      <c r="BQ1590" s="33"/>
      <c r="BR1590" s="33"/>
      <c r="BS1590" s="33"/>
      <c r="BT1590" s="33"/>
      <c r="BU1590" s="33"/>
      <c r="BV1590" s="33"/>
      <c r="BW1590" s="33"/>
      <c r="BX1590" s="33"/>
      <c r="BY1590" s="33"/>
      <c r="BZ1590" s="33"/>
    </row>
    <row r="1591" spans="1:78" customFormat="1" x14ac:dyDescent="0.35">
      <c r="A1591" s="44" t="s">
        <v>36</v>
      </c>
      <c r="B1591" s="44" t="s">
        <v>143</v>
      </c>
      <c r="C1591" s="44" t="str">
        <f ca="1">TEXT(TODAY(),"YYYY-MM-DD")</f>
        <v>2022-12-20</v>
      </c>
      <c r="D1591" s="44" t="s">
        <v>13</v>
      </c>
      <c r="E1591" s="44" t="s">
        <v>144</v>
      </c>
      <c r="F1591" s="45" t="str">
        <f ca="1">TEXT(TODAY(),"YYYY-MM-DD")</f>
        <v>2022-12-20</v>
      </c>
      <c r="G1591" s="42" t="s">
        <v>128</v>
      </c>
      <c r="H1591" s="44" t="s">
        <v>647</v>
      </c>
      <c r="I1591" s="44" t="s">
        <v>141</v>
      </c>
      <c r="J1591" s="44" t="s">
        <v>142</v>
      </c>
      <c r="K1591" s="44"/>
      <c r="L1591" s="33"/>
      <c r="Y1591" s="60"/>
      <c r="BB1591" s="33"/>
      <c r="BC1591" s="33"/>
      <c r="BD1591" s="33"/>
      <c r="BE1591" s="33"/>
      <c r="BF1591" s="33"/>
      <c r="BG1591" s="33"/>
      <c r="BH1591" s="33"/>
      <c r="BI1591" s="33"/>
      <c r="BJ1591" s="33"/>
      <c r="BK1591" s="33"/>
      <c r="BL1591" s="33"/>
      <c r="BM1591" s="33"/>
      <c r="BN1591" s="33"/>
      <c r="BO1591" s="33"/>
      <c r="BP1591" s="33"/>
      <c r="BQ1591" s="33"/>
      <c r="BR1591" s="33"/>
      <c r="BS1591" s="33"/>
      <c r="BT1591" s="33"/>
      <c r="BU1591" s="33"/>
      <c r="BV1591" s="33"/>
      <c r="BW1591" s="33"/>
      <c r="BX1591" s="33"/>
      <c r="BY1591" s="33"/>
      <c r="BZ1591" s="33"/>
    </row>
    <row r="1593" spans="1:78" customFormat="1" x14ac:dyDescent="0.35">
      <c r="A1593" s="321" t="s">
        <v>709</v>
      </c>
      <c r="B1593" s="322"/>
      <c r="C1593" s="322"/>
      <c r="D1593" s="322"/>
      <c r="E1593" s="322"/>
      <c r="F1593" s="322"/>
      <c r="G1593" s="322"/>
      <c r="H1593" s="322"/>
      <c r="I1593" s="322"/>
      <c r="J1593" s="322"/>
      <c r="K1593" s="322"/>
      <c r="L1593" s="322"/>
      <c r="M1593" s="322"/>
      <c r="N1593" s="322"/>
      <c r="O1593" s="322"/>
      <c r="P1593" s="322"/>
      <c r="Q1593" s="322"/>
      <c r="R1593" s="322"/>
      <c r="S1593" s="250"/>
      <c r="T1593" s="250"/>
      <c r="U1593" s="250"/>
      <c r="V1593" s="250"/>
      <c r="W1593" s="250"/>
      <c r="X1593" s="250"/>
      <c r="Y1593" s="250"/>
      <c r="Z1593" s="250"/>
    </row>
    <row r="1594" spans="1:78" customFormat="1" x14ac:dyDescent="0.35">
      <c r="A1594" s="56" t="s">
        <v>153</v>
      </c>
      <c r="B1594" s="56" t="s">
        <v>154</v>
      </c>
      <c r="C1594" s="56" t="s">
        <v>155</v>
      </c>
      <c r="D1594" s="56" t="s">
        <v>90</v>
      </c>
      <c r="E1594" s="56" t="s">
        <v>102</v>
      </c>
      <c r="F1594" s="56" t="s">
        <v>156</v>
      </c>
      <c r="G1594" s="56" t="s">
        <v>157</v>
      </c>
      <c r="H1594" s="56" t="s">
        <v>158</v>
      </c>
      <c r="I1594" s="56" t="s">
        <v>159</v>
      </c>
      <c r="J1594" s="56" t="s">
        <v>160</v>
      </c>
      <c r="K1594" s="56" t="s">
        <v>161</v>
      </c>
      <c r="L1594" s="56" t="s">
        <v>162</v>
      </c>
      <c r="M1594" s="56" t="s">
        <v>163</v>
      </c>
      <c r="N1594" s="56" t="s">
        <v>164</v>
      </c>
      <c r="O1594" s="56" t="s">
        <v>165</v>
      </c>
      <c r="P1594" s="56" t="s">
        <v>166</v>
      </c>
      <c r="Q1594" s="56" t="s">
        <v>167</v>
      </c>
      <c r="R1594" s="56" t="s">
        <v>168</v>
      </c>
      <c r="S1594" s="56" t="s">
        <v>169</v>
      </c>
      <c r="T1594" s="56" t="s">
        <v>136</v>
      </c>
      <c r="U1594" s="56" t="s">
        <v>135</v>
      </c>
      <c r="V1594" s="56" t="s">
        <v>171</v>
      </c>
      <c r="W1594" s="56" t="s">
        <v>174</v>
      </c>
      <c r="X1594" s="56" t="s">
        <v>175</v>
      </c>
      <c r="Y1594" s="56" t="s">
        <v>177</v>
      </c>
      <c r="Z1594" s="56" t="s">
        <v>172</v>
      </c>
    </row>
    <row r="1595" spans="1:78" customFormat="1" x14ac:dyDescent="0.35">
      <c r="A1595" s="51" t="s">
        <v>256</v>
      </c>
      <c r="B1595" s="50"/>
      <c r="C1595" s="223" t="s">
        <v>651</v>
      </c>
      <c r="D1595" s="225" t="str">
        <f ca="1">TEXT(TODAY(),"YYYY-MM-DD")</f>
        <v>2022-12-20</v>
      </c>
      <c r="E1595" s="223" t="str">
        <f ca="1">TEXT(TODAY()+45,"YYYY-MM-DD")</f>
        <v>2023-02-03</v>
      </c>
      <c r="F1595" s="224">
        <v>11</v>
      </c>
      <c r="G1595" s="224" t="s">
        <v>238</v>
      </c>
      <c r="H1595" s="224">
        <f>F1595</f>
        <v>11</v>
      </c>
      <c r="I1595" s="223" t="s">
        <v>65</v>
      </c>
      <c r="J1595" s="224">
        <v>1</v>
      </c>
      <c r="K1595" s="224" t="str">
        <f>TEXT(H1595*J1595,"0.00")</f>
        <v>11.00</v>
      </c>
      <c r="L1595" s="224"/>
      <c r="M1595" s="224">
        <f>10+(J1595*3)</f>
        <v>13</v>
      </c>
      <c r="N1595" s="223"/>
      <c r="O1595" s="223"/>
      <c r="P1595" s="223"/>
      <c r="Q1595" s="223"/>
      <c r="R1595" s="223"/>
      <c r="S1595" s="223"/>
      <c r="T1595" s="223" t="s">
        <v>141</v>
      </c>
      <c r="U1595" s="223" t="s">
        <v>647</v>
      </c>
      <c r="V1595" s="223" t="s">
        <v>195</v>
      </c>
      <c r="W1595" s="223" t="s">
        <v>38</v>
      </c>
      <c r="X1595" s="223" t="s">
        <v>196</v>
      </c>
      <c r="Y1595" s="223" t="s">
        <v>708</v>
      </c>
      <c r="Z1595" s="223" t="s">
        <v>707</v>
      </c>
      <c r="AU1595" t="s">
        <v>841</v>
      </c>
    </row>
    <row r="1597" spans="1:78" customFormat="1" x14ac:dyDescent="0.35">
      <c r="A1597" s="34" t="s">
        <v>706</v>
      </c>
      <c r="B1597" s="35"/>
      <c r="C1597" s="35"/>
      <c r="D1597" s="35"/>
      <c r="E1597" s="35"/>
      <c r="F1597" s="35"/>
      <c r="G1597" s="35"/>
      <c r="H1597" s="35"/>
      <c r="I1597" s="35"/>
      <c r="J1597" s="35"/>
      <c r="K1597" s="35"/>
      <c r="L1597" s="35"/>
      <c r="M1597" s="35"/>
      <c r="N1597" s="35"/>
      <c r="O1597" s="35"/>
      <c r="P1597" s="35"/>
      <c r="Q1597" s="35"/>
      <c r="R1597" s="35"/>
      <c r="S1597" s="35"/>
      <c r="T1597" s="35"/>
      <c r="U1597" s="35"/>
      <c r="V1597" s="35"/>
      <c r="W1597" s="35"/>
      <c r="X1597" s="35"/>
      <c r="Y1597" s="35"/>
      <c r="Z1597" s="35"/>
      <c r="AA1597" s="35"/>
      <c r="AB1597" s="35"/>
      <c r="AC1597" s="35"/>
      <c r="AD1597" s="35"/>
      <c r="AE1597" s="35"/>
      <c r="AF1597" s="35"/>
      <c r="AG1597" s="35"/>
      <c r="AH1597" s="35"/>
      <c r="AI1597" s="35"/>
    </row>
    <row r="1598" spans="1:78" customFormat="1" x14ac:dyDescent="0.35">
      <c r="A1598" s="36" t="s">
        <v>84</v>
      </c>
      <c r="B1598" s="36" t="s">
        <v>85</v>
      </c>
      <c r="C1598" s="36" t="s">
        <v>86</v>
      </c>
      <c r="D1598" s="36" t="s">
        <v>87</v>
      </c>
      <c r="E1598" s="36" t="s">
        <v>88</v>
      </c>
      <c r="F1598" s="36" t="s">
        <v>89</v>
      </c>
      <c r="G1598" s="36" t="s">
        <v>90</v>
      </c>
      <c r="H1598" s="36" t="s">
        <v>91</v>
      </c>
      <c r="I1598" s="36" t="s">
        <v>92</v>
      </c>
      <c r="J1598" s="36" t="s">
        <v>93</v>
      </c>
      <c r="K1598" s="36" t="s">
        <v>94</v>
      </c>
      <c r="L1598" s="36" t="s">
        <v>95</v>
      </c>
      <c r="M1598" s="36" t="s">
        <v>96</v>
      </c>
      <c r="N1598" s="36" t="s">
        <v>97</v>
      </c>
      <c r="O1598" s="36" t="s">
        <v>98</v>
      </c>
      <c r="P1598" s="36" t="s">
        <v>99</v>
      </c>
      <c r="Q1598" s="36" t="s">
        <v>100</v>
      </c>
      <c r="R1598" s="36" t="s">
        <v>101</v>
      </c>
      <c r="S1598" s="37" t="s">
        <v>102</v>
      </c>
      <c r="T1598" s="315" t="s">
        <v>103</v>
      </c>
      <c r="U1598" s="316"/>
      <c r="V1598" s="317"/>
      <c r="W1598" s="315" t="s">
        <v>104</v>
      </c>
      <c r="X1598" s="317"/>
      <c r="Y1598" s="251"/>
      <c r="Z1598" s="318" t="s">
        <v>105</v>
      </c>
      <c r="AA1598" s="319"/>
      <c r="AB1598" s="319"/>
      <c r="AC1598" s="319"/>
      <c r="AD1598" s="319"/>
      <c r="AE1598" s="319"/>
      <c r="AF1598" s="320"/>
      <c r="AG1598" s="318" t="s">
        <v>106</v>
      </c>
      <c r="AH1598" s="319"/>
      <c r="AI1598" s="319"/>
      <c r="AJ1598" s="319"/>
      <c r="AK1598" s="319"/>
      <c r="AL1598" s="320"/>
      <c r="AM1598" s="46"/>
      <c r="AN1598" s="47"/>
      <c r="AO1598" s="47"/>
      <c r="AP1598" s="47"/>
      <c r="AS1598" s="33"/>
      <c r="AT1598" s="33"/>
      <c r="AU1598" s="33"/>
      <c r="AV1598" s="33"/>
      <c r="AW1598" s="33"/>
      <c r="AX1598" s="33"/>
      <c r="AY1598" s="33"/>
      <c r="AZ1598" s="33"/>
      <c r="BA1598" s="33"/>
      <c r="BB1598" s="33"/>
      <c r="BC1598" s="33"/>
      <c r="BD1598" s="33"/>
      <c r="BE1598" s="33"/>
      <c r="BF1598" s="33"/>
      <c r="BG1598" s="33"/>
      <c r="BH1598" s="33"/>
      <c r="BI1598" s="33"/>
      <c r="BJ1598" s="33"/>
      <c r="BK1598" s="33"/>
      <c r="BL1598" s="33"/>
      <c r="BM1598" s="33"/>
      <c r="BN1598" s="33"/>
      <c r="BO1598" s="33"/>
      <c r="BP1598" s="33"/>
      <c r="BQ1598" s="33"/>
      <c r="BR1598" s="33"/>
      <c r="BS1598" s="33"/>
      <c r="BT1598" s="33"/>
      <c r="BU1598" s="33"/>
      <c r="BV1598" s="33"/>
      <c r="BW1598" s="33"/>
      <c r="BX1598" s="33"/>
      <c r="BY1598" s="33"/>
      <c r="BZ1598" s="33"/>
    </row>
    <row r="1599" spans="1:78" customFormat="1" x14ac:dyDescent="0.35">
      <c r="A1599" s="38"/>
      <c r="B1599" s="38"/>
      <c r="C1599" s="38"/>
      <c r="D1599" s="38"/>
      <c r="E1599" s="38"/>
      <c r="F1599" s="38"/>
      <c r="G1599" s="38"/>
      <c r="H1599" s="38"/>
      <c r="I1599" s="38"/>
      <c r="J1599" s="38"/>
      <c r="K1599" s="38"/>
      <c r="L1599" s="38"/>
      <c r="M1599" s="38"/>
      <c r="N1599" s="38"/>
      <c r="O1599" s="38"/>
      <c r="P1599" s="38"/>
      <c r="Q1599" s="38"/>
      <c r="R1599" s="38"/>
      <c r="S1599" s="38"/>
      <c r="T1599" s="39" t="s">
        <v>107</v>
      </c>
      <c r="U1599" s="39" t="s">
        <v>108</v>
      </c>
      <c r="V1599" s="39" t="s">
        <v>109</v>
      </c>
      <c r="W1599" s="39" t="s">
        <v>110</v>
      </c>
      <c r="X1599" s="39" t="s">
        <v>111</v>
      </c>
      <c r="Y1599" s="39" t="s">
        <v>112</v>
      </c>
      <c r="Z1599" s="39" t="s">
        <v>113</v>
      </c>
      <c r="AA1599" s="39" t="s">
        <v>114</v>
      </c>
      <c r="AB1599" s="39" t="s">
        <v>115</v>
      </c>
      <c r="AC1599" s="39" t="s">
        <v>116</v>
      </c>
      <c r="AD1599" s="39" t="s">
        <v>117</v>
      </c>
      <c r="AE1599" s="39" t="s">
        <v>118</v>
      </c>
      <c r="AF1599" s="39" t="s">
        <v>119</v>
      </c>
      <c r="AG1599" s="39" t="s">
        <v>120</v>
      </c>
      <c r="AH1599" s="39" t="s">
        <v>121</v>
      </c>
      <c r="AI1599" s="39" t="s">
        <v>122</v>
      </c>
      <c r="AJ1599" s="39" t="s">
        <v>123</v>
      </c>
      <c r="AK1599" s="39" t="s">
        <v>124</v>
      </c>
      <c r="AL1599" s="39" t="s">
        <v>125</v>
      </c>
      <c r="AM1599" s="38" t="s">
        <v>149</v>
      </c>
      <c r="AN1599" s="39" t="s">
        <v>150</v>
      </c>
      <c r="AO1599" s="39" t="s">
        <v>151</v>
      </c>
      <c r="AP1599" s="58" t="s">
        <v>178</v>
      </c>
      <c r="AS1599" s="33"/>
      <c r="AT1599" s="33"/>
      <c r="AU1599" s="33"/>
      <c r="AV1599" s="33"/>
      <c r="AW1599" s="33"/>
      <c r="AX1599" s="33"/>
      <c r="AY1599" s="33"/>
      <c r="AZ1599" s="33"/>
      <c r="BA1599" s="33"/>
      <c r="BB1599" s="33"/>
      <c r="BC1599" s="33"/>
      <c r="BD1599" s="33"/>
      <c r="BE1599" s="33"/>
      <c r="BF1599" s="33"/>
      <c r="BG1599" s="33"/>
      <c r="BH1599" s="33"/>
      <c r="BI1599" s="33"/>
      <c r="BJ1599" s="33"/>
      <c r="BK1599" s="33"/>
      <c r="BL1599" s="33"/>
      <c r="BM1599" s="33"/>
      <c r="BN1599" s="33"/>
      <c r="BO1599" s="33"/>
      <c r="BP1599" s="33"/>
      <c r="BQ1599" s="33"/>
      <c r="BR1599" s="33"/>
      <c r="BS1599" s="33"/>
      <c r="BT1599" s="33"/>
      <c r="BU1599" s="33"/>
      <c r="BV1599" s="33"/>
      <c r="BW1599" s="33"/>
      <c r="BX1599" s="33"/>
      <c r="BY1599" s="33"/>
      <c r="BZ1599" s="33"/>
    </row>
    <row r="1600" spans="1:78" customFormat="1" x14ac:dyDescent="0.35">
      <c r="A1600" s="40" t="s">
        <v>145</v>
      </c>
      <c r="B1600" s="5" t="s">
        <v>647</v>
      </c>
      <c r="C1600" s="40" t="s">
        <v>705</v>
      </c>
      <c r="D1600" s="5" t="s">
        <v>146</v>
      </c>
      <c r="E1600" s="41" t="s">
        <v>28</v>
      </c>
      <c r="F1600" s="40" t="s">
        <v>126</v>
      </c>
      <c r="G1600" s="42" t="str">
        <f ca="1">TEXT(TODAY(),"YYYY-MM-DD")</f>
        <v>2022-12-20</v>
      </c>
      <c r="H1600" s="42" t="str">
        <f ca="1">TEXT(TODAY(),"YYYY-MM-DD")</f>
        <v>2022-12-20</v>
      </c>
      <c r="I1600" s="40">
        <v>12</v>
      </c>
      <c r="J1600" s="40">
        <v>12</v>
      </c>
      <c r="K1600" s="40">
        <v>12</v>
      </c>
      <c r="L1600" s="40" t="s">
        <v>431</v>
      </c>
      <c r="M1600" s="40" t="s">
        <v>432</v>
      </c>
      <c r="N1600" s="21" t="s">
        <v>127</v>
      </c>
      <c r="O1600" s="21" t="s">
        <v>127</v>
      </c>
      <c r="P1600" s="21" t="s">
        <v>128</v>
      </c>
      <c r="Q1600" s="21" t="s">
        <v>128</v>
      </c>
      <c r="R1600" s="21" t="s">
        <v>128</v>
      </c>
      <c r="S1600" s="41"/>
      <c r="T1600" s="41" t="s">
        <v>129</v>
      </c>
      <c r="U1600" s="41" t="s">
        <v>130</v>
      </c>
      <c r="V1600" s="41"/>
      <c r="W1600" s="41" t="s">
        <v>131</v>
      </c>
      <c r="X1600" s="41" t="s">
        <v>132</v>
      </c>
      <c r="Y1600" s="41"/>
      <c r="Z1600" s="41"/>
      <c r="AA1600" s="41"/>
      <c r="AB1600" s="41"/>
      <c r="AC1600" s="41"/>
      <c r="AD1600" s="41" t="s">
        <v>128</v>
      </c>
      <c r="AE1600" s="41" t="s">
        <v>128</v>
      </c>
      <c r="AF1600" s="41" t="s">
        <v>128</v>
      </c>
      <c r="AG1600" s="41"/>
      <c r="AH1600" s="41"/>
      <c r="AI1600" s="41"/>
      <c r="AJ1600" s="41" t="s">
        <v>128</v>
      </c>
      <c r="AK1600" s="41" t="s">
        <v>128</v>
      </c>
      <c r="AL1600" s="41" t="s">
        <v>128</v>
      </c>
      <c r="AM1600" s="40"/>
      <c r="AN1600" s="40">
        <v>0</v>
      </c>
      <c r="AO1600" s="40">
        <v>4</v>
      </c>
      <c r="AP1600" s="40">
        <v>14</v>
      </c>
      <c r="AS1600" s="33"/>
      <c r="AT1600" s="33"/>
      <c r="AU1600" s="33"/>
      <c r="AV1600" s="33"/>
      <c r="AW1600" s="33"/>
      <c r="AX1600" s="33"/>
      <c r="AY1600" s="33"/>
      <c r="AZ1600" s="33"/>
      <c r="BA1600" s="33"/>
      <c r="BB1600" s="33"/>
      <c r="BC1600" s="33"/>
      <c r="BD1600" s="33"/>
      <c r="BE1600" s="33"/>
      <c r="BF1600" s="33"/>
      <c r="BG1600" s="33"/>
      <c r="BH1600" s="33"/>
      <c r="BI1600" s="33"/>
      <c r="BJ1600" s="33"/>
      <c r="BK1600" s="33"/>
      <c r="BL1600" s="33"/>
      <c r="BM1600" s="33"/>
      <c r="BN1600" s="33"/>
      <c r="BO1600" s="33"/>
      <c r="BP1600" s="33"/>
      <c r="BQ1600" s="33"/>
      <c r="BR1600" s="33"/>
      <c r="BS1600" s="33"/>
      <c r="BT1600" s="33"/>
      <c r="BU1600" s="33"/>
      <c r="BV1600" s="33"/>
      <c r="BW1600" s="33"/>
      <c r="BX1600" s="33"/>
      <c r="BY1600" s="33"/>
      <c r="BZ1600" s="33"/>
    </row>
    <row r="1601" spans="1:78" customFormat="1" x14ac:dyDescent="0.35"/>
    <row r="1602" spans="1:78" customFormat="1" x14ac:dyDescent="0.35">
      <c r="A1602" s="306" t="s">
        <v>704</v>
      </c>
      <c r="B1602" s="307"/>
      <c r="C1602" s="307"/>
      <c r="D1602" s="307"/>
      <c r="E1602" s="307"/>
      <c r="F1602" s="307"/>
      <c r="G1602" s="307"/>
      <c r="H1602" s="307"/>
      <c r="I1602" s="307"/>
      <c r="J1602" s="307"/>
    </row>
    <row r="1603" spans="1:78" customFormat="1" x14ac:dyDescent="0.35">
      <c r="A1603" s="249"/>
      <c r="B1603" s="250"/>
      <c r="C1603" s="308" t="s">
        <v>245</v>
      </c>
      <c r="D1603" s="308"/>
      <c r="E1603" s="308"/>
      <c r="F1603" s="308"/>
      <c r="G1603" s="308"/>
      <c r="H1603" s="308"/>
      <c r="I1603" s="308"/>
      <c r="J1603" s="308"/>
      <c r="K1603" s="308"/>
    </row>
    <row r="1604" spans="1:78" customFormat="1" x14ac:dyDescent="0.35">
      <c r="A1604" s="304" t="s">
        <v>246</v>
      </c>
      <c r="B1604" s="304" t="s">
        <v>247</v>
      </c>
      <c r="C1604" s="309" t="s">
        <v>248</v>
      </c>
      <c r="D1604" s="310"/>
      <c r="E1604" s="310"/>
      <c r="F1604" s="311"/>
      <c r="G1604" s="312" t="s">
        <v>249</v>
      </c>
      <c r="H1604" s="313"/>
      <c r="I1604" s="313"/>
      <c r="J1604" s="314"/>
      <c r="K1604" s="304" t="s">
        <v>250</v>
      </c>
      <c r="L1604" s="304" t="s">
        <v>251</v>
      </c>
    </row>
    <row r="1605" spans="1:78" customFormat="1" x14ac:dyDescent="0.35">
      <c r="A1605" s="305"/>
      <c r="B1605" s="305"/>
      <c r="C1605" s="88" t="s">
        <v>161</v>
      </c>
      <c r="D1605" s="88" t="s">
        <v>163</v>
      </c>
      <c r="E1605" s="88" t="s">
        <v>252</v>
      </c>
      <c r="F1605" s="88" t="s">
        <v>253</v>
      </c>
      <c r="G1605" s="89" t="s">
        <v>161</v>
      </c>
      <c r="H1605" s="89" t="s">
        <v>163</v>
      </c>
      <c r="I1605" s="89" t="s">
        <v>252</v>
      </c>
      <c r="J1605" s="89" t="s">
        <v>253</v>
      </c>
      <c r="K1605" s="305"/>
      <c r="L1605" s="305"/>
    </row>
    <row r="1606" spans="1:78" customFormat="1" x14ac:dyDescent="0.35">
      <c r="A1606" s="41" t="s">
        <v>254</v>
      </c>
      <c r="B1606" s="41" t="s">
        <v>255</v>
      </c>
      <c r="C1606" s="21" t="str">
        <f>TEXT(9707.25,"0.00")</f>
        <v>9707.25</v>
      </c>
      <c r="D1606" s="21" t="str">
        <f>TEXT(0,"0")</f>
        <v>0</v>
      </c>
      <c r="E1606" s="21" t="str">
        <f>TEXT(9707.25,"0.00")</f>
        <v>9707.25</v>
      </c>
      <c r="F1606" s="21" t="str">
        <f>TEXT(100,"0")</f>
        <v>100</v>
      </c>
      <c r="G1606" s="21" t="str">
        <f>TEXT(9707.25,"0.00")</f>
        <v>9707.25</v>
      </c>
      <c r="H1606" s="21" t="str">
        <f>TEXT(0,"0")</f>
        <v>0</v>
      </c>
      <c r="I1606" s="21" t="str">
        <f>TEXT(9707.25,"0.00")</f>
        <v>9707.25</v>
      </c>
      <c r="J1606" s="21" t="str">
        <f>TEXT(100,"0")</f>
        <v>100</v>
      </c>
      <c r="K1606" s="21" t="str">
        <f>TEXT(0,"0")</f>
        <v>0</v>
      </c>
      <c r="L1606" s="41" t="s">
        <v>28</v>
      </c>
    </row>
    <row r="1608" spans="1:78" customFormat="1" x14ac:dyDescent="0.35">
      <c r="A1608" s="34" t="s">
        <v>719</v>
      </c>
      <c r="B1608" s="35"/>
      <c r="C1608" s="35"/>
      <c r="D1608" s="35"/>
      <c r="E1608" s="35"/>
      <c r="F1608" s="35"/>
      <c r="G1608" s="35"/>
      <c r="H1608" s="35"/>
      <c r="I1608" s="35"/>
      <c r="J1608" s="35"/>
      <c r="K1608" s="35"/>
      <c r="L1608" s="35"/>
      <c r="M1608" s="35"/>
      <c r="N1608" s="35"/>
      <c r="O1608" s="35"/>
      <c r="P1608" s="35"/>
      <c r="Q1608" s="35"/>
      <c r="R1608" s="35"/>
      <c r="S1608" s="35"/>
      <c r="T1608" s="35"/>
      <c r="U1608" s="35"/>
      <c r="V1608" s="35"/>
      <c r="W1608" s="35"/>
      <c r="X1608" s="35"/>
      <c r="Y1608" s="35"/>
      <c r="Z1608" s="35"/>
      <c r="AA1608" s="35"/>
      <c r="AB1608" s="35"/>
      <c r="AC1608" s="35"/>
      <c r="AD1608" s="35"/>
      <c r="AE1608" s="35"/>
      <c r="AF1608" s="35"/>
      <c r="AG1608" s="35"/>
      <c r="AH1608" s="35"/>
      <c r="AI1608" s="35"/>
    </row>
    <row r="1609" spans="1:78" customFormat="1" x14ac:dyDescent="0.35">
      <c r="A1609" s="36" t="s">
        <v>84</v>
      </c>
      <c r="B1609" s="36" t="s">
        <v>85</v>
      </c>
      <c r="C1609" s="36" t="s">
        <v>86</v>
      </c>
      <c r="D1609" s="36" t="s">
        <v>87</v>
      </c>
      <c r="E1609" s="36" t="s">
        <v>88</v>
      </c>
      <c r="F1609" s="36" t="s">
        <v>89</v>
      </c>
      <c r="G1609" s="36" t="s">
        <v>90</v>
      </c>
      <c r="H1609" s="36" t="s">
        <v>91</v>
      </c>
      <c r="I1609" s="36" t="s">
        <v>92</v>
      </c>
      <c r="J1609" s="36" t="s">
        <v>93</v>
      </c>
      <c r="K1609" s="36" t="s">
        <v>94</v>
      </c>
      <c r="L1609" s="36" t="s">
        <v>95</v>
      </c>
      <c r="M1609" s="36" t="s">
        <v>96</v>
      </c>
      <c r="N1609" s="36" t="s">
        <v>97</v>
      </c>
      <c r="O1609" s="36" t="s">
        <v>98</v>
      </c>
      <c r="P1609" s="36" t="s">
        <v>99</v>
      </c>
      <c r="Q1609" s="36" t="s">
        <v>100</v>
      </c>
      <c r="R1609" s="36" t="s">
        <v>101</v>
      </c>
      <c r="S1609" s="37" t="s">
        <v>102</v>
      </c>
      <c r="T1609" s="315" t="s">
        <v>103</v>
      </c>
      <c r="U1609" s="316"/>
      <c r="V1609" s="317"/>
      <c r="W1609" s="315" t="s">
        <v>104</v>
      </c>
      <c r="X1609" s="317"/>
      <c r="Y1609" s="254"/>
      <c r="Z1609" s="318" t="s">
        <v>105</v>
      </c>
      <c r="AA1609" s="319"/>
      <c r="AB1609" s="319"/>
      <c r="AC1609" s="319"/>
      <c r="AD1609" s="319"/>
      <c r="AE1609" s="319"/>
      <c r="AF1609" s="320"/>
      <c r="AG1609" s="318" t="s">
        <v>106</v>
      </c>
      <c r="AH1609" s="319"/>
      <c r="AI1609" s="319"/>
      <c r="AJ1609" s="319"/>
      <c r="AK1609" s="319"/>
      <c r="AL1609" s="320"/>
      <c r="AM1609" s="46"/>
      <c r="AN1609" s="47"/>
      <c r="AO1609" s="47"/>
      <c r="AP1609" s="47"/>
      <c r="AS1609" s="33"/>
      <c r="AT1609" s="33"/>
      <c r="AU1609" s="33"/>
      <c r="AV1609" s="33"/>
      <c r="AW1609" s="33"/>
      <c r="AX1609" s="33"/>
      <c r="AY1609" s="33"/>
      <c r="AZ1609" s="33"/>
      <c r="BA1609" s="33"/>
      <c r="BB1609" s="33"/>
      <c r="BC1609" s="33"/>
      <c r="BD1609" s="33"/>
      <c r="BE1609" s="33"/>
      <c r="BF1609" s="33"/>
      <c r="BG1609" s="33"/>
      <c r="BH1609" s="33"/>
      <c r="BI1609" s="33"/>
      <c r="BJ1609" s="33"/>
      <c r="BK1609" s="33"/>
      <c r="BL1609" s="33"/>
      <c r="BM1609" s="33"/>
      <c r="BN1609" s="33"/>
      <c r="BO1609" s="33"/>
      <c r="BP1609" s="33"/>
      <c r="BQ1609" s="33"/>
      <c r="BR1609" s="33"/>
      <c r="BS1609" s="33"/>
      <c r="BT1609" s="33"/>
      <c r="BU1609" s="33"/>
      <c r="BV1609" s="33"/>
      <c r="BW1609" s="33"/>
      <c r="BX1609" s="33"/>
      <c r="BY1609" s="33"/>
      <c r="BZ1609" s="33"/>
    </row>
    <row r="1610" spans="1:78" customFormat="1" x14ac:dyDescent="0.35">
      <c r="A1610" s="38"/>
      <c r="B1610" s="38"/>
      <c r="C1610" s="38"/>
      <c r="D1610" s="38"/>
      <c r="E1610" s="38"/>
      <c r="F1610" s="38"/>
      <c r="G1610" s="38"/>
      <c r="H1610" s="38"/>
      <c r="I1610" s="38"/>
      <c r="J1610" s="38"/>
      <c r="K1610" s="38"/>
      <c r="L1610" s="38"/>
      <c r="M1610" s="38"/>
      <c r="N1610" s="38"/>
      <c r="O1610" s="38"/>
      <c r="P1610" s="38"/>
      <c r="Q1610" s="38"/>
      <c r="R1610" s="38"/>
      <c r="S1610" s="38"/>
      <c r="T1610" s="39" t="s">
        <v>107</v>
      </c>
      <c r="U1610" s="39" t="s">
        <v>108</v>
      </c>
      <c r="V1610" s="39" t="s">
        <v>109</v>
      </c>
      <c r="W1610" s="39" t="s">
        <v>110</v>
      </c>
      <c r="X1610" s="39" t="s">
        <v>111</v>
      </c>
      <c r="Y1610" s="39" t="s">
        <v>112</v>
      </c>
      <c r="Z1610" s="39" t="s">
        <v>113</v>
      </c>
      <c r="AA1610" s="39" t="s">
        <v>114</v>
      </c>
      <c r="AB1610" s="39" t="s">
        <v>115</v>
      </c>
      <c r="AC1610" s="39" t="s">
        <v>116</v>
      </c>
      <c r="AD1610" s="39" t="s">
        <v>117</v>
      </c>
      <c r="AE1610" s="39" t="s">
        <v>118</v>
      </c>
      <c r="AF1610" s="39" t="s">
        <v>119</v>
      </c>
      <c r="AG1610" s="39" t="s">
        <v>120</v>
      </c>
      <c r="AH1610" s="39" t="s">
        <v>121</v>
      </c>
      <c r="AI1610" s="39" t="s">
        <v>122</v>
      </c>
      <c r="AJ1610" s="39" t="s">
        <v>123</v>
      </c>
      <c r="AK1610" s="39" t="s">
        <v>124</v>
      </c>
      <c r="AL1610" s="39" t="s">
        <v>125</v>
      </c>
      <c r="AM1610" s="38" t="s">
        <v>149</v>
      </c>
      <c r="AN1610" s="39" t="s">
        <v>150</v>
      </c>
      <c r="AO1610" s="39" t="s">
        <v>151</v>
      </c>
      <c r="AP1610" s="58" t="s">
        <v>178</v>
      </c>
      <c r="AS1610" s="33"/>
      <c r="AT1610" s="33"/>
      <c r="AU1610" s="33"/>
      <c r="AV1610" s="33"/>
      <c r="AW1610" s="33"/>
      <c r="AX1610" s="33"/>
      <c r="AY1610" s="33"/>
      <c r="AZ1610" s="33"/>
      <c r="BA1610" s="33"/>
      <c r="BB1610" s="33"/>
      <c r="BC1610" s="33"/>
      <c r="BD1610" s="33"/>
      <c r="BE1610" s="33"/>
      <c r="BF1610" s="33"/>
      <c r="BG1610" s="33"/>
      <c r="BH1610" s="33"/>
      <c r="BI1610" s="33"/>
      <c r="BJ1610" s="33"/>
      <c r="BK1610" s="33"/>
      <c r="BL1610" s="33"/>
      <c r="BM1610" s="33"/>
      <c r="BN1610" s="33"/>
      <c r="BO1610" s="33"/>
      <c r="BP1610" s="33"/>
      <c r="BQ1610" s="33"/>
      <c r="BR1610" s="33"/>
      <c r="BS1610" s="33"/>
      <c r="BT1610" s="33"/>
      <c r="BU1610" s="33"/>
      <c r="BV1610" s="33"/>
      <c r="BW1610" s="33"/>
      <c r="BX1610" s="33"/>
      <c r="BY1610" s="33"/>
      <c r="BZ1610" s="33"/>
    </row>
    <row r="1611" spans="1:78" customFormat="1" x14ac:dyDescent="0.35">
      <c r="A1611" s="40" t="s">
        <v>145</v>
      </c>
      <c r="B1611" s="5" t="s">
        <v>647</v>
      </c>
      <c r="C1611" s="40" t="s">
        <v>713</v>
      </c>
      <c r="D1611" s="5" t="s">
        <v>146</v>
      </c>
      <c r="E1611" s="41" t="s">
        <v>28</v>
      </c>
      <c r="F1611" s="40" t="s">
        <v>126</v>
      </c>
      <c r="G1611" s="42" t="str">
        <f ca="1">TEXT(TODAY(),"YYYY-MM-DD")</f>
        <v>2022-12-20</v>
      </c>
      <c r="H1611" s="42" t="str">
        <f ca="1">TEXT(TODAY(),"YYYY-MM-DD")</f>
        <v>2022-12-20</v>
      </c>
      <c r="I1611" s="40">
        <v>12</v>
      </c>
      <c r="J1611" s="40">
        <v>12</v>
      </c>
      <c r="K1611" s="40">
        <v>12</v>
      </c>
      <c r="L1611" s="40" t="s">
        <v>431</v>
      </c>
      <c r="M1611" s="40" t="s">
        <v>432</v>
      </c>
      <c r="N1611" s="21" t="s">
        <v>127</v>
      </c>
      <c r="O1611" s="21" t="s">
        <v>127</v>
      </c>
      <c r="P1611" s="21" t="s">
        <v>128</v>
      </c>
      <c r="Q1611" s="21" t="s">
        <v>128</v>
      </c>
      <c r="R1611" s="21" t="s">
        <v>128</v>
      </c>
      <c r="S1611" s="41"/>
      <c r="T1611" s="41" t="s">
        <v>129</v>
      </c>
      <c r="U1611" s="41" t="s">
        <v>130</v>
      </c>
      <c r="V1611" s="41"/>
      <c r="W1611" s="41" t="s">
        <v>131</v>
      </c>
      <c r="X1611" s="41" t="s">
        <v>132</v>
      </c>
      <c r="Y1611" s="41"/>
      <c r="Z1611" s="41"/>
      <c r="AA1611" s="41"/>
      <c r="AB1611" s="41"/>
      <c r="AC1611" s="41"/>
      <c r="AD1611" s="41" t="s">
        <v>128</v>
      </c>
      <c r="AE1611" s="41" t="s">
        <v>128</v>
      </c>
      <c r="AF1611" s="41" t="s">
        <v>128</v>
      </c>
      <c r="AG1611" s="41"/>
      <c r="AH1611" s="41"/>
      <c r="AI1611" s="41"/>
      <c r="AJ1611" s="41" t="s">
        <v>128</v>
      </c>
      <c r="AK1611" s="41" t="s">
        <v>128</v>
      </c>
      <c r="AL1611" s="41" t="s">
        <v>128</v>
      </c>
      <c r="AM1611" s="40"/>
      <c r="AN1611" s="40">
        <v>0</v>
      </c>
      <c r="AO1611" s="40">
        <v>0</v>
      </c>
      <c r="AP1611" s="40">
        <v>14</v>
      </c>
      <c r="AS1611" s="33"/>
      <c r="AT1611" s="33"/>
      <c r="AU1611" s="33"/>
      <c r="AV1611" s="33"/>
      <c r="AW1611" s="33"/>
      <c r="AX1611" s="33"/>
      <c r="AY1611" s="33"/>
      <c r="AZ1611" s="33"/>
      <c r="BA1611" s="33"/>
      <c r="BB1611" s="33"/>
      <c r="BC1611" s="33"/>
      <c r="BD1611" s="33"/>
      <c r="BE1611" s="33"/>
      <c r="BF1611" s="33"/>
      <c r="BG1611" s="33"/>
      <c r="BH1611" s="33"/>
      <c r="BI1611" s="33"/>
      <c r="BJ1611" s="33"/>
      <c r="BK1611" s="33"/>
      <c r="BL1611" s="33"/>
      <c r="BM1611" s="33"/>
      <c r="BN1611" s="33"/>
      <c r="BO1611" s="33"/>
      <c r="BP1611" s="33"/>
      <c r="BQ1611" s="33"/>
      <c r="BR1611" s="33"/>
      <c r="BS1611" s="33"/>
      <c r="BT1611" s="33"/>
      <c r="BU1611" s="33"/>
      <c r="BV1611" s="33"/>
      <c r="BW1611" s="33"/>
      <c r="BX1611" s="33"/>
      <c r="BY1611" s="33"/>
      <c r="BZ1611" s="33"/>
    </row>
    <row r="1612" spans="1:78" customFormat="1" ht="19" customHeight="1" x14ac:dyDescent="0.35">
      <c r="A1612" s="33"/>
      <c r="B1612" s="33"/>
      <c r="C1612" s="33"/>
      <c r="D1612" s="33"/>
      <c r="E1612" s="33"/>
      <c r="F1612" s="33"/>
      <c r="G1612" s="33"/>
      <c r="H1612" s="33"/>
      <c r="I1612" s="33"/>
      <c r="J1612" s="33"/>
      <c r="K1612" s="33"/>
      <c r="L1612" s="14"/>
      <c r="M1612" s="14"/>
      <c r="Y1612" s="60"/>
    </row>
    <row r="1613" spans="1:78" customFormat="1" ht="18.5" x14ac:dyDescent="0.35">
      <c r="A1613" s="48" t="s">
        <v>718</v>
      </c>
      <c r="B1613" s="49"/>
      <c r="C1613" s="49"/>
      <c r="D1613" s="49"/>
      <c r="E1613" s="49"/>
      <c r="F1613" s="49"/>
      <c r="G1613" s="49"/>
      <c r="H1613" s="49"/>
      <c r="I1613" s="49"/>
      <c r="J1613" s="49"/>
      <c r="K1613" s="49"/>
      <c r="L1613" s="33"/>
      <c r="Y1613" s="60"/>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row>
    <row r="1614" spans="1:78" customFormat="1" ht="15.5" x14ac:dyDescent="0.35">
      <c r="A1614" s="43" t="s">
        <v>32</v>
      </c>
      <c r="B1614" s="43" t="s">
        <v>33</v>
      </c>
      <c r="C1614" s="43" t="s">
        <v>34</v>
      </c>
      <c r="D1614" s="43" t="s">
        <v>4</v>
      </c>
      <c r="E1614" s="43" t="s">
        <v>35</v>
      </c>
      <c r="F1614" s="43" t="s">
        <v>133</v>
      </c>
      <c r="G1614" s="43" t="s">
        <v>134</v>
      </c>
      <c r="H1614" s="43" t="s">
        <v>135</v>
      </c>
      <c r="I1614" s="43" t="s">
        <v>136</v>
      </c>
      <c r="J1614" s="43" t="s">
        <v>137</v>
      </c>
      <c r="K1614" s="43" t="s">
        <v>138</v>
      </c>
      <c r="L1614" s="33"/>
      <c r="Y1614" s="60"/>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row>
    <row r="1615" spans="1:78" customFormat="1" x14ac:dyDescent="0.35">
      <c r="A1615" s="44" t="s">
        <v>139</v>
      </c>
      <c r="B1615" s="44" t="s">
        <v>140</v>
      </c>
      <c r="C1615" s="44" t="str">
        <f ca="1">TEXT(TODAY(),"YYYY-MM-DD")</f>
        <v>2022-12-20</v>
      </c>
      <c r="D1615" s="44" t="s">
        <v>13</v>
      </c>
      <c r="E1615" s="44" t="s">
        <v>38</v>
      </c>
      <c r="F1615" s="45" t="str">
        <f ca="1">TEXT(TODAY(),"YYYY-MM-DD")</f>
        <v>2022-12-20</v>
      </c>
      <c r="G1615" s="42" t="s">
        <v>128</v>
      </c>
      <c r="H1615" s="44" t="s">
        <v>647</v>
      </c>
      <c r="I1615" s="44" t="s">
        <v>141</v>
      </c>
      <c r="J1615" s="44" t="s">
        <v>152</v>
      </c>
      <c r="K1615" s="44"/>
      <c r="L1615" s="33"/>
      <c r="Y1615" s="60"/>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row>
    <row r="1616" spans="1:78" customFormat="1" x14ac:dyDescent="0.35">
      <c r="A1616" s="44" t="s">
        <v>36</v>
      </c>
      <c r="B1616" s="44" t="s">
        <v>143</v>
      </c>
      <c r="C1616" s="44" t="str">
        <f ca="1">TEXT(TODAY(),"YYYY-MM-DD")</f>
        <v>2022-12-20</v>
      </c>
      <c r="D1616" s="44" t="s">
        <v>13</v>
      </c>
      <c r="E1616" s="44" t="s">
        <v>144</v>
      </c>
      <c r="F1616" s="45" t="str">
        <f ca="1">TEXT(TODAY(),"YYYY-MM-DD")</f>
        <v>2022-12-20</v>
      </c>
      <c r="G1616" s="42" t="s">
        <v>128</v>
      </c>
      <c r="H1616" s="44" t="s">
        <v>647</v>
      </c>
      <c r="I1616" s="44" t="s">
        <v>141</v>
      </c>
      <c r="J1616" s="44" t="s">
        <v>142</v>
      </c>
      <c r="K1616" s="44"/>
      <c r="L1616" s="33"/>
      <c r="Y1616" s="60"/>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row>
    <row r="1618" spans="1:78" customFormat="1" x14ac:dyDescent="0.35">
      <c r="A1618" s="321" t="s">
        <v>717</v>
      </c>
      <c r="B1618" s="322"/>
      <c r="C1618" s="322"/>
      <c r="D1618" s="322"/>
      <c r="E1618" s="322"/>
      <c r="F1618" s="322"/>
      <c r="G1618" s="322"/>
      <c r="H1618" s="322"/>
      <c r="I1618" s="322"/>
      <c r="J1618" s="322"/>
      <c r="K1618" s="322"/>
      <c r="L1618" s="322"/>
      <c r="M1618" s="322"/>
      <c r="N1618" s="322"/>
      <c r="O1618" s="322"/>
      <c r="P1618" s="322"/>
      <c r="Q1618" s="322"/>
      <c r="R1618" s="322"/>
      <c r="S1618" s="253"/>
      <c r="T1618" s="253"/>
      <c r="U1618" s="253"/>
      <c r="V1618" s="253"/>
      <c r="W1618" s="253"/>
      <c r="X1618" s="253"/>
      <c r="Y1618" s="253"/>
      <c r="Z1618" s="253"/>
    </row>
    <row r="1619" spans="1:78" customFormat="1" x14ac:dyDescent="0.35">
      <c r="A1619" s="56" t="s">
        <v>153</v>
      </c>
      <c r="B1619" s="56" t="s">
        <v>154</v>
      </c>
      <c r="C1619" s="56" t="s">
        <v>155</v>
      </c>
      <c r="D1619" s="56" t="s">
        <v>90</v>
      </c>
      <c r="E1619" s="56" t="s">
        <v>102</v>
      </c>
      <c r="F1619" s="56" t="s">
        <v>156</v>
      </c>
      <c r="G1619" s="56" t="s">
        <v>157</v>
      </c>
      <c r="H1619" s="56" t="s">
        <v>158</v>
      </c>
      <c r="I1619" s="56" t="s">
        <v>159</v>
      </c>
      <c r="J1619" s="56" t="s">
        <v>160</v>
      </c>
      <c r="K1619" s="56" t="s">
        <v>161</v>
      </c>
      <c r="L1619" s="56" t="s">
        <v>162</v>
      </c>
      <c r="M1619" s="56" t="s">
        <v>163</v>
      </c>
      <c r="N1619" s="56" t="s">
        <v>164</v>
      </c>
      <c r="O1619" s="56" t="s">
        <v>165</v>
      </c>
      <c r="P1619" s="56" t="s">
        <v>166</v>
      </c>
      <c r="Q1619" s="56" t="s">
        <v>167</v>
      </c>
      <c r="R1619" s="56" t="s">
        <v>168</v>
      </c>
      <c r="S1619" s="56" t="s">
        <v>169</v>
      </c>
      <c r="T1619" s="56" t="s">
        <v>136</v>
      </c>
      <c r="U1619" s="56" t="s">
        <v>135</v>
      </c>
      <c r="V1619" s="56" t="s">
        <v>171</v>
      </c>
      <c r="W1619" s="56" t="s">
        <v>174</v>
      </c>
      <c r="X1619" s="56" t="s">
        <v>175</v>
      </c>
      <c r="Y1619" s="56" t="s">
        <v>177</v>
      </c>
      <c r="Z1619" s="56" t="s">
        <v>172</v>
      </c>
    </row>
    <row r="1620" spans="1:78" customFormat="1" x14ac:dyDescent="0.35">
      <c r="A1620" s="51" t="s">
        <v>256</v>
      </c>
      <c r="B1620" s="50"/>
      <c r="C1620" s="223" t="s">
        <v>651</v>
      </c>
      <c r="D1620" s="225" t="str">
        <f ca="1">TEXT(TODAY(),"YYYY-MM-DD")</f>
        <v>2022-12-20</v>
      </c>
      <c r="E1620" s="223" t="str">
        <f ca="1">TEXT(TODAY()+45,"YYYY-MM-DD")</f>
        <v>2023-02-03</v>
      </c>
      <c r="F1620" s="224">
        <v>11</v>
      </c>
      <c r="G1620" s="224" t="s">
        <v>238</v>
      </c>
      <c r="H1620" s="224">
        <f>F1620</f>
        <v>11</v>
      </c>
      <c r="I1620" s="223" t="s">
        <v>65</v>
      </c>
      <c r="J1620" s="224">
        <v>1</v>
      </c>
      <c r="K1620" s="224" t="str">
        <f>TEXT(H1620*J1620,"0.00")</f>
        <v>11.00</v>
      </c>
      <c r="L1620" s="224"/>
      <c r="M1620" s="224">
        <f>10+(J1620*3)</f>
        <v>13</v>
      </c>
      <c r="N1620" s="223"/>
      <c r="O1620" s="223"/>
      <c r="P1620" s="223"/>
      <c r="Q1620" s="223"/>
      <c r="R1620" s="223"/>
      <c r="S1620" s="223"/>
      <c r="T1620" s="223" t="s">
        <v>141</v>
      </c>
      <c r="U1620" s="223" t="s">
        <v>647</v>
      </c>
      <c r="V1620" s="223" t="s">
        <v>195</v>
      </c>
      <c r="W1620" s="223" t="s">
        <v>38</v>
      </c>
      <c r="X1620" s="223" t="s">
        <v>196</v>
      </c>
      <c r="Y1620" s="223" t="s">
        <v>716</v>
      </c>
      <c r="Z1620" s="223" t="s">
        <v>715</v>
      </c>
      <c r="AU1620" t="s">
        <v>842</v>
      </c>
    </row>
    <row r="1622" spans="1:78" customFormat="1" x14ac:dyDescent="0.35">
      <c r="A1622" s="34" t="s">
        <v>714</v>
      </c>
      <c r="B1622" s="35"/>
      <c r="C1622" s="35"/>
      <c r="D1622" s="35"/>
      <c r="E1622" s="35"/>
      <c r="F1622" s="35"/>
      <c r="G1622" s="35"/>
      <c r="H1622" s="35"/>
      <c r="I1622" s="35"/>
      <c r="J1622" s="35"/>
      <c r="K1622" s="35"/>
      <c r="L1622" s="35"/>
      <c r="M1622" s="35"/>
      <c r="N1622" s="35"/>
      <c r="O1622" s="35"/>
      <c r="P1622" s="35"/>
      <c r="Q1622" s="35"/>
      <c r="R1622" s="35"/>
      <c r="S1622" s="35"/>
      <c r="T1622" s="35"/>
      <c r="U1622" s="35"/>
      <c r="V1622" s="35"/>
      <c r="W1622" s="35"/>
      <c r="X1622" s="35"/>
      <c r="Y1622" s="35"/>
      <c r="Z1622" s="35"/>
      <c r="AA1622" s="35"/>
      <c r="AB1622" s="35"/>
      <c r="AC1622" s="35"/>
      <c r="AD1622" s="35"/>
      <c r="AE1622" s="35"/>
      <c r="AF1622" s="35"/>
      <c r="AG1622" s="35"/>
      <c r="AH1622" s="35"/>
      <c r="AI1622" s="35"/>
    </row>
    <row r="1623" spans="1:78" customFormat="1" x14ac:dyDescent="0.35">
      <c r="A1623" s="36" t="s">
        <v>84</v>
      </c>
      <c r="B1623" s="36" t="s">
        <v>85</v>
      </c>
      <c r="C1623" s="36" t="s">
        <v>86</v>
      </c>
      <c r="D1623" s="36" t="s">
        <v>87</v>
      </c>
      <c r="E1623" s="36" t="s">
        <v>88</v>
      </c>
      <c r="F1623" s="36" t="s">
        <v>89</v>
      </c>
      <c r="G1623" s="36" t="s">
        <v>90</v>
      </c>
      <c r="H1623" s="36" t="s">
        <v>91</v>
      </c>
      <c r="I1623" s="36" t="s">
        <v>92</v>
      </c>
      <c r="J1623" s="36" t="s">
        <v>93</v>
      </c>
      <c r="K1623" s="36" t="s">
        <v>94</v>
      </c>
      <c r="L1623" s="36" t="s">
        <v>95</v>
      </c>
      <c r="M1623" s="36" t="s">
        <v>96</v>
      </c>
      <c r="N1623" s="36" t="s">
        <v>97</v>
      </c>
      <c r="O1623" s="36" t="s">
        <v>98</v>
      </c>
      <c r="P1623" s="36" t="s">
        <v>99</v>
      </c>
      <c r="Q1623" s="36" t="s">
        <v>100</v>
      </c>
      <c r="R1623" s="36" t="s">
        <v>101</v>
      </c>
      <c r="S1623" s="37" t="s">
        <v>102</v>
      </c>
      <c r="T1623" s="315" t="s">
        <v>103</v>
      </c>
      <c r="U1623" s="316"/>
      <c r="V1623" s="317"/>
      <c r="W1623" s="315" t="s">
        <v>104</v>
      </c>
      <c r="X1623" s="317"/>
      <c r="Y1623" s="254"/>
      <c r="Z1623" s="318" t="s">
        <v>105</v>
      </c>
      <c r="AA1623" s="319"/>
      <c r="AB1623" s="319"/>
      <c r="AC1623" s="319"/>
      <c r="AD1623" s="319"/>
      <c r="AE1623" s="319"/>
      <c r="AF1623" s="320"/>
      <c r="AG1623" s="318" t="s">
        <v>106</v>
      </c>
      <c r="AH1623" s="319"/>
      <c r="AI1623" s="319"/>
      <c r="AJ1623" s="319"/>
      <c r="AK1623" s="319"/>
      <c r="AL1623" s="320"/>
      <c r="AM1623" s="46"/>
      <c r="AN1623" s="47"/>
      <c r="AO1623" s="47"/>
      <c r="AP1623" s="47"/>
      <c r="AS1623" s="33"/>
      <c r="AT1623" s="33"/>
      <c r="AU1623" s="33"/>
      <c r="AV1623" s="33"/>
      <c r="AW1623" s="33"/>
      <c r="AX1623" s="33"/>
      <c r="AY1623" s="33"/>
      <c r="AZ1623" s="33"/>
      <c r="BA1623" s="33"/>
      <c r="BB1623" s="33"/>
      <c r="BC1623" s="33"/>
      <c r="BD1623" s="33"/>
      <c r="BE1623" s="33"/>
      <c r="BF1623" s="33"/>
      <c r="BG1623" s="33"/>
      <c r="BH1623" s="33"/>
      <c r="BI1623" s="33"/>
      <c r="BJ1623" s="33"/>
      <c r="BK1623" s="33"/>
      <c r="BL1623" s="33"/>
      <c r="BM1623" s="33"/>
      <c r="BN1623" s="33"/>
      <c r="BO1623" s="33"/>
      <c r="BP1623" s="33"/>
      <c r="BQ1623" s="33"/>
      <c r="BR1623" s="33"/>
      <c r="BS1623" s="33"/>
      <c r="BT1623" s="33"/>
      <c r="BU1623" s="33"/>
      <c r="BV1623" s="33"/>
      <c r="BW1623" s="33"/>
      <c r="BX1623" s="33"/>
      <c r="BY1623" s="33"/>
      <c r="BZ1623" s="33"/>
    </row>
    <row r="1624" spans="1:78" customFormat="1" x14ac:dyDescent="0.35">
      <c r="A1624" s="38"/>
      <c r="B1624" s="38"/>
      <c r="C1624" s="38"/>
      <c r="D1624" s="38"/>
      <c r="E1624" s="38"/>
      <c r="F1624" s="38"/>
      <c r="G1624" s="38"/>
      <c r="H1624" s="38"/>
      <c r="I1624" s="38"/>
      <c r="J1624" s="38"/>
      <c r="K1624" s="38"/>
      <c r="L1624" s="38"/>
      <c r="M1624" s="38"/>
      <c r="N1624" s="38"/>
      <c r="O1624" s="38"/>
      <c r="P1624" s="38"/>
      <c r="Q1624" s="38"/>
      <c r="R1624" s="38"/>
      <c r="S1624" s="38"/>
      <c r="T1624" s="39" t="s">
        <v>107</v>
      </c>
      <c r="U1624" s="39" t="s">
        <v>108</v>
      </c>
      <c r="V1624" s="39" t="s">
        <v>109</v>
      </c>
      <c r="W1624" s="39" t="s">
        <v>110</v>
      </c>
      <c r="X1624" s="39" t="s">
        <v>111</v>
      </c>
      <c r="Y1624" s="39" t="s">
        <v>112</v>
      </c>
      <c r="Z1624" s="39" t="s">
        <v>113</v>
      </c>
      <c r="AA1624" s="39" t="s">
        <v>114</v>
      </c>
      <c r="AB1624" s="39" t="s">
        <v>115</v>
      </c>
      <c r="AC1624" s="39" t="s">
        <v>116</v>
      </c>
      <c r="AD1624" s="39" t="s">
        <v>117</v>
      </c>
      <c r="AE1624" s="39" t="s">
        <v>118</v>
      </c>
      <c r="AF1624" s="39" t="s">
        <v>119</v>
      </c>
      <c r="AG1624" s="39" t="s">
        <v>120</v>
      </c>
      <c r="AH1624" s="39" t="s">
        <v>121</v>
      </c>
      <c r="AI1624" s="39" t="s">
        <v>122</v>
      </c>
      <c r="AJ1624" s="39" t="s">
        <v>123</v>
      </c>
      <c r="AK1624" s="39" t="s">
        <v>124</v>
      </c>
      <c r="AL1624" s="39" t="s">
        <v>125</v>
      </c>
      <c r="AM1624" s="38" t="s">
        <v>149</v>
      </c>
      <c r="AN1624" s="39" t="s">
        <v>150</v>
      </c>
      <c r="AO1624" s="39" t="s">
        <v>151</v>
      </c>
      <c r="AP1624" s="58" t="s">
        <v>178</v>
      </c>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row>
    <row r="1625" spans="1:78" customFormat="1" x14ac:dyDescent="0.35">
      <c r="A1625" s="40" t="s">
        <v>145</v>
      </c>
      <c r="B1625" s="5" t="s">
        <v>647</v>
      </c>
      <c r="C1625" s="40" t="s">
        <v>713</v>
      </c>
      <c r="D1625" s="5" t="s">
        <v>146</v>
      </c>
      <c r="E1625" s="41" t="s">
        <v>28</v>
      </c>
      <c r="F1625" s="40" t="s">
        <v>126</v>
      </c>
      <c r="G1625" s="42" t="str">
        <f ca="1">TEXT(TODAY(),"YYYY-MM-DD")</f>
        <v>2022-12-20</v>
      </c>
      <c r="H1625" s="42" t="str">
        <f ca="1">TEXT(TODAY(),"YYYY-MM-DD")</f>
        <v>2022-12-20</v>
      </c>
      <c r="I1625" s="40">
        <v>12</v>
      </c>
      <c r="J1625" s="40">
        <v>12</v>
      </c>
      <c r="K1625" s="40">
        <v>12</v>
      </c>
      <c r="L1625" s="40" t="s">
        <v>431</v>
      </c>
      <c r="M1625" s="40" t="s">
        <v>432</v>
      </c>
      <c r="N1625" s="21" t="s">
        <v>127</v>
      </c>
      <c r="O1625" s="21" t="s">
        <v>127</v>
      </c>
      <c r="P1625" s="21" t="s">
        <v>128</v>
      </c>
      <c r="Q1625" s="21" t="s">
        <v>128</v>
      </c>
      <c r="R1625" s="21" t="s">
        <v>128</v>
      </c>
      <c r="S1625" s="41"/>
      <c r="T1625" s="41" t="s">
        <v>129</v>
      </c>
      <c r="U1625" s="41" t="s">
        <v>130</v>
      </c>
      <c r="V1625" s="41"/>
      <c r="W1625" s="41" t="s">
        <v>131</v>
      </c>
      <c r="X1625" s="41" t="s">
        <v>132</v>
      </c>
      <c r="Y1625" s="41"/>
      <c r="Z1625" s="41"/>
      <c r="AA1625" s="41"/>
      <c r="AB1625" s="41"/>
      <c r="AC1625" s="41"/>
      <c r="AD1625" s="41" t="s">
        <v>128</v>
      </c>
      <c r="AE1625" s="41" t="s">
        <v>128</v>
      </c>
      <c r="AF1625" s="41" t="s">
        <v>128</v>
      </c>
      <c r="AG1625" s="41"/>
      <c r="AH1625" s="41"/>
      <c r="AI1625" s="41"/>
      <c r="AJ1625" s="41" t="s">
        <v>128</v>
      </c>
      <c r="AK1625" s="41" t="s">
        <v>128</v>
      </c>
      <c r="AL1625" s="41" t="s">
        <v>128</v>
      </c>
      <c r="AM1625" s="40"/>
      <c r="AN1625" s="40">
        <v>0</v>
      </c>
      <c r="AO1625" s="40">
        <v>4</v>
      </c>
      <c r="AP1625" s="40">
        <v>14</v>
      </c>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row>
    <row r="1626" spans="1:78" customFormat="1" x14ac:dyDescent="0.35"/>
    <row r="1627" spans="1:78" customFormat="1" x14ac:dyDescent="0.35">
      <c r="A1627" s="306" t="s">
        <v>712</v>
      </c>
      <c r="B1627" s="307"/>
      <c r="C1627" s="307"/>
      <c r="D1627" s="307"/>
      <c r="E1627" s="307"/>
      <c r="F1627" s="307"/>
      <c r="G1627" s="307"/>
      <c r="H1627" s="307"/>
      <c r="I1627" s="307"/>
      <c r="J1627" s="307"/>
    </row>
    <row r="1628" spans="1:78" customFormat="1" x14ac:dyDescent="0.35">
      <c r="A1628" s="252"/>
      <c r="B1628" s="253"/>
      <c r="C1628" s="308" t="s">
        <v>245</v>
      </c>
      <c r="D1628" s="308"/>
      <c r="E1628" s="308"/>
      <c r="F1628" s="308"/>
      <c r="G1628" s="308"/>
      <c r="H1628" s="308"/>
      <c r="I1628" s="308"/>
      <c r="J1628" s="308"/>
      <c r="K1628" s="308"/>
    </row>
    <row r="1629" spans="1:78" customFormat="1" x14ac:dyDescent="0.35">
      <c r="A1629" s="304" t="s">
        <v>246</v>
      </c>
      <c r="B1629" s="304" t="s">
        <v>247</v>
      </c>
      <c r="C1629" s="309" t="s">
        <v>248</v>
      </c>
      <c r="D1629" s="310"/>
      <c r="E1629" s="310"/>
      <c r="F1629" s="311"/>
      <c r="G1629" s="312" t="s">
        <v>249</v>
      </c>
      <c r="H1629" s="313"/>
      <c r="I1629" s="313"/>
      <c r="J1629" s="314"/>
      <c r="K1629" s="304" t="s">
        <v>250</v>
      </c>
      <c r="L1629" s="304" t="s">
        <v>251</v>
      </c>
    </row>
    <row r="1630" spans="1:78" customFormat="1" x14ac:dyDescent="0.35">
      <c r="A1630" s="305"/>
      <c r="B1630" s="305"/>
      <c r="C1630" s="88" t="s">
        <v>161</v>
      </c>
      <c r="D1630" s="88" t="s">
        <v>163</v>
      </c>
      <c r="E1630" s="88" t="s">
        <v>252</v>
      </c>
      <c r="F1630" s="88" t="s">
        <v>253</v>
      </c>
      <c r="G1630" s="89" t="s">
        <v>161</v>
      </c>
      <c r="H1630" s="89" t="s">
        <v>163</v>
      </c>
      <c r="I1630" s="89" t="s">
        <v>252</v>
      </c>
      <c r="J1630" s="89" t="s">
        <v>253</v>
      </c>
      <c r="K1630" s="305"/>
      <c r="L1630" s="305"/>
    </row>
    <row r="1631" spans="1:78" customFormat="1" x14ac:dyDescent="0.35">
      <c r="A1631" s="41" t="s">
        <v>254</v>
      </c>
      <c r="B1631" s="41" t="s">
        <v>255</v>
      </c>
      <c r="C1631" s="21" t="str">
        <f>TEXT(9707.25,"0.00")</f>
        <v>9707.25</v>
      </c>
      <c r="D1631" s="21" t="str">
        <f>TEXT(0,"0")</f>
        <v>0</v>
      </c>
      <c r="E1631" s="21" t="str">
        <f>TEXT(9707.25,"0.00")</f>
        <v>9707.25</v>
      </c>
      <c r="F1631" s="21" t="str">
        <f>TEXT(100,"0")</f>
        <v>100</v>
      </c>
      <c r="G1631" s="21" t="str">
        <f>TEXT(9707.25,"0.00")</f>
        <v>9707.25</v>
      </c>
      <c r="H1631" s="21" t="str">
        <f>TEXT(0,"0")</f>
        <v>0</v>
      </c>
      <c r="I1631" s="21" t="str">
        <f>TEXT(9707.25,"0.00")</f>
        <v>9707.25</v>
      </c>
      <c r="J1631" s="21" t="str">
        <f>TEXT(100,"0")</f>
        <v>100</v>
      </c>
      <c r="K1631" s="21" t="str">
        <f>TEXT(0,"0")</f>
        <v>0</v>
      </c>
      <c r="L1631" s="41" t="s">
        <v>28</v>
      </c>
    </row>
    <row r="1633" spans="1:78" customFormat="1" x14ac:dyDescent="0.35">
      <c r="A1633" s="34" t="s">
        <v>725</v>
      </c>
      <c r="B1633" s="35"/>
      <c r="C1633" s="35"/>
      <c r="D1633" s="35"/>
      <c r="E1633" s="35"/>
      <c r="F1633" s="35"/>
      <c r="G1633" s="35"/>
      <c r="H1633" s="35"/>
      <c r="I1633" s="35"/>
      <c r="J1633" s="35"/>
      <c r="K1633" s="35"/>
      <c r="L1633" s="35"/>
      <c r="M1633" s="35"/>
      <c r="N1633" s="35"/>
      <c r="O1633" s="35"/>
      <c r="P1633" s="35"/>
      <c r="Q1633" s="35"/>
      <c r="R1633" s="35"/>
      <c r="S1633" s="35"/>
      <c r="T1633" s="35"/>
      <c r="U1633" s="35"/>
      <c r="V1633" s="35"/>
      <c r="W1633" s="35"/>
      <c r="X1633" s="35"/>
      <c r="Y1633" s="35"/>
      <c r="Z1633" s="35"/>
      <c r="AA1633" s="35"/>
      <c r="AB1633" s="35"/>
      <c r="AC1633" s="35"/>
      <c r="AD1633" s="35"/>
      <c r="AE1633" s="35"/>
      <c r="AF1633" s="35"/>
      <c r="AG1633" s="35"/>
      <c r="AH1633" s="35"/>
      <c r="AI1633" s="35"/>
    </row>
    <row r="1634" spans="1:78" customFormat="1" x14ac:dyDescent="0.35">
      <c r="A1634" s="36" t="s">
        <v>84</v>
      </c>
      <c r="B1634" s="36" t="s">
        <v>85</v>
      </c>
      <c r="C1634" s="36" t="s">
        <v>86</v>
      </c>
      <c r="D1634" s="36" t="s">
        <v>87</v>
      </c>
      <c r="E1634" s="36" t="s">
        <v>88</v>
      </c>
      <c r="F1634" s="36" t="s">
        <v>89</v>
      </c>
      <c r="G1634" s="36" t="s">
        <v>90</v>
      </c>
      <c r="H1634" s="36" t="s">
        <v>91</v>
      </c>
      <c r="I1634" s="36" t="s">
        <v>92</v>
      </c>
      <c r="J1634" s="36" t="s">
        <v>93</v>
      </c>
      <c r="K1634" s="36" t="s">
        <v>94</v>
      </c>
      <c r="L1634" s="36" t="s">
        <v>95</v>
      </c>
      <c r="M1634" s="36" t="s">
        <v>96</v>
      </c>
      <c r="N1634" s="36" t="s">
        <v>97</v>
      </c>
      <c r="O1634" s="36" t="s">
        <v>98</v>
      </c>
      <c r="P1634" s="36" t="s">
        <v>99</v>
      </c>
      <c r="Q1634" s="36" t="s">
        <v>100</v>
      </c>
      <c r="R1634" s="36" t="s">
        <v>101</v>
      </c>
      <c r="S1634" s="37" t="s">
        <v>102</v>
      </c>
      <c r="T1634" s="315" t="s">
        <v>103</v>
      </c>
      <c r="U1634" s="316"/>
      <c r="V1634" s="317"/>
      <c r="W1634" s="315" t="s">
        <v>104</v>
      </c>
      <c r="X1634" s="317"/>
      <c r="Y1634" s="257"/>
      <c r="Z1634" s="318" t="s">
        <v>105</v>
      </c>
      <c r="AA1634" s="319"/>
      <c r="AB1634" s="319"/>
      <c r="AC1634" s="319"/>
      <c r="AD1634" s="319"/>
      <c r="AE1634" s="319"/>
      <c r="AF1634" s="320"/>
      <c r="AG1634" s="318" t="s">
        <v>106</v>
      </c>
      <c r="AH1634" s="319"/>
      <c r="AI1634" s="319"/>
      <c r="AJ1634" s="319"/>
      <c r="AK1634" s="319"/>
      <c r="AL1634" s="320"/>
      <c r="AM1634" s="46"/>
      <c r="AN1634" s="47"/>
      <c r="AO1634" s="47"/>
      <c r="AP1634" s="47"/>
      <c r="AS1634" s="33"/>
      <c r="AT1634" s="33"/>
      <c r="AU1634" s="33"/>
      <c r="AV1634" s="33"/>
      <c r="AW1634" s="33"/>
      <c r="AX1634" s="33"/>
      <c r="AY1634" s="33"/>
      <c r="AZ1634" s="33"/>
      <c r="BA1634" s="33"/>
      <c r="BB1634" s="33"/>
      <c r="BC1634" s="33"/>
      <c r="BD1634" s="33"/>
      <c r="BE1634" s="33"/>
      <c r="BF1634" s="33"/>
      <c r="BG1634" s="33"/>
      <c r="BH1634" s="33"/>
      <c r="BI1634" s="33"/>
      <c r="BJ1634" s="33"/>
      <c r="BK1634" s="33"/>
      <c r="BL1634" s="33"/>
      <c r="BM1634" s="33"/>
      <c r="BN1634" s="33"/>
      <c r="BO1634" s="33"/>
      <c r="BP1634" s="33"/>
      <c r="BQ1634" s="33"/>
      <c r="BR1634" s="33"/>
      <c r="BS1634" s="33"/>
      <c r="BT1634" s="33"/>
      <c r="BU1634" s="33"/>
      <c r="BV1634" s="33"/>
      <c r="BW1634" s="33"/>
      <c r="BX1634" s="33"/>
      <c r="BY1634" s="33"/>
      <c r="BZ1634" s="33"/>
    </row>
    <row r="1635" spans="1:78" customFormat="1" x14ac:dyDescent="0.35">
      <c r="A1635" s="38"/>
      <c r="B1635" s="38"/>
      <c r="C1635" s="38"/>
      <c r="D1635" s="38"/>
      <c r="E1635" s="38"/>
      <c r="F1635" s="38"/>
      <c r="G1635" s="38"/>
      <c r="H1635" s="38"/>
      <c r="I1635" s="38"/>
      <c r="J1635" s="38"/>
      <c r="K1635" s="38"/>
      <c r="L1635" s="38"/>
      <c r="M1635" s="38"/>
      <c r="N1635" s="38"/>
      <c r="O1635" s="38"/>
      <c r="P1635" s="38"/>
      <c r="Q1635" s="38"/>
      <c r="R1635" s="38"/>
      <c r="S1635" s="38"/>
      <c r="T1635" s="39" t="s">
        <v>107</v>
      </c>
      <c r="U1635" s="39" t="s">
        <v>108</v>
      </c>
      <c r="V1635" s="39" t="s">
        <v>109</v>
      </c>
      <c r="W1635" s="39" t="s">
        <v>110</v>
      </c>
      <c r="X1635" s="39" t="s">
        <v>111</v>
      </c>
      <c r="Y1635" s="39" t="s">
        <v>112</v>
      </c>
      <c r="Z1635" s="39" t="s">
        <v>113</v>
      </c>
      <c r="AA1635" s="39" t="s">
        <v>114</v>
      </c>
      <c r="AB1635" s="39" t="s">
        <v>115</v>
      </c>
      <c r="AC1635" s="39" t="s">
        <v>116</v>
      </c>
      <c r="AD1635" s="39" t="s">
        <v>117</v>
      </c>
      <c r="AE1635" s="39" t="s">
        <v>118</v>
      </c>
      <c r="AF1635" s="39" t="s">
        <v>119</v>
      </c>
      <c r="AG1635" s="39" t="s">
        <v>120</v>
      </c>
      <c r="AH1635" s="39" t="s">
        <v>121</v>
      </c>
      <c r="AI1635" s="39" t="s">
        <v>122</v>
      </c>
      <c r="AJ1635" s="39" t="s">
        <v>123</v>
      </c>
      <c r="AK1635" s="39" t="s">
        <v>124</v>
      </c>
      <c r="AL1635" s="39" t="s">
        <v>125</v>
      </c>
      <c r="AM1635" s="38" t="s">
        <v>149</v>
      </c>
      <c r="AN1635" s="39" t="s">
        <v>150</v>
      </c>
      <c r="AO1635" s="39" t="s">
        <v>151</v>
      </c>
      <c r="AP1635" s="58" t="s">
        <v>178</v>
      </c>
      <c r="AS1635" s="33"/>
      <c r="AT1635" s="33"/>
      <c r="AU1635" s="33"/>
      <c r="AV1635" s="33"/>
      <c r="AW1635" s="33"/>
      <c r="AX1635" s="33"/>
      <c r="AY1635" s="33"/>
      <c r="AZ1635" s="33"/>
      <c r="BA1635" s="33"/>
      <c r="BB1635" s="33"/>
      <c r="BC1635" s="33"/>
      <c r="BD1635" s="33"/>
      <c r="BE1635" s="33"/>
      <c r="BF1635" s="33"/>
      <c r="BG1635" s="33"/>
      <c r="BH1635" s="33"/>
      <c r="BI1635" s="33"/>
      <c r="BJ1635" s="33"/>
      <c r="BK1635" s="33"/>
      <c r="BL1635" s="33"/>
      <c r="BM1635" s="33"/>
      <c r="BN1635" s="33"/>
      <c r="BO1635" s="33"/>
      <c r="BP1635" s="33"/>
      <c r="BQ1635" s="33"/>
      <c r="BR1635" s="33"/>
      <c r="BS1635" s="33"/>
      <c r="BT1635" s="33"/>
      <c r="BU1635" s="33"/>
      <c r="BV1635" s="33"/>
      <c r="BW1635" s="33"/>
      <c r="BX1635" s="33"/>
      <c r="BY1635" s="33"/>
      <c r="BZ1635" s="33"/>
    </row>
    <row r="1636" spans="1:78" customFormat="1" x14ac:dyDescent="0.35">
      <c r="A1636" s="40" t="s">
        <v>145</v>
      </c>
      <c r="B1636" s="5" t="s">
        <v>647</v>
      </c>
      <c r="C1636" s="40" t="s">
        <v>721</v>
      </c>
      <c r="D1636" s="5" t="s">
        <v>146</v>
      </c>
      <c r="E1636" s="41" t="s">
        <v>28</v>
      </c>
      <c r="F1636" s="40" t="s">
        <v>126</v>
      </c>
      <c r="G1636" s="42" t="str">
        <f ca="1">TEXT(TODAY(),"YYYY-MM-DD")</f>
        <v>2022-12-20</v>
      </c>
      <c r="H1636" s="42" t="str">
        <f ca="1">TEXT(TODAY(),"YYYY-MM-DD")</f>
        <v>2022-12-20</v>
      </c>
      <c r="I1636" s="40">
        <v>12</v>
      </c>
      <c r="J1636" s="40">
        <v>12</v>
      </c>
      <c r="K1636" s="40">
        <v>12</v>
      </c>
      <c r="L1636" s="40" t="s">
        <v>431</v>
      </c>
      <c r="M1636" s="40" t="s">
        <v>432</v>
      </c>
      <c r="N1636" s="21" t="s">
        <v>127</v>
      </c>
      <c r="O1636" s="21" t="s">
        <v>127</v>
      </c>
      <c r="P1636" s="21" t="s">
        <v>128</v>
      </c>
      <c r="Q1636" s="21" t="s">
        <v>128</v>
      </c>
      <c r="R1636" s="21" t="s">
        <v>128</v>
      </c>
      <c r="S1636" s="41"/>
      <c r="T1636" s="41" t="s">
        <v>129</v>
      </c>
      <c r="U1636" s="41" t="s">
        <v>130</v>
      </c>
      <c r="V1636" s="41"/>
      <c r="W1636" s="41" t="s">
        <v>131</v>
      </c>
      <c r="X1636" s="41" t="s">
        <v>132</v>
      </c>
      <c r="Y1636" s="41"/>
      <c r="Z1636" s="41"/>
      <c r="AA1636" s="41"/>
      <c r="AB1636" s="41"/>
      <c r="AC1636" s="41"/>
      <c r="AD1636" s="41" t="s">
        <v>128</v>
      </c>
      <c r="AE1636" s="41" t="s">
        <v>128</v>
      </c>
      <c r="AF1636" s="41" t="s">
        <v>128</v>
      </c>
      <c r="AG1636" s="41"/>
      <c r="AH1636" s="41"/>
      <c r="AI1636" s="41"/>
      <c r="AJ1636" s="41" t="s">
        <v>128</v>
      </c>
      <c r="AK1636" s="41" t="s">
        <v>128</v>
      </c>
      <c r="AL1636" s="41" t="s">
        <v>128</v>
      </c>
      <c r="AM1636" s="40"/>
      <c r="AN1636" s="40">
        <v>0</v>
      </c>
      <c r="AO1636" s="40">
        <v>0</v>
      </c>
      <c r="AP1636" s="40">
        <v>14</v>
      </c>
      <c r="AS1636" s="33"/>
      <c r="AT1636" s="33"/>
      <c r="AU1636" s="33"/>
      <c r="AV1636" s="33"/>
      <c r="AW1636" s="33"/>
      <c r="AX1636" s="33"/>
      <c r="AY1636" s="33"/>
      <c r="AZ1636" s="33"/>
      <c r="BA1636" s="33"/>
      <c r="BB1636" s="33"/>
      <c r="BC1636" s="33"/>
      <c r="BD1636" s="33"/>
      <c r="BE1636" s="33"/>
      <c r="BF1636" s="33"/>
      <c r="BG1636" s="33"/>
      <c r="BH1636" s="33"/>
      <c r="BI1636" s="33"/>
      <c r="BJ1636" s="33"/>
      <c r="BK1636" s="33"/>
      <c r="BL1636" s="33"/>
      <c r="BM1636" s="33"/>
      <c r="BN1636" s="33"/>
      <c r="BO1636" s="33"/>
      <c r="BP1636" s="33"/>
      <c r="BQ1636" s="33"/>
      <c r="BR1636" s="33"/>
      <c r="BS1636" s="33"/>
      <c r="BT1636" s="33"/>
      <c r="BU1636" s="33"/>
      <c r="BV1636" s="33"/>
      <c r="BW1636" s="33"/>
      <c r="BX1636" s="33"/>
      <c r="BY1636" s="33"/>
      <c r="BZ1636" s="33"/>
    </row>
    <row r="1637" spans="1:78" customFormat="1" ht="19" customHeight="1" x14ac:dyDescent="0.35">
      <c r="A1637" s="33"/>
      <c r="B1637" s="33"/>
      <c r="C1637" s="33"/>
      <c r="D1637" s="33"/>
      <c r="E1637" s="33"/>
      <c r="F1637" s="33"/>
      <c r="G1637" s="33"/>
      <c r="H1637" s="33"/>
      <c r="I1637" s="33"/>
      <c r="J1637" s="33"/>
      <c r="K1637" s="33"/>
      <c r="L1637" s="14"/>
      <c r="M1637" s="14"/>
      <c r="Y1637" s="60"/>
    </row>
    <row r="1638" spans="1:78" customFormat="1" ht="18.5" x14ac:dyDescent="0.35">
      <c r="A1638" s="48" t="s">
        <v>724</v>
      </c>
      <c r="B1638" s="49"/>
      <c r="C1638" s="49"/>
      <c r="D1638" s="49"/>
      <c r="E1638" s="49"/>
      <c r="F1638" s="49"/>
      <c r="G1638" s="49"/>
      <c r="H1638" s="49"/>
      <c r="I1638" s="49"/>
      <c r="J1638" s="49"/>
      <c r="K1638" s="49"/>
      <c r="L1638" s="33"/>
      <c r="Y1638" s="60"/>
      <c r="BB1638" s="33"/>
      <c r="BC1638" s="33"/>
      <c r="BD1638" s="33"/>
      <c r="BE1638" s="33"/>
      <c r="BF1638" s="33"/>
      <c r="BG1638" s="33"/>
      <c r="BH1638" s="33"/>
      <c r="BI1638" s="33"/>
      <c r="BJ1638" s="33"/>
      <c r="BK1638" s="33"/>
      <c r="BL1638" s="33"/>
      <c r="BM1638" s="33"/>
      <c r="BN1638" s="33"/>
      <c r="BO1638" s="33"/>
      <c r="BP1638" s="33"/>
      <c r="BQ1638" s="33"/>
      <c r="BR1638" s="33"/>
      <c r="BS1638" s="33"/>
      <c r="BT1638" s="33"/>
      <c r="BU1638" s="33"/>
      <c r="BV1638" s="33"/>
      <c r="BW1638" s="33"/>
      <c r="BX1638" s="33"/>
      <c r="BY1638" s="33"/>
      <c r="BZ1638" s="33"/>
    </row>
    <row r="1639" spans="1:78" customFormat="1" ht="15.5" x14ac:dyDescent="0.35">
      <c r="A1639" s="43" t="s">
        <v>32</v>
      </c>
      <c r="B1639" s="43" t="s">
        <v>33</v>
      </c>
      <c r="C1639" s="43" t="s">
        <v>34</v>
      </c>
      <c r="D1639" s="43" t="s">
        <v>4</v>
      </c>
      <c r="E1639" s="43" t="s">
        <v>35</v>
      </c>
      <c r="F1639" s="43" t="s">
        <v>133</v>
      </c>
      <c r="G1639" s="43" t="s">
        <v>134</v>
      </c>
      <c r="H1639" s="43" t="s">
        <v>135</v>
      </c>
      <c r="I1639" s="43" t="s">
        <v>136</v>
      </c>
      <c r="J1639" s="43" t="s">
        <v>137</v>
      </c>
      <c r="K1639" s="43" t="s">
        <v>138</v>
      </c>
      <c r="L1639" s="33"/>
      <c r="Y1639" s="60"/>
      <c r="BB1639" s="33"/>
      <c r="BC1639" s="33"/>
      <c r="BD1639" s="33"/>
      <c r="BE1639" s="33"/>
      <c r="BF1639" s="33"/>
      <c r="BG1639" s="33"/>
      <c r="BH1639" s="33"/>
      <c r="BI1639" s="33"/>
      <c r="BJ1639" s="33"/>
      <c r="BK1639" s="33"/>
      <c r="BL1639" s="33"/>
      <c r="BM1639" s="33"/>
      <c r="BN1639" s="33"/>
      <c r="BO1639" s="33"/>
      <c r="BP1639" s="33"/>
      <c r="BQ1639" s="33"/>
      <c r="BR1639" s="33"/>
      <c r="BS1639" s="33"/>
      <c r="BT1639" s="33"/>
      <c r="BU1639" s="33"/>
      <c r="BV1639" s="33"/>
      <c r="BW1639" s="33"/>
      <c r="BX1639" s="33"/>
      <c r="BY1639" s="33"/>
      <c r="BZ1639" s="33"/>
    </row>
    <row r="1640" spans="1:78" customFormat="1" x14ac:dyDescent="0.35">
      <c r="A1640" s="44" t="s">
        <v>139</v>
      </c>
      <c r="B1640" s="44" t="s">
        <v>140</v>
      </c>
      <c r="C1640" s="44" t="str">
        <f ca="1">TEXT(TODAY(),"YYYY-MM-DD")</f>
        <v>2022-12-20</v>
      </c>
      <c r="D1640" s="44" t="s">
        <v>13</v>
      </c>
      <c r="E1640" s="44" t="s">
        <v>38</v>
      </c>
      <c r="F1640" s="45" t="str">
        <f ca="1">TEXT(TODAY(),"YYYY-MM-DD")</f>
        <v>2022-12-20</v>
      </c>
      <c r="G1640" s="42" t="s">
        <v>128</v>
      </c>
      <c r="H1640" s="44" t="s">
        <v>647</v>
      </c>
      <c r="I1640" s="44" t="s">
        <v>141</v>
      </c>
      <c r="J1640" s="44" t="s">
        <v>152</v>
      </c>
      <c r="K1640" s="44"/>
      <c r="L1640" s="33"/>
      <c r="Y1640" s="60"/>
      <c r="BB1640" s="33"/>
      <c r="BC1640" s="33"/>
      <c r="BD1640" s="33"/>
      <c r="BE1640" s="33"/>
      <c r="BF1640" s="33"/>
      <c r="BG1640" s="33"/>
      <c r="BH1640" s="33"/>
      <c r="BI1640" s="33"/>
      <c r="BJ1640" s="33"/>
      <c r="BK1640" s="33"/>
      <c r="BL1640" s="33"/>
      <c r="BM1640" s="33"/>
      <c r="BN1640" s="33"/>
      <c r="BO1640" s="33"/>
      <c r="BP1640" s="33"/>
      <c r="BQ1640" s="33"/>
      <c r="BR1640" s="33"/>
      <c r="BS1640" s="33"/>
      <c r="BT1640" s="33"/>
      <c r="BU1640" s="33"/>
      <c r="BV1640" s="33"/>
      <c r="BW1640" s="33"/>
      <c r="BX1640" s="33"/>
      <c r="BY1640" s="33"/>
      <c r="BZ1640" s="33"/>
    </row>
    <row r="1641" spans="1:78" customFormat="1" x14ac:dyDescent="0.35">
      <c r="A1641" s="44" t="s">
        <v>36</v>
      </c>
      <c r="B1641" s="44" t="s">
        <v>143</v>
      </c>
      <c r="C1641" s="44" t="str">
        <f ca="1">TEXT(TODAY(),"YYYY-MM-DD")</f>
        <v>2022-12-20</v>
      </c>
      <c r="D1641" s="44" t="s">
        <v>13</v>
      </c>
      <c r="E1641" s="44" t="s">
        <v>144</v>
      </c>
      <c r="F1641" s="45" t="str">
        <f ca="1">TEXT(TODAY(),"YYYY-MM-DD")</f>
        <v>2022-12-20</v>
      </c>
      <c r="G1641" s="42" t="s">
        <v>128</v>
      </c>
      <c r="H1641" s="44" t="s">
        <v>647</v>
      </c>
      <c r="I1641" s="44" t="s">
        <v>141</v>
      </c>
      <c r="J1641" s="44" t="s">
        <v>142</v>
      </c>
      <c r="K1641" s="44"/>
      <c r="L1641" s="33"/>
      <c r="Y1641" s="60"/>
      <c r="BB1641" s="33"/>
      <c r="BC1641" s="33"/>
      <c r="BD1641" s="33"/>
      <c r="BE1641" s="33"/>
      <c r="BF1641" s="33"/>
      <c r="BG1641" s="33"/>
      <c r="BH1641" s="33"/>
      <c r="BI1641" s="33"/>
      <c r="BJ1641" s="33"/>
      <c r="BK1641" s="33"/>
      <c r="BL1641" s="33"/>
      <c r="BM1641" s="33"/>
      <c r="BN1641" s="33"/>
      <c r="BO1641" s="33"/>
      <c r="BP1641" s="33"/>
      <c r="BQ1641" s="33"/>
      <c r="BR1641" s="33"/>
      <c r="BS1641" s="33"/>
      <c r="BT1641" s="33"/>
      <c r="BU1641" s="33"/>
      <c r="BV1641" s="33"/>
      <c r="BW1641" s="33"/>
      <c r="BX1641" s="33"/>
      <c r="BY1641" s="33"/>
      <c r="BZ1641" s="33"/>
    </row>
    <row r="1643" spans="1:78" customFormat="1" x14ac:dyDescent="0.35">
      <c r="A1643" s="321" t="s">
        <v>723</v>
      </c>
      <c r="B1643" s="322"/>
      <c r="C1643" s="322"/>
      <c r="D1643" s="322"/>
      <c r="E1643" s="322"/>
      <c r="F1643" s="322"/>
      <c r="G1643" s="322"/>
      <c r="H1643" s="322"/>
      <c r="I1643" s="322"/>
      <c r="J1643" s="322"/>
      <c r="K1643" s="322"/>
      <c r="L1643" s="322"/>
      <c r="M1643" s="322"/>
      <c r="N1643" s="322"/>
      <c r="O1643" s="322"/>
      <c r="P1643" s="322"/>
      <c r="Q1643" s="322"/>
      <c r="R1643" s="322"/>
      <c r="S1643" s="256"/>
      <c r="T1643" s="256"/>
      <c r="U1643" s="256"/>
      <c r="V1643" s="256"/>
      <c r="W1643" s="256"/>
      <c r="X1643" s="256"/>
      <c r="Y1643" s="256"/>
      <c r="Z1643" s="256"/>
    </row>
    <row r="1644" spans="1:78" customFormat="1" x14ac:dyDescent="0.35">
      <c r="A1644" s="56" t="s">
        <v>153</v>
      </c>
      <c r="B1644" s="56" t="s">
        <v>154</v>
      </c>
      <c r="C1644" s="56" t="s">
        <v>155</v>
      </c>
      <c r="D1644" s="56" t="s">
        <v>90</v>
      </c>
      <c r="E1644" s="56" t="s">
        <v>102</v>
      </c>
      <c r="F1644" s="56" t="s">
        <v>156</v>
      </c>
      <c r="G1644" s="56" t="s">
        <v>157</v>
      </c>
      <c r="H1644" s="56" t="s">
        <v>158</v>
      </c>
      <c r="I1644" s="56" t="s">
        <v>159</v>
      </c>
      <c r="J1644" s="56" t="s">
        <v>160</v>
      </c>
      <c r="K1644" s="56" t="s">
        <v>161</v>
      </c>
      <c r="L1644" s="56" t="s">
        <v>162</v>
      </c>
      <c r="M1644" s="56" t="s">
        <v>163</v>
      </c>
      <c r="N1644" s="56" t="s">
        <v>164</v>
      </c>
      <c r="O1644" s="56" t="s">
        <v>165</v>
      </c>
      <c r="P1644" s="56" t="s">
        <v>166</v>
      </c>
      <c r="Q1644" s="56" t="s">
        <v>167</v>
      </c>
      <c r="R1644" s="56" t="s">
        <v>168</v>
      </c>
      <c r="S1644" s="56" t="s">
        <v>169</v>
      </c>
      <c r="T1644" s="56" t="s">
        <v>136</v>
      </c>
      <c r="U1644" s="56" t="s">
        <v>135</v>
      </c>
      <c r="V1644" s="56" t="s">
        <v>171</v>
      </c>
      <c r="W1644" s="56" t="s">
        <v>174</v>
      </c>
      <c r="X1644" s="56" t="s">
        <v>175</v>
      </c>
      <c r="Y1644" s="56" t="s">
        <v>177</v>
      </c>
      <c r="Z1644" s="56" t="s">
        <v>172</v>
      </c>
    </row>
    <row r="1645" spans="1:78" customFormat="1" x14ac:dyDescent="0.35">
      <c r="A1645" s="51" t="s">
        <v>256</v>
      </c>
      <c r="B1645" s="50"/>
      <c r="C1645" s="223" t="s">
        <v>651</v>
      </c>
      <c r="D1645" s="225" t="str">
        <f ca="1">TEXT(TODAY(),"YYYY-MM-DD")</f>
        <v>2022-12-20</v>
      </c>
      <c r="E1645" s="223" t="str">
        <f ca="1">TEXT(TODAY()+45,"YYYY-MM-DD")</f>
        <v>2023-02-03</v>
      </c>
      <c r="F1645" s="224">
        <v>11</v>
      </c>
      <c r="G1645" s="224" t="s">
        <v>238</v>
      </c>
      <c r="H1645" s="224">
        <f>F1645</f>
        <v>11</v>
      </c>
      <c r="I1645" s="223" t="s">
        <v>65</v>
      </c>
      <c r="J1645" s="224">
        <v>1</v>
      </c>
      <c r="K1645" s="224" t="str">
        <f>TEXT(H1645*J1645,"0.00")</f>
        <v>11.00</v>
      </c>
      <c r="L1645" s="224"/>
      <c r="M1645" s="224">
        <f>10+(J1645*3)</f>
        <v>13</v>
      </c>
      <c r="N1645" s="223"/>
      <c r="O1645" s="223"/>
      <c r="P1645" s="223"/>
      <c r="Q1645" s="223"/>
      <c r="R1645" s="223"/>
      <c r="S1645" s="223"/>
      <c r="T1645" s="223" t="s">
        <v>141</v>
      </c>
      <c r="U1645" s="223" t="s">
        <v>647</v>
      </c>
      <c r="V1645" s="223" t="s">
        <v>195</v>
      </c>
      <c r="W1645" s="223" t="s">
        <v>38</v>
      </c>
      <c r="X1645" s="223" t="s">
        <v>196</v>
      </c>
      <c r="Y1645" s="223" t="s">
        <v>334</v>
      </c>
      <c r="Z1645" s="223" t="s">
        <v>335</v>
      </c>
      <c r="AU1645" t="s">
        <v>843</v>
      </c>
    </row>
    <row r="1647" spans="1:78" customFormat="1" x14ac:dyDescent="0.35">
      <c r="A1647" s="34" t="s">
        <v>722</v>
      </c>
      <c r="B1647" s="35"/>
      <c r="C1647" s="35"/>
      <c r="D1647" s="35"/>
      <c r="E1647" s="35"/>
      <c r="F1647" s="35"/>
      <c r="G1647" s="35"/>
      <c r="H1647" s="35"/>
      <c r="I1647" s="35"/>
      <c r="J1647" s="35"/>
      <c r="K1647" s="35"/>
      <c r="L1647" s="35"/>
      <c r="M1647" s="35"/>
      <c r="N1647" s="35"/>
      <c r="O1647" s="35"/>
      <c r="P1647" s="35"/>
      <c r="Q1647" s="35"/>
      <c r="R1647" s="35"/>
      <c r="S1647" s="35"/>
      <c r="T1647" s="35"/>
      <c r="U1647" s="35"/>
      <c r="V1647" s="35"/>
      <c r="W1647" s="35"/>
      <c r="X1647" s="35"/>
      <c r="Y1647" s="35"/>
      <c r="Z1647" s="35"/>
      <c r="AA1647" s="35"/>
      <c r="AB1647" s="35"/>
      <c r="AC1647" s="35"/>
      <c r="AD1647" s="35"/>
      <c r="AE1647" s="35"/>
      <c r="AF1647" s="35"/>
      <c r="AG1647" s="35"/>
      <c r="AH1647" s="35"/>
      <c r="AI1647" s="35"/>
    </row>
    <row r="1648" spans="1:78" customFormat="1" x14ac:dyDescent="0.35">
      <c r="A1648" s="36" t="s">
        <v>84</v>
      </c>
      <c r="B1648" s="36" t="s">
        <v>85</v>
      </c>
      <c r="C1648" s="36" t="s">
        <v>86</v>
      </c>
      <c r="D1648" s="36" t="s">
        <v>87</v>
      </c>
      <c r="E1648" s="36" t="s">
        <v>88</v>
      </c>
      <c r="F1648" s="36" t="s">
        <v>89</v>
      </c>
      <c r="G1648" s="36" t="s">
        <v>90</v>
      </c>
      <c r="H1648" s="36" t="s">
        <v>91</v>
      </c>
      <c r="I1648" s="36" t="s">
        <v>92</v>
      </c>
      <c r="J1648" s="36" t="s">
        <v>93</v>
      </c>
      <c r="K1648" s="36" t="s">
        <v>94</v>
      </c>
      <c r="L1648" s="36" t="s">
        <v>95</v>
      </c>
      <c r="M1648" s="36" t="s">
        <v>96</v>
      </c>
      <c r="N1648" s="36" t="s">
        <v>97</v>
      </c>
      <c r="O1648" s="36" t="s">
        <v>98</v>
      </c>
      <c r="P1648" s="36" t="s">
        <v>99</v>
      </c>
      <c r="Q1648" s="36" t="s">
        <v>100</v>
      </c>
      <c r="R1648" s="36" t="s">
        <v>101</v>
      </c>
      <c r="S1648" s="37" t="s">
        <v>102</v>
      </c>
      <c r="T1648" s="315" t="s">
        <v>103</v>
      </c>
      <c r="U1648" s="316"/>
      <c r="V1648" s="317"/>
      <c r="W1648" s="315" t="s">
        <v>104</v>
      </c>
      <c r="X1648" s="317"/>
      <c r="Y1648" s="257"/>
      <c r="Z1648" s="318" t="s">
        <v>105</v>
      </c>
      <c r="AA1648" s="319"/>
      <c r="AB1648" s="319"/>
      <c r="AC1648" s="319"/>
      <c r="AD1648" s="319"/>
      <c r="AE1648" s="319"/>
      <c r="AF1648" s="320"/>
      <c r="AG1648" s="318" t="s">
        <v>106</v>
      </c>
      <c r="AH1648" s="319"/>
      <c r="AI1648" s="319"/>
      <c r="AJ1648" s="319"/>
      <c r="AK1648" s="319"/>
      <c r="AL1648" s="320"/>
      <c r="AM1648" s="46"/>
      <c r="AN1648" s="47"/>
      <c r="AO1648" s="47"/>
      <c r="AP1648" s="47"/>
      <c r="AS1648" s="33"/>
      <c r="AT1648" s="33"/>
      <c r="AU1648" s="33"/>
      <c r="AV1648" s="33"/>
      <c r="AW1648" s="33"/>
      <c r="AX1648" s="33"/>
      <c r="AY1648" s="33"/>
      <c r="AZ1648" s="33"/>
      <c r="BA1648" s="33"/>
      <c r="BB1648" s="33"/>
      <c r="BC1648" s="33"/>
      <c r="BD1648" s="33"/>
      <c r="BE1648" s="33"/>
      <c r="BF1648" s="33"/>
      <c r="BG1648" s="33"/>
      <c r="BH1648" s="33"/>
      <c r="BI1648" s="33"/>
      <c r="BJ1648" s="33"/>
      <c r="BK1648" s="33"/>
      <c r="BL1648" s="33"/>
      <c r="BM1648" s="33"/>
      <c r="BN1648" s="33"/>
      <c r="BO1648" s="33"/>
      <c r="BP1648" s="33"/>
      <c r="BQ1648" s="33"/>
      <c r="BR1648" s="33"/>
      <c r="BS1648" s="33"/>
      <c r="BT1648" s="33"/>
      <c r="BU1648" s="33"/>
      <c r="BV1648" s="33"/>
      <c r="BW1648" s="33"/>
      <c r="BX1648" s="33"/>
      <c r="BY1648" s="33"/>
      <c r="BZ1648" s="33"/>
    </row>
    <row r="1649" spans="1:78" customFormat="1" x14ac:dyDescent="0.35">
      <c r="A1649" s="38"/>
      <c r="B1649" s="38"/>
      <c r="C1649" s="38"/>
      <c r="D1649" s="38"/>
      <c r="E1649" s="38"/>
      <c r="F1649" s="38"/>
      <c r="G1649" s="38"/>
      <c r="H1649" s="38"/>
      <c r="I1649" s="38"/>
      <c r="J1649" s="38"/>
      <c r="K1649" s="38"/>
      <c r="L1649" s="38"/>
      <c r="M1649" s="38"/>
      <c r="N1649" s="38"/>
      <c r="O1649" s="38"/>
      <c r="P1649" s="38"/>
      <c r="Q1649" s="38"/>
      <c r="R1649" s="38"/>
      <c r="S1649" s="38"/>
      <c r="T1649" s="39" t="s">
        <v>107</v>
      </c>
      <c r="U1649" s="39" t="s">
        <v>108</v>
      </c>
      <c r="V1649" s="39" t="s">
        <v>109</v>
      </c>
      <c r="W1649" s="39" t="s">
        <v>110</v>
      </c>
      <c r="X1649" s="39" t="s">
        <v>111</v>
      </c>
      <c r="Y1649" s="39" t="s">
        <v>112</v>
      </c>
      <c r="Z1649" s="39" t="s">
        <v>113</v>
      </c>
      <c r="AA1649" s="39" t="s">
        <v>114</v>
      </c>
      <c r="AB1649" s="39" t="s">
        <v>115</v>
      </c>
      <c r="AC1649" s="39" t="s">
        <v>116</v>
      </c>
      <c r="AD1649" s="39" t="s">
        <v>117</v>
      </c>
      <c r="AE1649" s="39" t="s">
        <v>118</v>
      </c>
      <c r="AF1649" s="39" t="s">
        <v>119</v>
      </c>
      <c r="AG1649" s="39" t="s">
        <v>120</v>
      </c>
      <c r="AH1649" s="39" t="s">
        <v>121</v>
      </c>
      <c r="AI1649" s="39" t="s">
        <v>122</v>
      </c>
      <c r="AJ1649" s="39" t="s">
        <v>123</v>
      </c>
      <c r="AK1649" s="39" t="s">
        <v>124</v>
      </c>
      <c r="AL1649" s="39" t="s">
        <v>125</v>
      </c>
      <c r="AM1649" s="38" t="s">
        <v>149</v>
      </c>
      <c r="AN1649" s="39" t="s">
        <v>150</v>
      </c>
      <c r="AO1649" s="39" t="s">
        <v>151</v>
      </c>
      <c r="AP1649" s="58" t="s">
        <v>178</v>
      </c>
      <c r="AS1649" s="33"/>
      <c r="AT1649" s="33"/>
      <c r="AU1649" s="33"/>
      <c r="AV1649" s="33"/>
      <c r="AW1649" s="33"/>
      <c r="AX1649" s="33"/>
      <c r="AY1649" s="33"/>
      <c r="AZ1649" s="33"/>
      <c r="BA1649" s="33"/>
      <c r="BB1649" s="33"/>
      <c r="BC1649" s="33"/>
      <c r="BD1649" s="33"/>
      <c r="BE1649" s="33"/>
      <c r="BF1649" s="33"/>
      <c r="BG1649" s="33"/>
      <c r="BH1649" s="33"/>
      <c r="BI1649" s="33"/>
      <c r="BJ1649" s="33"/>
      <c r="BK1649" s="33"/>
      <c r="BL1649" s="33"/>
      <c r="BM1649" s="33"/>
      <c r="BN1649" s="33"/>
      <c r="BO1649" s="33"/>
      <c r="BP1649" s="33"/>
      <c r="BQ1649" s="33"/>
      <c r="BR1649" s="33"/>
      <c r="BS1649" s="33"/>
      <c r="BT1649" s="33"/>
      <c r="BU1649" s="33"/>
      <c r="BV1649" s="33"/>
      <c r="BW1649" s="33"/>
      <c r="BX1649" s="33"/>
      <c r="BY1649" s="33"/>
      <c r="BZ1649" s="33"/>
    </row>
    <row r="1650" spans="1:78" customFormat="1" x14ac:dyDescent="0.35">
      <c r="A1650" s="40" t="s">
        <v>145</v>
      </c>
      <c r="B1650" s="5" t="s">
        <v>647</v>
      </c>
      <c r="C1650" s="40" t="s">
        <v>721</v>
      </c>
      <c r="D1650" s="5" t="s">
        <v>146</v>
      </c>
      <c r="E1650" s="41" t="s">
        <v>28</v>
      </c>
      <c r="F1650" s="40" t="s">
        <v>126</v>
      </c>
      <c r="G1650" s="42" t="str">
        <f ca="1">TEXT(TODAY(),"YYYY-MM-DD")</f>
        <v>2022-12-20</v>
      </c>
      <c r="H1650" s="42" t="str">
        <f ca="1">TEXT(TODAY(),"YYYY-MM-DD")</f>
        <v>2022-12-20</v>
      </c>
      <c r="I1650" s="40">
        <v>12</v>
      </c>
      <c r="J1650" s="40">
        <v>12</v>
      </c>
      <c r="K1650" s="40">
        <v>12</v>
      </c>
      <c r="L1650" s="40" t="s">
        <v>431</v>
      </c>
      <c r="M1650" s="40" t="s">
        <v>432</v>
      </c>
      <c r="N1650" s="21" t="s">
        <v>127</v>
      </c>
      <c r="O1650" s="21" t="s">
        <v>127</v>
      </c>
      <c r="P1650" s="21" t="s">
        <v>128</v>
      </c>
      <c r="Q1650" s="21" t="s">
        <v>128</v>
      </c>
      <c r="R1650" s="21" t="s">
        <v>128</v>
      </c>
      <c r="S1650" s="41"/>
      <c r="T1650" s="41" t="s">
        <v>129</v>
      </c>
      <c r="U1650" s="41" t="s">
        <v>130</v>
      </c>
      <c r="V1650" s="41"/>
      <c r="W1650" s="41" t="s">
        <v>131</v>
      </c>
      <c r="X1650" s="41" t="s">
        <v>132</v>
      </c>
      <c r="Y1650" s="41"/>
      <c r="Z1650" s="41"/>
      <c r="AA1650" s="41"/>
      <c r="AB1650" s="41"/>
      <c r="AC1650" s="41"/>
      <c r="AD1650" s="41" t="s">
        <v>128</v>
      </c>
      <c r="AE1650" s="41" t="s">
        <v>128</v>
      </c>
      <c r="AF1650" s="41" t="s">
        <v>128</v>
      </c>
      <c r="AG1650" s="41"/>
      <c r="AH1650" s="41"/>
      <c r="AI1650" s="41"/>
      <c r="AJ1650" s="41" t="s">
        <v>128</v>
      </c>
      <c r="AK1650" s="41" t="s">
        <v>128</v>
      </c>
      <c r="AL1650" s="41" t="s">
        <v>128</v>
      </c>
      <c r="AM1650" s="40"/>
      <c r="AN1650" s="40">
        <v>0</v>
      </c>
      <c r="AO1650" s="40">
        <v>4</v>
      </c>
      <c r="AP1650" s="40">
        <v>14</v>
      </c>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row>
    <row r="1651" spans="1:78" customFormat="1" x14ac:dyDescent="0.35"/>
    <row r="1652" spans="1:78" customFormat="1" x14ac:dyDescent="0.35">
      <c r="A1652" s="306" t="s">
        <v>720</v>
      </c>
      <c r="B1652" s="307"/>
      <c r="C1652" s="307"/>
      <c r="D1652" s="307"/>
      <c r="E1652" s="307"/>
      <c r="F1652" s="307"/>
      <c r="G1652" s="307"/>
      <c r="H1652" s="307"/>
      <c r="I1652" s="307"/>
      <c r="J1652" s="307"/>
    </row>
    <row r="1653" spans="1:78" customFormat="1" x14ac:dyDescent="0.35">
      <c r="A1653" s="255"/>
      <c r="B1653" s="256"/>
      <c r="C1653" s="308" t="s">
        <v>245</v>
      </c>
      <c r="D1653" s="308"/>
      <c r="E1653" s="308"/>
      <c r="F1653" s="308"/>
      <c r="G1653" s="308"/>
      <c r="H1653" s="308"/>
      <c r="I1653" s="308"/>
      <c r="J1653" s="308"/>
      <c r="K1653" s="308"/>
    </row>
    <row r="1654" spans="1:78" customFormat="1" x14ac:dyDescent="0.35">
      <c r="A1654" s="304" t="s">
        <v>246</v>
      </c>
      <c r="B1654" s="304" t="s">
        <v>247</v>
      </c>
      <c r="C1654" s="309" t="s">
        <v>248</v>
      </c>
      <c r="D1654" s="310"/>
      <c r="E1654" s="310"/>
      <c r="F1654" s="311"/>
      <c r="G1654" s="312" t="s">
        <v>249</v>
      </c>
      <c r="H1654" s="313"/>
      <c r="I1654" s="313"/>
      <c r="J1654" s="314"/>
      <c r="K1654" s="304" t="s">
        <v>250</v>
      </c>
      <c r="L1654" s="304" t="s">
        <v>251</v>
      </c>
    </row>
    <row r="1655" spans="1:78" customFormat="1" x14ac:dyDescent="0.35">
      <c r="A1655" s="305"/>
      <c r="B1655" s="305"/>
      <c r="C1655" s="88" t="s">
        <v>161</v>
      </c>
      <c r="D1655" s="88" t="s">
        <v>163</v>
      </c>
      <c r="E1655" s="88" t="s">
        <v>252</v>
      </c>
      <c r="F1655" s="88" t="s">
        <v>253</v>
      </c>
      <c r="G1655" s="89" t="s">
        <v>161</v>
      </c>
      <c r="H1655" s="89" t="s">
        <v>163</v>
      </c>
      <c r="I1655" s="89" t="s">
        <v>252</v>
      </c>
      <c r="J1655" s="89" t="s">
        <v>253</v>
      </c>
      <c r="K1655" s="305"/>
      <c r="L1655" s="305"/>
    </row>
    <row r="1656" spans="1:78" customFormat="1" x14ac:dyDescent="0.35">
      <c r="A1656" s="41" t="s">
        <v>254</v>
      </c>
      <c r="B1656" s="41" t="s">
        <v>255</v>
      </c>
      <c r="C1656" s="21" t="str">
        <f>TEXT(9707.25,"0.00")</f>
        <v>9707.25</v>
      </c>
      <c r="D1656" s="21" t="str">
        <f>TEXT(0,"0")</f>
        <v>0</v>
      </c>
      <c r="E1656" s="21" t="str">
        <f>TEXT(9707.25,"0.00")</f>
        <v>9707.25</v>
      </c>
      <c r="F1656" s="21" t="str">
        <f>TEXT(100,"0")</f>
        <v>100</v>
      </c>
      <c r="G1656" s="21" t="str">
        <f>TEXT(9707.25,"0.00")</f>
        <v>9707.25</v>
      </c>
      <c r="H1656" s="21" t="str">
        <f>TEXT(0,"0")</f>
        <v>0</v>
      </c>
      <c r="I1656" s="21" t="str">
        <f>TEXT(9707.25,"0.00")</f>
        <v>9707.25</v>
      </c>
      <c r="J1656" s="21" t="str">
        <f>TEXT(100,"0")</f>
        <v>100</v>
      </c>
      <c r="K1656" s="21" t="str">
        <f>TEXT(0,"0")</f>
        <v>0</v>
      </c>
      <c r="L1656" s="41" t="s">
        <v>28</v>
      </c>
    </row>
    <row r="1658" spans="1:78" customFormat="1" x14ac:dyDescent="0.35">
      <c r="A1658" s="34" t="s">
        <v>733</v>
      </c>
      <c r="B1658" s="35"/>
      <c r="C1658" s="35"/>
      <c r="D1658" s="35"/>
      <c r="E1658" s="35"/>
      <c r="F1658" s="35"/>
      <c r="G1658" s="35"/>
      <c r="H1658" s="35"/>
      <c r="I1658" s="35"/>
      <c r="J1658" s="35"/>
      <c r="K1658" s="35"/>
      <c r="L1658" s="35"/>
      <c r="M1658" s="35"/>
      <c r="N1658" s="35"/>
      <c r="O1658" s="35"/>
      <c r="P1658" s="35"/>
      <c r="Q1658" s="35"/>
      <c r="R1658" s="35"/>
      <c r="S1658" s="35"/>
      <c r="T1658" s="35"/>
      <c r="U1658" s="35"/>
      <c r="V1658" s="35"/>
      <c r="W1658" s="35"/>
      <c r="X1658" s="35"/>
      <c r="Y1658" s="35"/>
      <c r="Z1658" s="35"/>
      <c r="AA1658" s="35"/>
      <c r="AB1658" s="35"/>
      <c r="AC1658" s="35"/>
      <c r="AD1658" s="35"/>
      <c r="AE1658" s="35"/>
      <c r="AF1658" s="35"/>
      <c r="AG1658" s="35"/>
      <c r="AH1658" s="35"/>
      <c r="AI1658" s="35"/>
    </row>
    <row r="1659" spans="1:78" customFormat="1" x14ac:dyDescent="0.35">
      <c r="A1659" s="36" t="s">
        <v>84</v>
      </c>
      <c r="B1659" s="36" t="s">
        <v>85</v>
      </c>
      <c r="C1659" s="36" t="s">
        <v>86</v>
      </c>
      <c r="D1659" s="36" t="s">
        <v>87</v>
      </c>
      <c r="E1659" s="36" t="s">
        <v>88</v>
      </c>
      <c r="F1659" s="36" t="s">
        <v>89</v>
      </c>
      <c r="G1659" s="36" t="s">
        <v>90</v>
      </c>
      <c r="H1659" s="36" t="s">
        <v>91</v>
      </c>
      <c r="I1659" s="36" t="s">
        <v>92</v>
      </c>
      <c r="J1659" s="36" t="s">
        <v>93</v>
      </c>
      <c r="K1659" s="36" t="s">
        <v>94</v>
      </c>
      <c r="L1659" s="36" t="s">
        <v>95</v>
      </c>
      <c r="M1659" s="36" t="s">
        <v>96</v>
      </c>
      <c r="N1659" s="36" t="s">
        <v>97</v>
      </c>
      <c r="O1659" s="36" t="s">
        <v>98</v>
      </c>
      <c r="P1659" s="36" t="s">
        <v>99</v>
      </c>
      <c r="Q1659" s="36" t="s">
        <v>100</v>
      </c>
      <c r="R1659" s="36" t="s">
        <v>101</v>
      </c>
      <c r="S1659" s="37" t="s">
        <v>102</v>
      </c>
      <c r="T1659" s="315" t="s">
        <v>103</v>
      </c>
      <c r="U1659" s="316"/>
      <c r="V1659" s="317"/>
      <c r="W1659" s="315" t="s">
        <v>104</v>
      </c>
      <c r="X1659" s="317"/>
      <c r="Y1659" s="260"/>
      <c r="Z1659" s="318" t="s">
        <v>105</v>
      </c>
      <c r="AA1659" s="319"/>
      <c r="AB1659" s="319"/>
      <c r="AC1659" s="319"/>
      <c r="AD1659" s="319"/>
      <c r="AE1659" s="319"/>
      <c r="AF1659" s="320"/>
      <c r="AG1659" s="318" t="s">
        <v>106</v>
      </c>
      <c r="AH1659" s="319"/>
      <c r="AI1659" s="319"/>
      <c r="AJ1659" s="319"/>
      <c r="AK1659" s="319"/>
      <c r="AL1659" s="320"/>
      <c r="AM1659" s="46"/>
      <c r="AN1659" s="47"/>
      <c r="AO1659" s="47"/>
      <c r="AP1659" s="47"/>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row>
    <row r="1660" spans="1:78" customFormat="1" x14ac:dyDescent="0.35">
      <c r="A1660" s="38"/>
      <c r="B1660" s="38"/>
      <c r="C1660" s="38"/>
      <c r="D1660" s="38"/>
      <c r="E1660" s="38"/>
      <c r="F1660" s="38"/>
      <c r="G1660" s="38"/>
      <c r="H1660" s="38"/>
      <c r="I1660" s="38"/>
      <c r="J1660" s="38"/>
      <c r="K1660" s="38"/>
      <c r="L1660" s="38"/>
      <c r="M1660" s="38"/>
      <c r="N1660" s="38"/>
      <c r="O1660" s="38"/>
      <c r="P1660" s="38"/>
      <c r="Q1660" s="38"/>
      <c r="R1660" s="38"/>
      <c r="S1660" s="38"/>
      <c r="T1660" s="39" t="s">
        <v>107</v>
      </c>
      <c r="U1660" s="39" t="s">
        <v>108</v>
      </c>
      <c r="V1660" s="39" t="s">
        <v>109</v>
      </c>
      <c r="W1660" s="39" t="s">
        <v>110</v>
      </c>
      <c r="X1660" s="39" t="s">
        <v>111</v>
      </c>
      <c r="Y1660" s="39" t="s">
        <v>112</v>
      </c>
      <c r="Z1660" s="39" t="s">
        <v>113</v>
      </c>
      <c r="AA1660" s="39" t="s">
        <v>114</v>
      </c>
      <c r="AB1660" s="39" t="s">
        <v>115</v>
      </c>
      <c r="AC1660" s="39" t="s">
        <v>116</v>
      </c>
      <c r="AD1660" s="39" t="s">
        <v>117</v>
      </c>
      <c r="AE1660" s="39" t="s">
        <v>118</v>
      </c>
      <c r="AF1660" s="39" t="s">
        <v>119</v>
      </c>
      <c r="AG1660" s="39" t="s">
        <v>120</v>
      </c>
      <c r="AH1660" s="39" t="s">
        <v>121</v>
      </c>
      <c r="AI1660" s="39" t="s">
        <v>122</v>
      </c>
      <c r="AJ1660" s="39" t="s">
        <v>123</v>
      </c>
      <c r="AK1660" s="39" t="s">
        <v>124</v>
      </c>
      <c r="AL1660" s="39" t="s">
        <v>125</v>
      </c>
      <c r="AM1660" s="38" t="s">
        <v>149</v>
      </c>
      <c r="AN1660" s="39" t="s">
        <v>150</v>
      </c>
      <c r="AO1660" s="39" t="s">
        <v>151</v>
      </c>
      <c r="AP1660" s="58" t="s">
        <v>178</v>
      </c>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row>
    <row r="1661" spans="1:78" customFormat="1" x14ac:dyDescent="0.35">
      <c r="A1661" s="40" t="s">
        <v>145</v>
      </c>
      <c r="B1661" s="5" t="s">
        <v>647</v>
      </c>
      <c r="C1661" s="40" t="s">
        <v>727</v>
      </c>
      <c r="D1661" s="5" t="s">
        <v>146</v>
      </c>
      <c r="E1661" s="41" t="s">
        <v>28</v>
      </c>
      <c r="F1661" s="40" t="s">
        <v>126</v>
      </c>
      <c r="G1661" s="42" t="str">
        <f ca="1">TEXT(TODAY(),"YYYY-MM-DD")</f>
        <v>2022-12-20</v>
      </c>
      <c r="H1661" s="42" t="str">
        <f ca="1">TEXT(TODAY(),"YYYY-MM-DD")</f>
        <v>2022-12-20</v>
      </c>
      <c r="I1661" s="40">
        <v>12</v>
      </c>
      <c r="J1661" s="40">
        <v>12</v>
      </c>
      <c r="K1661" s="40">
        <v>12</v>
      </c>
      <c r="L1661" s="40" t="s">
        <v>431</v>
      </c>
      <c r="M1661" s="40" t="s">
        <v>432</v>
      </c>
      <c r="N1661" s="21" t="s">
        <v>127</v>
      </c>
      <c r="O1661" s="21" t="s">
        <v>127</v>
      </c>
      <c r="P1661" s="21" t="s">
        <v>128</v>
      </c>
      <c r="Q1661" s="21" t="s">
        <v>128</v>
      </c>
      <c r="R1661" s="21" t="s">
        <v>128</v>
      </c>
      <c r="S1661" s="41"/>
      <c r="T1661" s="41" t="s">
        <v>129</v>
      </c>
      <c r="U1661" s="41" t="s">
        <v>130</v>
      </c>
      <c r="V1661" s="41"/>
      <c r="W1661" s="41" t="s">
        <v>131</v>
      </c>
      <c r="X1661" s="41" t="s">
        <v>132</v>
      </c>
      <c r="Y1661" s="41"/>
      <c r="Z1661" s="41"/>
      <c r="AA1661" s="41"/>
      <c r="AB1661" s="41"/>
      <c r="AC1661" s="41"/>
      <c r="AD1661" s="41" t="s">
        <v>128</v>
      </c>
      <c r="AE1661" s="41" t="s">
        <v>128</v>
      </c>
      <c r="AF1661" s="41" t="s">
        <v>128</v>
      </c>
      <c r="AG1661" s="41"/>
      <c r="AH1661" s="41"/>
      <c r="AI1661" s="41"/>
      <c r="AJ1661" s="41" t="s">
        <v>128</v>
      </c>
      <c r="AK1661" s="41" t="s">
        <v>128</v>
      </c>
      <c r="AL1661" s="41" t="s">
        <v>128</v>
      </c>
      <c r="AM1661" s="40"/>
      <c r="AN1661" s="40">
        <v>0</v>
      </c>
      <c r="AO1661" s="40">
        <v>0</v>
      </c>
      <c r="AP1661" s="40">
        <v>14</v>
      </c>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row>
    <row r="1662" spans="1:78" customFormat="1" ht="19" customHeight="1" x14ac:dyDescent="0.35">
      <c r="A1662" s="33"/>
      <c r="B1662" s="33"/>
      <c r="C1662" s="33"/>
      <c r="D1662" s="33"/>
      <c r="E1662" s="33"/>
      <c r="F1662" s="33"/>
      <c r="G1662" s="33"/>
      <c r="H1662" s="33"/>
      <c r="I1662" s="33"/>
      <c r="J1662" s="33"/>
      <c r="K1662" s="33"/>
      <c r="L1662" s="14"/>
      <c r="M1662" s="14"/>
      <c r="Y1662" s="60"/>
    </row>
    <row r="1663" spans="1:78" customFormat="1" ht="18.5" x14ac:dyDescent="0.35">
      <c r="A1663" s="48" t="s">
        <v>732</v>
      </c>
      <c r="B1663" s="49"/>
      <c r="C1663" s="49"/>
      <c r="D1663" s="49"/>
      <c r="E1663" s="49"/>
      <c r="F1663" s="49"/>
      <c r="G1663" s="49"/>
      <c r="H1663" s="49"/>
      <c r="I1663" s="49"/>
      <c r="J1663" s="49"/>
      <c r="K1663" s="49"/>
      <c r="L1663" s="33"/>
      <c r="Y1663" s="60"/>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row>
    <row r="1664" spans="1:78" customFormat="1" ht="15.5" x14ac:dyDescent="0.35">
      <c r="A1664" s="43" t="s">
        <v>32</v>
      </c>
      <c r="B1664" s="43" t="s">
        <v>33</v>
      </c>
      <c r="C1664" s="43" t="s">
        <v>34</v>
      </c>
      <c r="D1664" s="43" t="s">
        <v>4</v>
      </c>
      <c r="E1664" s="43" t="s">
        <v>35</v>
      </c>
      <c r="F1664" s="43" t="s">
        <v>133</v>
      </c>
      <c r="G1664" s="43" t="s">
        <v>134</v>
      </c>
      <c r="H1664" s="43" t="s">
        <v>135</v>
      </c>
      <c r="I1664" s="43" t="s">
        <v>136</v>
      </c>
      <c r="J1664" s="43" t="s">
        <v>137</v>
      </c>
      <c r="K1664" s="43" t="s">
        <v>138</v>
      </c>
      <c r="L1664" s="33"/>
      <c r="Y1664" s="60"/>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row>
    <row r="1665" spans="1:78" customFormat="1" x14ac:dyDescent="0.35">
      <c r="A1665" s="44" t="s">
        <v>139</v>
      </c>
      <c r="B1665" s="44" t="s">
        <v>140</v>
      </c>
      <c r="C1665" s="44" t="str">
        <f ca="1">TEXT(TODAY(),"YYYY-MM-DD")</f>
        <v>2022-12-20</v>
      </c>
      <c r="D1665" s="44" t="s">
        <v>13</v>
      </c>
      <c r="E1665" s="44" t="s">
        <v>38</v>
      </c>
      <c r="F1665" s="45" t="str">
        <f ca="1">TEXT(TODAY(),"YYYY-MM-DD")</f>
        <v>2022-12-20</v>
      </c>
      <c r="G1665" s="42" t="s">
        <v>128</v>
      </c>
      <c r="H1665" s="44" t="s">
        <v>647</v>
      </c>
      <c r="I1665" s="44" t="s">
        <v>141</v>
      </c>
      <c r="J1665" s="44" t="s">
        <v>152</v>
      </c>
      <c r="K1665" s="44"/>
      <c r="L1665" s="33"/>
      <c r="Y1665" s="60"/>
      <c r="BB1665" s="33"/>
      <c r="BC1665" s="33"/>
      <c r="BD1665" s="33"/>
      <c r="BE1665" s="33"/>
      <c r="BF1665" s="33"/>
      <c r="BG1665" s="33"/>
      <c r="BH1665" s="33"/>
      <c r="BI1665" s="33"/>
      <c r="BJ1665" s="33"/>
      <c r="BK1665" s="33"/>
      <c r="BL1665" s="33"/>
      <c r="BM1665" s="33"/>
      <c r="BN1665" s="33"/>
      <c r="BO1665" s="33"/>
      <c r="BP1665" s="33"/>
      <c r="BQ1665" s="33"/>
      <c r="BR1665" s="33"/>
      <c r="BS1665" s="33"/>
      <c r="BT1665" s="33"/>
      <c r="BU1665" s="33"/>
      <c r="BV1665" s="33"/>
      <c r="BW1665" s="33"/>
      <c r="BX1665" s="33"/>
      <c r="BY1665" s="33"/>
      <c r="BZ1665" s="33"/>
    </row>
    <row r="1666" spans="1:78" customFormat="1" x14ac:dyDescent="0.35">
      <c r="A1666" s="44" t="s">
        <v>36</v>
      </c>
      <c r="B1666" s="44" t="s">
        <v>143</v>
      </c>
      <c r="C1666" s="44" t="str">
        <f ca="1">TEXT(TODAY(),"YYYY-MM-DD")</f>
        <v>2022-12-20</v>
      </c>
      <c r="D1666" s="44" t="s">
        <v>13</v>
      </c>
      <c r="E1666" s="44" t="s">
        <v>144</v>
      </c>
      <c r="F1666" s="45" t="str">
        <f ca="1">TEXT(TODAY(),"YYYY-MM-DD")</f>
        <v>2022-12-20</v>
      </c>
      <c r="G1666" s="42" t="s">
        <v>128</v>
      </c>
      <c r="H1666" s="44" t="s">
        <v>647</v>
      </c>
      <c r="I1666" s="44" t="s">
        <v>141</v>
      </c>
      <c r="J1666" s="44" t="s">
        <v>142</v>
      </c>
      <c r="K1666" s="44"/>
      <c r="L1666" s="33"/>
      <c r="Y1666" s="60"/>
      <c r="BB1666" s="33"/>
      <c r="BC1666" s="33"/>
      <c r="BD1666" s="33"/>
      <c r="BE1666" s="33"/>
      <c r="BF1666" s="33"/>
      <c r="BG1666" s="33"/>
      <c r="BH1666" s="33"/>
      <c r="BI1666" s="33"/>
      <c r="BJ1666" s="33"/>
      <c r="BK1666" s="33"/>
      <c r="BL1666" s="33"/>
      <c r="BM1666" s="33"/>
      <c r="BN1666" s="33"/>
      <c r="BO1666" s="33"/>
      <c r="BP1666" s="33"/>
      <c r="BQ1666" s="33"/>
      <c r="BR1666" s="33"/>
      <c r="BS1666" s="33"/>
      <c r="BT1666" s="33"/>
      <c r="BU1666" s="33"/>
      <c r="BV1666" s="33"/>
      <c r="BW1666" s="33"/>
      <c r="BX1666" s="33"/>
      <c r="BY1666" s="33"/>
      <c r="BZ1666" s="33"/>
    </row>
    <row r="1668" spans="1:78" customFormat="1" x14ac:dyDescent="0.35">
      <c r="A1668" s="321" t="s">
        <v>731</v>
      </c>
      <c r="B1668" s="322"/>
      <c r="C1668" s="322"/>
      <c r="D1668" s="322"/>
      <c r="E1668" s="322"/>
      <c r="F1668" s="322"/>
      <c r="G1668" s="322"/>
      <c r="H1668" s="322"/>
      <c r="I1668" s="322"/>
      <c r="J1668" s="322"/>
      <c r="K1668" s="322"/>
      <c r="L1668" s="322"/>
      <c r="M1668" s="322"/>
      <c r="N1668" s="322"/>
      <c r="O1668" s="322"/>
      <c r="P1668" s="322"/>
      <c r="Q1668" s="322"/>
      <c r="R1668" s="322"/>
      <c r="S1668" s="259"/>
      <c r="T1668" s="259"/>
      <c r="U1668" s="259"/>
      <c r="V1668" s="259"/>
      <c r="W1668" s="259"/>
      <c r="X1668" s="259"/>
      <c r="Y1668" s="259"/>
      <c r="Z1668" s="259"/>
    </row>
    <row r="1669" spans="1:78" customFormat="1" x14ac:dyDescent="0.35">
      <c r="A1669" s="56" t="s">
        <v>153</v>
      </c>
      <c r="B1669" s="56" t="s">
        <v>154</v>
      </c>
      <c r="C1669" s="56" t="s">
        <v>155</v>
      </c>
      <c r="D1669" s="56" t="s">
        <v>90</v>
      </c>
      <c r="E1669" s="56" t="s">
        <v>102</v>
      </c>
      <c r="F1669" s="56" t="s">
        <v>156</v>
      </c>
      <c r="G1669" s="56" t="s">
        <v>157</v>
      </c>
      <c r="H1669" s="56" t="s">
        <v>158</v>
      </c>
      <c r="I1669" s="56" t="s">
        <v>159</v>
      </c>
      <c r="J1669" s="56" t="s">
        <v>160</v>
      </c>
      <c r="K1669" s="56" t="s">
        <v>161</v>
      </c>
      <c r="L1669" s="56" t="s">
        <v>162</v>
      </c>
      <c r="M1669" s="56" t="s">
        <v>163</v>
      </c>
      <c r="N1669" s="56" t="s">
        <v>164</v>
      </c>
      <c r="O1669" s="56" t="s">
        <v>165</v>
      </c>
      <c r="P1669" s="56" t="s">
        <v>166</v>
      </c>
      <c r="Q1669" s="56" t="s">
        <v>167</v>
      </c>
      <c r="R1669" s="56" t="s">
        <v>168</v>
      </c>
      <c r="S1669" s="56" t="s">
        <v>169</v>
      </c>
      <c r="T1669" s="56" t="s">
        <v>136</v>
      </c>
      <c r="U1669" s="56" t="s">
        <v>135</v>
      </c>
      <c r="V1669" s="56" t="s">
        <v>171</v>
      </c>
      <c r="W1669" s="56" t="s">
        <v>174</v>
      </c>
      <c r="X1669" s="56" t="s">
        <v>175</v>
      </c>
      <c r="Y1669" s="56" t="s">
        <v>177</v>
      </c>
      <c r="Z1669" s="56" t="s">
        <v>172</v>
      </c>
    </row>
    <row r="1670" spans="1:78" customFormat="1" x14ac:dyDescent="0.35">
      <c r="A1670" s="51" t="s">
        <v>256</v>
      </c>
      <c r="B1670" s="50"/>
      <c r="C1670" s="223" t="s">
        <v>651</v>
      </c>
      <c r="D1670" s="225" t="str">
        <f ca="1">TEXT(TODAY(),"YYYY-MM-DD")</f>
        <v>2022-12-20</v>
      </c>
      <c r="E1670" s="223" t="str">
        <f ca="1">TEXT(TODAY()+45,"YYYY-MM-DD")</f>
        <v>2023-02-03</v>
      </c>
      <c r="F1670" s="224">
        <v>11</v>
      </c>
      <c r="G1670" s="224" t="s">
        <v>238</v>
      </c>
      <c r="H1670" s="224">
        <f>F1670</f>
        <v>11</v>
      </c>
      <c r="I1670" s="223" t="s">
        <v>65</v>
      </c>
      <c r="J1670" s="224">
        <v>1</v>
      </c>
      <c r="K1670" s="224" t="str">
        <f>TEXT(H1670*J1670,"0.00")</f>
        <v>11.00</v>
      </c>
      <c r="L1670" s="224"/>
      <c r="M1670" s="224">
        <f>10+(J1670*3)</f>
        <v>13</v>
      </c>
      <c r="N1670" s="223"/>
      <c r="O1670" s="223"/>
      <c r="P1670" s="223"/>
      <c r="Q1670" s="223"/>
      <c r="R1670" s="223"/>
      <c r="S1670" s="223"/>
      <c r="T1670" s="223" t="s">
        <v>141</v>
      </c>
      <c r="U1670" s="223" t="s">
        <v>647</v>
      </c>
      <c r="V1670" s="223" t="s">
        <v>195</v>
      </c>
      <c r="W1670" s="223" t="s">
        <v>38</v>
      </c>
      <c r="X1670" s="223" t="s">
        <v>196</v>
      </c>
      <c r="Y1670" s="223" t="s">
        <v>730</v>
      </c>
      <c r="Z1670" s="223" t="s">
        <v>729</v>
      </c>
      <c r="AU1670" t="s">
        <v>844</v>
      </c>
    </row>
    <row r="1672" spans="1:78" customFormat="1" x14ac:dyDescent="0.35">
      <c r="A1672" s="34" t="s">
        <v>728</v>
      </c>
      <c r="B1672" s="35"/>
      <c r="C1672" s="35"/>
      <c r="D1672" s="35"/>
      <c r="E1672" s="35"/>
      <c r="F1672" s="35"/>
      <c r="G1672" s="35"/>
      <c r="H1672" s="35"/>
      <c r="I1672" s="35"/>
      <c r="J1672" s="35"/>
      <c r="K1672" s="35"/>
      <c r="L1672" s="35"/>
      <c r="M1672" s="35"/>
      <c r="N1672" s="35"/>
      <c r="O1672" s="35"/>
      <c r="P1672" s="35"/>
      <c r="Q1672" s="35"/>
      <c r="R1672" s="35"/>
      <c r="S1672" s="35"/>
      <c r="T1672" s="35"/>
      <c r="U1672" s="35"/>
      <c r="V1672" s="35"/>
      <c r="W1672" s="35"/>
      <c r="X1672" s="35"/>
      <c r="Y1672" s="35"/>
      <c r="Z1672" s="35"/>
      <c r="AA1672" s="35"/>
      <c r="AB1672" s="35"/>
      <c r="AC1672" s="35"/>
      <c r="AD1672" s="35"/>
      <c r="AE1672" s="35"/>
      <c r="AF1672" s="35"/>
      <c r="AG1672" s="35"/>
      <c r="AH1672" s="35"/>
      <c r="AI1672" s="35"/>
    </row>
    <row r="1673" spans="1:78" customFormat="1" x14ac:dyDescent="0.35">
      <c r="A1673" s="36" t="s">
        <v>84</v>
      </c>
      <c r="B1673" s="36" t="s">
        <v>85</v>
      </c>
      <c r="C1673" s="36" t="s">
        <v>86</v>
      </c>
      <c r="D1673" s="36" t="s">
        <v>87</v>
      </c>
      <c r="E1673" s="36" t="s">
        <v>88</v>
      </c>
      <c r="F1673" s="36" t="s">
        <v>89</v>
      </c>
      <c r="G1673" s="36" t="s">
        <v>90</v>
      </c>
      <c r="H1673" s="36" t="s">
        <v>91</v>
      </c>
      <c r="I1673" s="36" t="s">
        <v>92</v>
      </c>
      <c r="J1673" s="36" t="s">
        <v>93</v>
      </c>
      <c r="K1673" s="36" t="s">
        <v>94</v>
      </c>
      <c r="L1673" s="36" t="s">
        <v>95</v>
      </c>
      <c r="M1673" s="36" t="s">
        <v>96</v>
      </c>
      <c r="N1673" s="36" t="s">
        <v>97</v>
      </c>
      <c r="O1673" s="36" t="s">
        <v>98</v>
      </c>
      <c r="P1673" s="36" t="s">
        <v>99</v>
      </c>
      <c r="Q1673" s="36" t="s">
        <v>100</v>
      </c>
      <c r="R1673" s="36" t="s">
        <v>101</v>
      </c>
      <c r="S1673" s="37" t="s">
        <v>102</v>
      </c>
      <c r="T1673" s="315" t="s">
        <v>103</v>
      </c>
      <c r="U1673" s="316"/>
      <c r="V1673" s="317"/>
      <c r="W1673" s="315" t="s">
        <v>104</v>
      </c>
      <c r="X1673" s="317"/>
      <c r="Y1673" s="260"/>
      <c r="Z1673" s="318" t="s">
        <v>105</v>
      </c>
      <c r="AA1673" s="319"/>
      <c r="AB1673" s="319"/>
      <c r="AC1673" s="319"/>
      <c r="AD1673" s="319"/>
      <c r="AE1673" s="319"/>
      <c r="AF1673" s="320"/>
      <c r="AG1673" s="318" t="s">
        <v>106</v>
      </c>
      <c r="AH1673" s="319"/>
      <c r="AI1673" s="319"/>
      <c r="AJ1673" s="319"/>
      <c r="AK1673" s="319"/>
      <c r="AL1673" s="320"/>
      <c r="AM1673" s="46"/>
      <c r="AN1673" s="47"/>
      <c r="AO1673" s="47"/>
      <c r="AP1673" s="47"/>
      <c r="AS1673" s="33"/>
      <c r="AT1673" s="33"/>
      <c r="AU1673" s="33"/>
      <c r="AV1673" s="33"/>
      <c r="AW1673" s="33"/>
      <c r="AX1673" s="33"/>
      <c r="AY1673" s="33"/>
      <c r="AZ1673" s="33"/>
      <c r="BA1673" s="33"/>
      <c r="BB1673" s="33"/>
      <c r="BC1673" s="33"/>
      <c r="BD1673" s="33"/>
      <c r="BE1673" s="33"/>
      <c r="BF1673" s="33"/>
      <c r="BG1673" s="33"/>
      <c r="BH1673" s="33"/>
      <c r="BI1673" s="33"/>
      <c r="BJ1673" s="33"/>
      <c r="BK1673" s="33"/>
      <c r="BL1673" s="33"/>
      <c r="BM1673" s="33"/>
      <c r="BN1673" s="33"/>
      <c r="BO1673" s="33"/>
      <c r="BP1673" s="33"/>
      <c r="BQ1673" s="33"/>
      <c r="BR1673" s="33"/>
      <c r="BS1673" s="33"/>
      <c r="BT1673" s="33"/>
      <c r="BU1673" s="33"/>
      <c r="BV1673" s="33"/>
      <c r="BW1673" s="33"/>
      <c r="BX1673" s="33"/>
      <c r="BY1673" s="33"/>
      <c r="BZ1673" s="33"/>
    </row>
    <row r="1674" spans="1:78" customFormat="1" x14ac:dyDescent="0.35">
      <c r="A1674" s="38"/>
      <c r="B1674" s="38"/>
      <c r="C1674" s="38"/>
      <c r="D1674" s="38"/>
      <c r="E1674" s="38"/>
      <c r="F1674" s="38"/>
      <c r="G1674" s="38"/>
      <c r="H1674" s="38"/>
      <c r="I1674" s="38"/>
      <c r="J1674" s="38"/>
      <c r="K1674" s="38"/>
      <c r="L1674" s="38"/>
      <c r="M1674" s="38"/>
      <c r="N1674" s="38"/>
      <c r="O1674" s="38"/>
      <c r="P1674" s="38"/>
      <c r="Q1674" s="38"/>
      <c r="R1674" s="38"/>
      <c r="S1674" s="38"/>
      <c r="T1674" s="39" t="s">
        <v>107</v>
      </c>
      <c r="U1674" s="39" t="s">
        <v>108</v>
      </c>
      <c r="V1674" s="39" t="s">
        <v>109</v>
      </c>
      <c r="W1674" s="39" t="s">
        <v>110</v>
      </c>
      <c r="X1674" s="39" t="s">
        <v>111</v>
      </c>
      <c r="Y1674" s="39" t="s">
        <v>112</v>
      </c>
      <c r="Z1674" s="39" t="s">
        <v>113</v>
      </c>
      <c r="AA1674" s="39" t="s">
        <v>114</v>
      </c>
      <c r="AB1674" s="39" t="s">
        <v>115</v>
      </c>
      <c r="AC1674" s="39" t="s">
        <v>116</v>
      </c>
      <c r="AD1674" s="39" t="s">
        <v>117</v>
      </c>
      <c r="AE1674" s="39" t="s">
        <v>118</v>
      </c>
      <c r="AF1674" s="39" t="s">
        <v>119</v>
      </c>
      <c r="AG1674" s="39" t="s">
        <v>120</v>
      </c>
      <c r="AH1674" s="39" t="s">
        <v>121</v>
      </c>
      <c r="AI1674" s="39" t="s">
        <v>122</v>
      </c>
      <c r="AJ1674" s="39" t="s">
        <v>123</v>
      </c>
      <c r="AK1674" s="39" t="s">
        <v>124</v>
      </c>
      <c r="AL1674" s="39" t="s">
        <v>125</v>
      </c>
      <c r="AM1674" s="38" t="s">
        <v>149</v>
      </c>
      <c r="AN1674" s="39" t="s">
        <v>150</v>
      </c>
      <c r="AO1674" s="39" t="s">
        <v>151</v>
      </c>
      <c r="AP1674" s="58" t="s">
        <v>178</v>
      </c>
      <c r="AS1674" s="33"/>
      <c r="AT1674" s="33"/>
      <c r="AU1674" s="33"/>
      <c r="AV1674" s="33"/>
      <c r="AW1674" s="33"/>
      <c r="AX1674" s="33"/>
      <c r="AY1674" s="33"/>
      <c r="AZ1674" s="33"/>
      <c r="BA1674" s="33"/>
      <c r="BB1674" s="33"/>
      <c r="BC1674" s="33"/>
      <c r="BD1674" s="33"/>
      <c r="BE1674" s="33"/>
      <c r="BF1674" s="33"/>
      <c r="BG1674" s="33"/>
      <c r="BH1674" s="33"/>
      <c r="BI1674" s="33"/>
      <c r="BJ1674" s="33"/>
      <c r="BK1674" s="33"/>
      <c r="BL1674" s="33"/>
      <c r="BM1674" s="33"/>
      <c r="BN1674" s="33"/>
      <c r="BO1674" s="33"/>
      <c r="BP1674" s="33"/>
      <c r="BQ1674" s="33"/>
      <c r="BR1674" s="33"/>
      <c r="BS1674" s="33"/>
      <c r="BT1674" s="33"/>
      <c r="BU1674" s="33"/>
      <c r="BV1674" s="33"/>
      <c r="BW1674" s="33"/>
      <c r="BX1674" s="33"/>
      <c r="BY1674" s="33"/>
      <c r="BZ1674" s="33"/>
    </row>
    <row r="1675" spans="1:78" customFormat="1" x14ac:dyDescent="0.35">
      <c r="A1675" s="40" t="s">
        <v>145</v>
      </c>
      <c r="B1675" s="5" t="s">
        <v>647</v>
      </c>
      <c r="C1675" s="40" t="s">
        <v>727</v>
      </c>
      <c r="D1675" s="5" t="s">
        <v>146</v>
      </c>
      <c r="E1675" s="41" t="s">
        <v>28</v>
      </c>
      <c r="F1675" s="40" t="s">
        <v>126</v>
      </c>
      <c r="G1675" s="42" t="str">
        <f ca="1">TEXT(TODAY(),"YYYY-MM-DD")</f>
        <v>2022-12-20</v>
      </c>
      <c r="H1675" s="42" t="str">
        <f ca="1">TEXT(TODAY(),"YYYY-MM-DD")</f>
        <v>2022-12-20</v>
      </c>
      <c r="I1675" s="40">
        <v>12</v>
      </c>
      <c r="J1675" s="40">
        <v>12</v>
      </c>
      <c r="K1675" s="40">
        <v>12</v>
      </c>
      <c r="L1675" s="40" t="s">
        <v>431</v>
      </c>
      <c r="M1675" s="40" t="s">
        <v>432</v>
      </c>
      <c r="N1675" s="21" t="s">
        <v>127</v>
      </c>
      <c r="O1675" s="21" t="s">
        <v>127</v>
      </c>
      <c r="P1675" s="21" t="s">
        <v>128</v>
      </c>
      <c r="Q1675" s="21" t="s">
        <v>128</v>
      </c>
      <c r="R1675" s="21" t="s">
        <v>128</v>
      </c>
      <c r="S1675" s="41"/>
      <c r="T1675" s="41" t="s">
        <v>129</v>
      </c>
      <c r="U1675" s="41" t="s">
        <v>130</v>
      </c>
      <c r="V1675" s="41"/>
      <c r="W1675" s="41" t="s">
        <v>131</v>
      </c>
      <c r="X1675" s="41" t="s">
        <v>132</v>
      </c>
      <c r="Y1675" s="41"/>
      <c r="Z1675" s="41"/>
      <c r="AA1675" s="41"/>
      <c r="AB1675" s="41"/>
      <c r="AC1675" s="41"/>
      <c r="AD1675" s="41" t="s">
        <v>128</v>
      </c>
      <c r="AE1675" s="41" t="s">
        <v>128</v>
      </c>
      <c r="AF1675" s="41" t="s">
        <v>128</v>
      </c>
      <c r="AG1675" s="41"/>
      <c r="AH1675" s="41"/>
      <c r="AI1675" s="41"/>
      <c r="AJ1675" s="41" t="s">
        <v>128</v>
      </c>
      <c r="AK1675" s="41" t="s">
        <v>128</v>
      </c>
      <c r="AL1675" s="41" t="s">
        <v>128</v>
      </c>
      <c r="AM1675" s="40"/>
      <c r="AN1675" s="40">
        <v>0</v>
      </c>
      <c r="AO1675" s="40">
        <v>4</v>
      </c>
      <c r="AP1675" s="40">
        <v>14</v>
      </c>
      <c r="AS1675" s="33"/>
      <c r="AT1675" s="33"/>
      <c r="AU1675" s="33"/>
      <c r="AV1675" s="33"/>
      <c r="AW1675" s="33"/>
      <c r="AX1675" s="33"/>
      <c r="AY1675" s="33"/>
      <c r="AZ1675" s="33"/>
      <c r="BA1675" s="33"/>
      <c r="BB1675" s="33"/>
      <c r="BC1675" s="33"/>
      <c r="BD1675" s="33"/>
      <c r="BE1675" s="33"/>
      <c r="BF1675" s="33"/>
      <c r="BG1675" s="33"/>
      <c r="BH1675" s="33"/>
      <c r="BI1675" s="33"/>
      <c r="BJ1675" s="33"/>
      <c r="BK1675" s="33"/>
      <c r="BL1675" s="33"/>
      <c r="BM1675" s="33"/>
      <c r="BN1675" s="33"/>
      <c r="BO1675" s="33"/>
      <c r="BP1675" s="33"/>
      <c r="BQ1675" s="33"/>
      <c r="BR1675" s="33"/>
      <c r="BS1675" s="33"/>
      <c r="BT1675" s="33"/>
      <c r="BU1675" s="33"/>
      <c r="BV1675" s="33"/>
      <c r="BW1675" s="33"/>
      <c r="BX1675" s="33"/>
      <c r="BY1675" s="33"/>
      <c r="BZ1675" s="33"/>
    </row>
    <row r="1676" spans="1:78" customFormat="1" x14ac:dyDescent="0.35"/>
    <row r="1677" spans="1:78" customFormat="1" x14ac:dyDescent="0.35">
      <c r="A1677" s="306" t="s">
        <v>726</v>
      </c>
      <c r="B1677" s="307"/>
      <c r="C1677" s="307"/>
      <c r="D1677" s="307"/>
      <c r="E1677" s="307"/>
      <c r="F1677" s="307"/>
      <c r="G1677" s="307"/>
      <c r="H1677" s="307"/>
      <c r="I1677" s="307"/>
      <c r="J1677" s="307"/>
    </row>
    <row r="1678" spans="1:78" customFormat="1" x14ac:dyDescent="0.35">
      <c r="A1678" s="258"/>
      <c r="B1678" s="259"/>
      <c r="C1678" s="308" t="s">
        <v>245</v>
      </c>
      <c r="D1678" s="308"/>
      <c r="E1678" s="308"/>
      <c r="F1678" s="308"/>
      <c r="G1678" s="308"/>
      <c r="H1678" s="308"/>
      <c r="I1678" s="308"/>
      <c r="J1678" s="308"/>
      <c r="K1678" s="308"/>
    </row>
    <row r="1679" spans="1:78" customFormat="1" x14ac:dyDescent="0.35">
      <c r="A1679" s="304" t="s">
        <v>246</v>
      </c>
      <c r="B1679" s="304" t="s">
        <v>247</v>
      </c>
      <c r="C1679" s="309" t="s">
        <v>248</v>
      </c>
      <c r="D1679" s="310"/>
      <c r="E1679" s="310"/>
      <c r="F1679" s="311"/>
      <c r="G1679" s="312" t="s">
        <v>249</v>
      </c>
      <c r="H1679" s="313"/>
      <c r="I1679" s="313"/>
      <c r="J1679" s="314"/>
      <c r="K1679" s="304" t="s">
        <v>250</v>
      </c>
      <c r="L1679" s="304" t="s">
        <v>251</v>
      </c>
    </row>
    <row r="1680" spans="1:78" customFormat="1" x14ac:dyDescent="0.35">
      <c r="A1680" s="305"/>
      <c r="B1680" s="305"/>
      <c r="C1680" s="88" t="s">
        <v>161</v>
      </c>
      <c r="D1680" s="88" t="s">
        <v>163</v>
      </c>
      <c r="E1680" s="88" t="s">
        <v>252</v>
      </c>
      <c r="F1680" s="88" t="s">
        <v>253</v>
      </c>
      <c r="G1680" s="89" t="s">
        <v>161</v>
      </c>
      <c r="H1680" s="89" t="s">
        <v>163</v>
      </c>
      <c r="I1680" s="89" t="s">
        <v>252</v>
      </c>
      <c r="J1680" s="89" t="s">
        <v>253</v>
      </c>
      <c r="K1680" s="305"/>
      <c r="L1680" s="305"/>
    </row>
    <row r="1681" spans="1:78" customFormat="1" x14ac:dyDescent="0.35">
      <c r="A1681" s="41" t="s">
        <v>254</v>
      </c>
      <c r="B1681" s="41" t="s">
        <v>255</v>
      </c>
      <c r="C1681" s="21" t="str">
        <f>TEXT(9707.25,"0.00")</f>
        <v>9707.25</v>
      </c>
      <c r="D1681" s="21" t="str">
        <f>TEXT(0,"0")</f>
        <v>0</v>
      </c>
      <c r="E1681" s="21" t="str">
        <f>TEXT(9707.25,"0.00")</f>
        <v>9707.25</v>
      </c>
      <c r="F1681" s="21" t="str">
        <f>TEXT(100,"0")</f>
        <v>100</v>
      </c>
      <c r="G1681" s="21" t="str">
        <f>TEXT(9707.25,"0.00")</f>
        <v>9707.25</v>
      </c>
      <c r="H1681" s="21" t="str">
        <f>TEXT(0,"0")</f>
        <v>0</v>
      </c>
      <c r="I1681" s="21" t="str">
        <f>TEXT(9707.25,"0.00")</f>
        <v>9707.25</v>
      </c>
      <c r="J1681" s="21" t="str">
        <f>TEXT(100,"0")</f>
        <v>100</v>
      </c>
      <c r="K1681" s="21" t="str">
        <f>TEXT(0,"0")</f>
        <v>0</v>
      </c>
      <c r="L1681" s="41" t="s">
        <v>28</v>
      </c>
    </row>
    <row r="1683" spans="1:78" customFormat="1" x14ac:dyDescent="0.35">
      <c r="A1683" s="34" t="s">
        <v>739</v>
      </c>
      <c r="B1683" s="35"/>
      <c r="C1683" s="35"/>
      <c r="D1683" s="35"/>
      <c r="E1683" s="35"/>
      <c r="F1683" s="35"/>
      <c r="G1683" s="35"/>
      <c r="H1683" s="35"/>
      <c r="I1683" s="35"/>
      <c r="J1683" s="35"/>
      <c r="K1683" s="35"/>
      <c r="L1683" s="35"/>
      <c r="M1683" s="35"/>
      <c r="N1683" s="35"/>
      <c r="O1683" s="35"/>
      <c r="P1683" s="35"/>
      <c r="Q1683" s="35"/>
      <c r="R1683" s="35"/>
      <c r="S1683" s="35"/>
      <c r="T1683" s="35"/>
      <c r="U1683" s="35"/>
      <c r="V1683" s="35"/>
      <c r="W1683" s="35"/>
      <c r="X1683" s="35"/>
      <c r="Y1683" s="35"/>
      <c r="Z1683" s="35"/>
      <c r="AA1683" s="35"/>
      <c r="AB1683" s="35"/>
      <c r="AC1683" s="35"/>
      <c r="AD1683" s="35"/>
      <c r="AE1683" s="35"/>
      <c r="AF1683" s="35"/>
      <c r="AG1683" s="35"/>
      <c r="AH1683" s="35"/>
      <c r="AI1683" s="35"/>
    </row>
    <row r="1684" spans="1:78" customFormat="1" x14ac:dyDescent="0.35">
      <c r="A1684" s="36" t="s">
        <v>84</v>
      </c>
      <c r="B1684" s="36" t="s">
        <v>85</v>
      </c>
      <c r="C1684" s="36" t="s">
        <v>86</v>
      </c>
      <c r="D1684" s="36" t="s">
        <v>87</v>
      </c>
      <c r="E1684" s="36" t="s">
        <v>88</v>
      </c>
      <c r="F1684" s="36" t="s">
        <v>89</v>
      </c>
      <c r="G1684" s="36" t="s">
        <v>90</v>
      </c>
      <c r="H1684" s="36" t="s">
        <v>91</v>
      </c>
      <c r="I1684" s="36" t="s">
        <v>92</v>
      </c>
      <c r="J1684" s="36" t="s">
        <v>93</v>
      </c>
      <c r="K1684" s="36" t="s">
        <v>94</v>
      </c>
      <c r="L1684" s="36" t="s">
        <v>95</v>
      </c>
      <c r="M1684" s="36" t="s">
        <v>96</v>
      </c>
      <c r="N1684" s="36" t="s">
        <v>97</v>
      </c>
      <c r="O1684" s="36" t="s">
        <v>98</v>
      </c>
      <c r="P1684" s="36" t="s">
        <v>99</v>
      </c>
      <c r="Q1684" s="36" t="s">
        <v>100</v>
      </c>
      <c r="R1684" s="36" t="s">
        <v>101</v>
      </c>
      <c r="S1684" s="37" t="s">
        <v>102</v>
      </c>
      <c r="T1684" s="315" t="s">
        <v>103</v>
      </c>
      <c r="U1684" s="316"/>
      <c r="V1684" s="317"/>
      <c r="W1684" s="315" t="s">
        <v>104</v>
      </c>
      <c r="X1684" s="317"/>
      <c r="Y1684" s="263"/>
      <c r="Z1684" s="318" t="s">
        <v>105</v>
      </c>
      <c r="AA1684" s="319"/>
      <c r="AB1684" s="319"/>
      <c r="AC1684" s="319"/>
      <c r="AD1684" s="319"/>
      <c r="AE1684" s="319"/>
      <c r="AF1684" s="320"/>
      <c r="AG1684" s="318" t="s">
        <v>106</v>
      </c>
      <c r="AH1684" s="319"/>
      <c r="AI1684" s="319"/>
      <c r="AJ1684" s="319"/>
      <c r="AK1684" s="319"/>
      <c r="AL1684" s="320"/>
      <c r="AM1684" s="46"/>
      <c r="AN1684" s="47"/>
      <c r="AO1684" s="47"/>
      <c r="AP1684" s="47"/>
      <c r="AS1684" s="33"/>
      <c r="AT1684" s="33"/>
      <c r="AU1684" s="33"/>
      <c r="AV1684" s="33"/>
      <c r="AW1684" s="33"/>
      <c r="AX1684" s="33"/>
      <c r="AY1684" s="33"/>
      <c r="AZ1684" s="33"/>
      <c r="BA1684" s="33"/>
      <c r="BB1684" s="33"/>
      <c r="BC1684" s="33"/>
      <c r="BD1684" s="33"/>
      <c r="BE1684" s="33"/>
      <c r="BF1684" s="33"/>
      <c r="BG1684" s="33"/>
      <c r="BH1684" s="33"/>
      <c r="BI1684" s="33"/>
      <c r="BJ1684" s="33"/>
      <c r="BK1684" s="33"/>
      <c r="BL1684" s="33"/>
      <c r="BM1684" s="33"/>
      <c r="BN1684" s="33"/>
      <c r="BO1684" s="33"/>
      <c r="BP1684" s="33"/>
      <c r="BQ1684" s="33"/>
      <c r="BR1684" s="33"/>
      <c r="BS1684" s="33"/>
      <c r="BT1684" s="33"/>
      <c r="BU1684" s="33"/>
      <c r="BV1684" s="33"/>
      <c r="BW1684" s="33"/>
      <c r="BX1684" s="33"/>
      <c r="BY1684" s="33"/>
      <c r="BZ1684" s="33"/>
    </row>
    <row r="1685" spans="1:78" customFormat="1" x14ac:dyDescent="0.35">
      <c r="A1685" s="38"/>
      <c r="B1685" s="38"/>
      <c r="C1685" s="38"/>
      <c r="D1685" s="38"/>
      <c r="E1685" s="38"/>
      <c r="F1685" s="38"/>
      <c r="G1685" s="38"/>
      <c r="H1685" s="38"/>
      <c r="I1685" s="38"/>
      <c r="J1685" s="38"/>
      <c r="K1685" s="38"/>
      <c r="L1685" s="38"/>
      <c r="M1685" s="38"/>
      <c r="N1685" s="38"/>
      <c r="O1685" s="38"/>
      <c r="P1685" s="38"/>
      <c r="Q1685" s="38"/>
      <c r="R1685" s="38"/>
      <c r="S1685" s="38"/>
      <c r="T1685" s="39" t="s">
        <v>107</v>
      </c>
      <c r="U1685" s="39" t="s">
        <v>108</v>
      </c>
      <c r="V1685" s="39" t="s">
        <v>109</v>
      </c>
      <c r="W1685" s="39" t="s">
        <v>110</v>
      </c>
      <c r="X1685" s="39" t="s">
        <v>111</v>
      </c>
      <c r="Y1685" s="39" t="s">
        <v>112</v>
      </c>
      <c r="Z1685" s="39" t="s">
        <v>113</v>
      </c>
      <c r="AA1685" s="39" t="s">
        <v>114</v>
      </c>
      <c r="AB1685" s="39" t="s">
        <v>115</v>
      </c>
      <c r="AC1685" s="39" t="s">
        <v>116</v>
      </c>
      <c r="AD1685" s="39" t="s">
        <v>117</v>
      </c>
      <c r="AE1685" s="39" t="s">
        <v>118</v>
      </c>
      <c r="AF1685" s="39" t="s">
        <v>119</v>
      </c>
      <c r="AG1685" s="39" t="s">
        <v>120</v>
      </c>
      <c r="AH1685" s="39" t="s">
        <v>121</v>
      </c>
      <c r="AI1685" s="39" t="s">
        <v>122</v>
      </c>
      <c r="AJ1685" s="39" t="s">
        <v>123</v>
      </c>
      <c r="AK1685" s="39" t="s">
        <v>124</v>
      </c>
      <c r="AL1685" s="39" t="s">
        <v>125</v>
      </c>
      <c r="AM1685" s="38" t="s">
        <v>149</v>
      </c>
      <c r="AN1685" s="39" t="s">
        <v>150</v>
      </c>
      <c r="AO1685" s="39" t="s">
        <v>151</v>
      </c>
      <c r="AP1685" s="58" t="s">
        <v>178</v>
      </c>
      <c r="AS1685" s="33"/>
      <c r="AT1685" s="33"/>
      <c r="AU1685" s="33"/>
      <c r="AV1685" s="33"/>
      <c r="AW1685" s="33"/>
      <c r="AX1685" s="33"/>
      <c r="AY1685" s="33"/>
      <c r="AZ1685" s="33"/>
      <c r="BA1685" s="33"/>
      <c r="BB1685" s="33"/>
      <c r="BC1685" s="33"/>
      <c r="BD1685" s="33"/>
      <c r="BE1685" s="33"/>
      <c r="BF1685" s="33"/>
      <c r="BG1685" s="33"/>
      <c r="BH1685" s="33"/>
      <c r="BI1685" s="33"/>
      <c r="BJ1685" s="33"/>
      <c r="BK1685" s="33"/>
      <c r="BL1685" s="33"/>
      <c r="BM1685" s="33"/>
      <c r="BN1685" s="33"/>
      <c r="BO1685" s="33"/>
      <c r="BP1685" s="33"/>
      <c r="BQ1685" s="33"/>
      <c r="BR1685" s="33"/>
      <c r="BS1685" s="33"/>
      <c r="BT1685" s="33"/>
      <c r="BU1685" s="33"/>
      <c r="BV1685" s="33"/>
      <c r="BW1685" s="33"/>
      <c r="BX1685" s="33"/>
      <c r="BY1685" s="33"/>
      <c r="BZ1685" s="33"/>
    </row>
    <row r="1686" spans="1:78" customFormat="1" x14ac:dyDescent="0.35">
      <c r="A1686" s="40" t="s">
        <v>145</v>
      </c>
      <c r="B1686" s="5" t="s">
        <v>647</v>
      </c>
      <c r="C1686" s="40" t="s">
        <v>735</v>
      </c>
      <c r="D1686" s="5" t="s">
        <v>146</v>
      </c>
      <c r="E1686" s="41" t="s">
        <v>28</v>
      </c>
      <c r="F1686" s="40" t="s">
        <v>126</v>
      </c>
      <c r="G1686" s="42" t="str">
        <f ca="1">TEXT(TODAY(),"YYYY-MM-DD")</f>
        <v>2022-12-20</v>
      </c>
      <c r="H1686" s="42" t="str">
        <f ca="1">TEXT(TODAY(),"YYYY-MM-DD")</f>
        <v>2022-12-20</v>
      </c>
      <c r="I1686" s="40">
        <v>12</v>
      </c>
      <c r="J1686" s="40">
        <v>12</v>
      </c>
      <c r="K1686" s="40">
        <v>12</v>
      </c>
      <c r="L1686" s="40" t="s">
        <v>431</v>
      </c>
      <c r="M1686" s="40" t="s">
        <v>432</v>
      </c>
      <c r="N1686" s="21" t="s">
        <v>127</v>
      </c>
      <c r="O1686" s="21" t="s">
        <v>127</v>
      </c>
      <c r="P1686" s="21" t="s">
        <v>128</v>
      </c>
      <c r="Q1686" s="21" t="s">
        <v>128</v>
      </c>
      <c r="R1686" s="21" t="s">
        <v>128</v>
      </c>
      <c r="S1686" s="41"/>
      <c r="T1686" s="41" t="s">
        <v>129</v>
      </c>
      <c r="U1686" s="41" t="s">
        <v>130</v>
      </c>
      <c r="V1686" s="41"/>
      <c r="W1686" s="41" t="s">
        <v>131</v>
      </c>
      <c r="X1686" s="41" t="s">
        <v>132</v>
      </c>
      <c r="Y1686" s="41"/>
      <c r="Z1686" s="41"/>
      <c r="AA1686" s="41"/>
      <c r="AB1686" s="41"/>
      <c r="AC1686" s="41"/>
      <c r="AD1686" s="41" t="s">
        <v>128</v>
      </c>
      <c r="AE1686" s="41" t="s">
        <v>128</v>
      </c>
      <c r="AF1686" s="41" t="s">
        <v>128</v>
      </c>
      <c r="AG1686" s="41"/>
      <c r="AH1686" s="41"/>
      <c r="AI1686" s="41"/>
      <c r="AJ1686" s="41" t="s">
        <v>128</v>
      </c>
      <c r="AK1686" s="41" t="s">
        <v>128</v>
      </c>
      <c r="AL1686" s="41" t="s">
        <v>128</v>
      </c>
      <c r="AM1686" s="40"/>
      <c r="AN1686" s="40">
        <v>0</v>
      </c>
      <c r="AO1686" s="40">
        <v>0</v>
      </c>
      <c r="AP1686" s="40">
        <v>14</v>
      </c>
      <c r="AS1686" s="33"/>
      <c r="AT1686" s="33"/>
      <c r="AU1686" s="33"/>
      <c r="AV1686" s="33"/>
      <c r="AW1686" s="33"/>
      <c r="AX1686" s="33"/>
      <c r="AY1686" s="33"/>
      <c r="AZ1686" s="33"/>
      <c r="BA1686" s="33"/>
      <c r="BB1686" s="33"/>
      <c r="BC1686" s="33"/>
      <c r="BD1686" s="33"/>
      <c r="BE1686" s="33"/>
      <c r="BF1686" s="33"/>
      <c r="BG1686" s="33"/>
      <c r="BH1686" s="33"/>
      <c r="BI1686" s="33"/>
      <c r="BJ1686" s="33"/>
      <c r="BK1686" s="33"/>
      <c r="BL1686" s="33"/>
      <c r="BM1686" s="33"/>
      <c r="BN1686" s="33"/>
      <c r="BO1686" s="33"/>
      <c r="BP1686" s="33"/>
      <c r="BQ1686" s="33"/>
      <c r="BR1686" s="33"/>
      <c r="BS1686" s="33"/>
      <c r="BT1686" s="33"/>
      <c r="BU1686" s="33"/>
      <c r="BV1686" s="33"/>
      <c r="BW1686" s="33"/>
      <c r="BX1686" s="33"/>
      <c r="BY1686" s="33"/>
      <c r="BZ1686" s="33"/>
    </row>
    <row r="1687" spans="1:78" customFormat="1" ht="19" customHeight="1" x14ac:dyDescent="0.35">
      <c r="A1687" s="33"/>
      <c r="B1687" s="33"/>
      <c r="C1687" s="33"/>
      <c r="D1687" s="33"/>
      <c r="E1687" s="33"/>
      <c r="F1687" s="33"/>
      <c r="G1687" s="33"/>
      <c r="H1687" s="33"/>
      <c r="I1687" s="33"/>
      <c r="J1687" s="33"/>
      <c r="K1687" s="33"/>
      <c r="L1687" s="14"/>
      <c r="M1687" s="14"/>
      <c r="Y1687" s="60"/>
    </row>
    <row r="1688" spans="1:78" customFormat="1" ht="18.5" x14ac:dyDescent="0.35">
      <c r="A1688" s="48" t="s">
        <v>738</v>
      </c>
      <c r="B1688" s="49"/>
      <c r="C1688" s="49"/>
      <c r="D1688" s="49"/>
      <c r="E1688" s="49"/>
      <c r="F1688" s="49"/>
      <c r="G1688" s="49"/>
      <c r="H1688" s="49"/>
      <c r="I1688" s="49"/>
      <c r="J1688" s="49"/>
      <c r="K1688" s="49"/>
      <c r="L1688" s="33"/>
      <c r="Y1688" s="60"/>
      <c r="BB1688" s="33"/>
      <c r="BC1688" s="33"/>
      <c r="BD1688" s="33"/>
      <c r="BE1688" s="33"/>
      <c r="BF1688" s="33"/>
      <c r="BG1688" s="33"/>
      <c r="BH1688" s="33"/>
      <c r="BI1688" s="33"/>
      <c r="BJ1688" s="33"/>
      <c r="BK1688" s="33"/>
      <c r="BL1688" s="33"/>
      <c r="BM1688" s="33"/>
      <c r="BN1688" s="33"/>
      <c r="BO1688" s="33"/>
      <c r="BP1688" s="33"/>
      <c r="BQ1688" s="33"/>
      <c r="BR1688" s="33"/>
      <c r="BS1688" s="33"/>
      <c r="BT1688" s="33"/>
      <c r="BU1688" s="33"/>
      <c r="BV1688" s="33"/>
      <c r="BW1688" s="33"/>
      <c r="BX1688" s="33"/>
      <c r="BY1688" s="33"/>
      <c r="BZ1688" s="33"/>
    </row>
    <row r="1689" spans="1:78" customFormat="1" ht="15.5" x14ac:dyDescent="0.35">
      <c r="A1689" s="43" t="s">
        <v>32</v>
      </c>
      <c r="B1689" s="43" t="s">
        <v>33</v>
      </c>
      <c r="C1689" s="43" t="s">
        <v>34</v>
      </c>
      <c r="D1689" s="43" t="s">
        <v>4</v>
      </c>
      <c r="E1689" s="43" t="s">
        <v>35</v>
      </c>
      <c r="F1689" s="43" t="s">
        <v>133</v>
      </c>
      <c r="G1689" s="43" t="s">
        <v>134</v>
      </c>
      <c r="H1689" s="43" t="s">
        <v>135</v>
      </c>
      <c r="I1689" s="43" t="s">
        <v>136</v>
      </c>
      <c r="J1689" s="43" t="s">
        <v>137</v>
      </c>
      <c r="K1689" s="43" t="s">
        <v>138</v>
      </c>
      <c r="L1689" s="33"/>
      <c r="Y1689" s="60"/>
      <c r="BB1689" s="33"/>
      <c r="BC1689" s="33"/>
      <c r="BD1689" s="33"/>
      <c r="BE1689" s="33"/>
      <c r="BF1689" s="33"/>
      <c r="BG1689" s="33"/>
      <c r="BH1689" s="33"/>
      <c r="BI1689" s="33"/>
      <c r="BJ1689" s="33"/>
      <c r="BK1689" s="33"/>
      <c r="BL1689" s="33"/>
      <c r="BM1689" s="33"/>
      <c r="BN1689" s="33"/>
      <c r="BO1689" s="33"/>
      <c r="BP1689" s="33"/>
      <c r="BQ1689" s="33"/>
      <c r="BR1689" s="33"/>
      <c r="BS1689" s="33"/>
      <c r="BT1689" s="33"/>
      <c r="BU1689" s="33"/>
      <c r="BV1689" s="33"/>
      <c r="BW1689" s="33"/>
      <c r="BX1689" s="33"/>
      <c r="BY1689" s="33"/>
      <c r="BZ1689" s="33"/>
    </row>
    <row r="1690" spans="1:78" customFormat="1" x14ac:dyDescent="0.35">
      <c r="A1690" s="44" t="s">
        <v>139</v>
      </c>
      <c r="B1690" s="44" t="s">
        <v>140</v>
      </c>
      <c r="C1690" s="44" t="str">
        <f ca="1">TEXT(TODAY(),"YYYY-MM-DD")</f>
        <v>2022-12-20</v>
      </c>
      <c r="D1690" s="44" t="s">
        <v>13</v>
      </c>
      <c r="E1690" s="44" t="s">
        <v>38</v>
      </c>
      <c r="F1690" s="45" t="str">
        <f ca="1">TEXT(TODAY(),"YYYY-MM-DD")</f>
        <v>2022-12-20</v>
      </c>
      <c r="G1690" s="42" t="s">
        <v>128</v>
      </c>
      <c r="H1690" s="44" t="s">
        <v>647</v>
      </c>
      <c r="I1690" s="44" t="s">
        <v>141</v>
      </c>
      <c r="J1690" s="44" t="s">
        <v>152</v>
      </c>
      <c r="K1690" s="44"/>
      <c r="L1690" s="33"/>
      <c r="Y1690" s="60"/>
      <c r="BB1690" s="33"/>
      <c r="BC1690" s="33"/>
      <c r="BD1690" s="33"/>
      <c r="BE1690" s="33"/>
      <c r="BF1690" s="33"/>
      <c r="BG1690" s="33"/>
      <c r="BH1690" s="33"/>
      <c r="BI1690" s="33"/>
      <c r="BJ1690" s="33"/>
      <c r="BK1690" s="33"/>
      <c r="BL1690" s="33"/>
      <c r="BM1690" s="33"/>
      <c r="BN1690" s="33"/>
      <c r="BO1690" s="33"/>
      <c r="BP1690" s="33"/>
      <c r="BQ1690" s="33"/>
      <c r="BR1690" s="33"/>
      <c r="BS1690" s="33"/>
      <c r="BT1690" s="33"/>
      <c r="BU1690" s="33"/>
      <c r="BV1690" s="33"/>
      <c r="BW1690" s="33"/>
      <c r="BX1690" s="33"/>
      <c r="BY1690" s="33"/>
      <c r="BZ1690" s="33"/>
    </row>
    <row r="1691" spans="1:78" customFormat="1" x14ac:dyDescent="0.35">
      <c r="A1691" s="44" t="s">
        <v>36</v>
      </c>
      <c r="B1691" s="44" t="s">
        <v>143</v>
      </c>
      <c r="C1691" s="44" t="str">
        <f ca="1">TEXT(TODAY(),"YYYY-MM-DD")</f>
        <v>2022-12-20</v>
      </c>
      <c r="D1691" s="44" t="s">
        <v>13</v>
      </c>
      <c r="E1691" s="44" t="s">
        <v>144</v>
      </c>
      <c r="F1691" s="45" t="str">
        <f ca="1">TEXT(TODAY(),"YYYY-MM-DD")</f>
        <v>2022-12-20</v>
      </c>
      <c r="G1691" s="42" t="s">
        <v>128</v>
      </c>
      <c r="H1691" s="44" t="s">
        <v>647</v>
      </c>
      <c r="I1691" s="44" t="s">
        <v>141</v>
      </c>
      <c r="J1691" s="44" t="s">
        <v>142</v>
      </c>
      <c r="K1691" s="44"/>
      <c r="L1691" s="33"/>
      <c r="Y1691" s="60"/>
      <c r="BB1691" s="33"/>
      <c r="BC1691" s="33"/>
      <c r="BD1691" s="33"/>
      <c r="BE1691" s="33"/>
      <c r="BF1691" s="33"/>
      <c r="BG1691" s="33"/>
      <c r="BH1691" s="33"/>
      <c r="BI1691" s="33"/>
      <c r="BJ1691" s="33"/>
      <c r="BK1691" s="33"/>
      <c r="BL1691" s="33"/>
      <c r="BM1691" s="33"/>
      <c r="BN1691" s="33"/>
      <c r="BO1691" s="33"/>
      <c r="BP1691" s="33"/>
      <c r="BQ1691" s="33"/>
      <c r="BR1691" s="33"/>
      <c r="BS1691" s="33"/>
      <c r="BT1691" s="33"/>
      <c r="BU1691" s="33"/>
      <c r="BV1691" s="33"/>
      <c r="BW1691" s="33"/>
      <c r="BX1691" s="33"/>
      <c r="BY1691" s="33"/>
      <c r="BZ1691" s="33"/>
    </row>
    <row r="1693" spans="1:78" customFormat="1" x14ac:dyDescent="0.35">
      <c r="A1693" s="321" t="s">
        <v>737</v>
      </c>
      <c r="B1693" s="322"/>
      <c r="C1693" s="322"/>
      <c r="D1693" s="322"/>
      <c r="E1693" s="322"/>
      <c r="F1693" s="322"/>
      <c r="G1693" s="322"/>
      <c r="H1693" s="322"/>
      <c r="I1693" s="322"/>
      <c r="J1693" s="322"/>
      <c r="K1693" s="322"/>
      <c r="L1693" s="322"/>
      <c r="M1693" s="322"/>
      <c r="N1693" s="322"/>
      <c r="O1693" s="322"/>
      <c r="P1693" s="322"/>
      <c r="Q1693" s="322"/>
      <c r="R1693" s="322"/>
      <c r="S1693" s="262"/>
      <c r="T1693" s="262"/>
      <c r="U1693" s="262"/>
      <c r="V1693" s="262"/>
      <c r="W1693" s="262"/>
      <c r="X1693" s="262"/>
      <c r="Y1693" s="262"/>
      <c r="Z1693" s="262"/>
    </row>
    <row r="1694" spans="1:78" customFormat="1" x14ac:dyDescent="0.35">
      <c r="A1694" s="56" t="s">
        <v>153</v>
      </c>
      <c r="B1694" s="56" t="s">
        <v>154</v>
      </c>
      <c r="C1694" s="56" t="s">
        <v>155</v>
      </c>
      <c r="D1694" s="56" t="s">
        <v>90</v>
      </c>
      <c r="E1694" s="56" t="s">
        <v>102</v>
      </c>
      <c r="F1694" s="56" t="s">
        <v>156</v>
      </c>
      <c r="G1694" s="56" t="s">
        <v>157</v>
      </c>
      <c r="H1694" s="56" t="s">
        <v>158</v>
      </c>
      <c r="I1694" s="56" t="s">
        <v>159</v>
      </c>
      <c r="J1694" s="56" t="s">
        <v>160</v>
      </c>
      <c r="K1694" s="56" t="s">
        <v>161</v>
      </c>
      <c r="L1694" s="56" t="s">
        <v>162</v>
      </c>
      <c r="M1694" s="56" t="s">
        <v>163</v>
      </c>
      <c r="N1694" s="56" t="s">
        <v>164</v>
      </c>
      <c r="O1694" s="56" t="s">
        <v>165</v>
      </c>
      <c r="P1694" s="56" t="s">
        <v>166</v>
      </c>
      <c r="Q1694" s="56" t="s">
        <v>167</v>
      </c>
      <c r="R1694" s="56" t="s">
        <v>168</v>
      </c>
      <c r="S1694" s="56" t="s">
        <v>169</v>
      </c>
      <c r="T1694" s="56" t="s">
        <v>136</v>
      </c>
      <c r="U1694" s="56" t="s">
        <v>135</v>
      </c>
      <c r="V1694" s="56" t="s">
        <v>171</v>
      </c>
      <c r="W1694" s="56" t="s">
        <v>174</v>
      </c>
      <c r="X1694" s="56" t="s">
        <v>175</v>
      </c>
      <c r="Y1694" s="56" t="s">
        <v>177</v>
      </c>
      <c r="Z1694" s="56" t="s">
        <v>172</v>
      </c>
    </row>
    <row r="1695" spans="1:78" customFormat="1" x14ac:dyDescent="0.35">
      <c r="A1695" s="51" t="s">
        <v>578</v>
      </c>
      <c r="B1695" s="50"/>
      <c r="C1695" s="223" t="s">
        <v>651</v>
      </c>
      <c r="D1695" s="225" t="str">
        <f ca="1">TEXT(TODAY(),"YYYY-MM-DD")</f>
        <v>2022-12-20</v>
      </c>
      <c r="E1695" s="223" t="str">
        <f ca="1">TEXT(TODAY()+45,"YYYY-MM-DD")</f>
        <v>2023-02-03</v>
      </c>
      <c r="F1695" s="224">
        <v>11</v>
      </c>
      <c r="G1695" s="224" t="s">
        <v>238</v>
      </c>
      <c r="H1695" s="224">
        <f>F1695</f>
        <v>11</v>
      </c>
      <c r="I1695" s="223" t="s">
        <v>65</v>
      </c>
      <c r="J1695" s="224">
        <v>1</v>
      </c>
      <c r="K1695" s="224" t="str">
        <f>TEXT(H1695*J1695,"0.00")</f>
        <v>11.00</v>
      </c>
      <c r="L1695" s="224"/>
      <c r="M1695" s="224">
        <f>10+(J1695*3)</f>
        <v>13</v>
      </c>
      <c r="N1695" s="223"/>
      <c r="O1695" s="223"/>
      <c r="P1695" s="223"/>
      <c r="Q1695" s="223"/>
      <c r="R1695" s="223"/>
      <c r="S1695" s="223"/>
      <c r="T1695" s="223" t="s">
        <v>141</v>
      </c>
      <c r="U1695" s="223" t="s">
        <v>647</v>
      </c>
      <c r="V1695" s="223" t="s">
        <v>195</v>
      </c>
      <c r="W1695" s="223" t="s">
        <v>38</v>
      </c>
      <c r="X1695" s="223" t="s">
        <v>196</v>
      </c>
      <c r="Y1695" s="223" t="s">
        <v>291</v>
      </c>
      <c r="Z1695" s="223" t="s">
        <v>355</v>
      </c>
      <c r="AU1695" t="s">
        <v>845</v>
      </c>
    </row>
    <row r="1697" spans="1:78" customFormat="1" x14ac:dyDescent="0.35">
      <c r="A1697" s="34" t="s">
        <v>736</v>
      </c>
      <c r="B1697" s="35"/>
      <c r="C1697" s="35"/>
      <c r="D1697" s="35"/>
      <c r="E1697" s="35"/>
      <c r="F1697" s="35"/>
      <c r="G1697" s="35"/>
      <c r="H1697" s="35"/>
      <c r="I1697" s="35"/>
      <c r="J1697" s="35"/>
      <c r="K1697" s="35"/>
      <c r="L1697" s="35"/>
      <c r="M1697" s="35"/>
      <c r="N1697" s="35"/>
      <c r="O1697" s="35"/>
      <c r="P1697" s="35"/>
      <c r="Q1697" s="35"/>
      <c r="R1697" s="35"/>
      <c r="S1697" s="35"/>
      <c r="T1697" s="35"/>
      <c r="U1697" s="35"/>
      <c r="V1697" s="35"/>
      <c r="W1697" s="35"/>
      <c r="X1697" s="35"/>
      <c r="Y1697" s="35"/>
      <c r="Z1697" s="35"/>
      <c r="AA1697" s="35"/>
      <c r="AB1697" s="35"/>
      <c r="AC1697" s="35"/>
      <c r="AD1697" s="35"/>
      <c r="AE1697" s="35"/>
      <c r="AF1697" s="35"/>
      <c r="AG1697" s="35"/>
      <c r="AH1697" s="35"/>
      <c r="AI1697" s="35"/>
    </row>
    <row r="1698" spans="1:78" customFormat="1" x14ac:dyDescent="0.35">
      <c r="A1698" s="36" t="s">
        <v>84</v>
      </c>
      <c r="B1698" s="36" t="s">
        <v>85</v>
      </c>
      <c r="C1698" s="36" t="s">
        <v>86</v>
      </c>
      <c r="D1698" s="36" t="s">
        <v>87</v>
      </c>
      <c r="E1698" s="36" t="s">
        <v>88</v>
      </c>
      <c r="F1698" s="36" t="s">
        <v>89</v>
      </c>
      <c r="G1698" s="36" t="s">
        <v>90</v>
      </c>
      <c r="H1698" s="36" t="s">
        <v>91</v>
      </c>
      <c r="I1698" s="36" t="s">
        <v>92</v>
      </c>
      <c r="J1698" s="36" t="s">
        <v>93</v>
      </c>
      <c r="K1698" s="36" t="s">
        <v>94</v>
      </c>
      <c r="L1698" s="36" t="s">
        <v>95</v>
      </c>
      <c r="M1698" s="36" t="s">
        <v>96</v>
      </c>
      <c r="N1698" s="36" t="s">
        <v>97</v>
      </c>
      <c r="O1698" s="36" t="s">
        <v>98</v>
      </c>
      <c r="P1698" s="36" t="s">
        <v>99</v>
      </c>
      <c r="Q1698" s="36" t="s">
        <v>100</v>
      </c>
      <c r="R1698" s="36" t="s">
        <v>101</v>
      </c>
      <c r="S1698" s="37" t="s">
        <v>102</v>
      </c>
      <c r="T1698" s="315" t="s">
        <v>103</v>
      </c>
      <c r="U1698" s="316"/>
      <c r="V1698" s="317"/>
      <c r="W1698" s="315" t="s">
        <v>104</v>
      </c>
      <c r="X1698" s="317"/>
      <c r="Y1698" s="263"/>
      <c r="Z1698" s="318" t="s">
        <v>105</v>
      </c>
      <c r="AA1698" s="319"/>
      <c r="AB1698" s="319"/>
      <c r="AC1698" s="319"/>
      <c r="AD1698" s="319"/>
      <c r="AE1698" s="319"/>
      <c r="AF1698" s="320"/>
      <c r="AG1698" s="318" t="s">
        <v>106</v>
      </c>
      <c r="AH1698" s="319"/>
      <c r="AI1698" s="319"/>
      <c r="AJ1698" s="319"/>
      <c r="AK1698" s="319"/>
      <c r="AL1698" s="320"/>
      <c r="AM1698" s="46"/>
      <c r="AN1698" s="47"/>
      <c r="AO1698" s="47"/>
      <c r="AP1698" s="47"/>
      <c r="AS1698" s="33"/>
      <c r="AT1698" s="33"/>
      <c r="AU1698" s="33"/>
      <c r="AV1698" s="33"/>
      <c r="AW1698" s="33"/>
      <c r="AX1698" s="33"/>
      <c r="AY1698" s="33"/>
      <c r="AZ1698" s="33"/>
      <c r="BA1698" s="33"/>
      <c r="BB1698" s="33"/>
      <c r="BC1698" s="33"/>
      <c r="BD1698" s="33"/>
      <c r="BE1698" s="33"/>
      <c r="BF1698" s="33"/>
      <c r="BG1698" s="33"/>
      <c r="BH1698" s="33"/>
      <c r="BI1698" s="33"/>
      <c r="BJ1698" s="33"/>
      <c r="BK1698" s="33"/>
      <c r="BL1698" s="33"/>
      <c r="BM1698" s="33"/>
      <c r="BN1698" s="33"/>
      <c r="BO1698" s="33"/>
      <c r="BP1698" s="33"/>
      <c r="BQ1698" s="33"/>
      <c r="BR1698" s="33"/>
      <c r="BS1698" s="33"/>
      <c r="BT1698" s="33"/>
      <c r="BU1698" s="33"/>
      <c r="BV1698" s="33"/>
      <c r="BW1698" s="33"/>
      <c r="BX1698" s="33"/>
      <c r="BY1698" s="33"/>
      <c r="BZ1698" s="33"/>
    </row>
    <row r="1699" spans="1:78" customFormat="1" x14ac:dyDescent="0.35">
      <c r="A1699" s="38"/>
      <c r="B1699" s="38"/>
      <c r="C1699" s="38"/>
      <c r="D1699" s="38"/>
      <c r="E1699" s="38"/>
      <c r="F1699" s="38"/>
      <c r="G1699" s="38"/>
      <c r="H1699" s="38"/>
      <c r="I1699" s="38"/>
      <c r="J1699" s="38"/>
      <c r="K1699" s="38"/>
      <c r="L1699" s="38"/>
      <c r="M1699" s="38"/>
      <c r="N1699" s="38"/>
      <c r="O1699" s="38"/>
      <c r="P1699" s="38"/>
      <c r="Q1699" s="38"/>
      <c r="R1699" s="38"/>
      <c r="S1699" s="38"/>
      <c r="T1699" s="39" t="s">
        <v>107</v>
      </c>
      <c r="U1699" s="39" t="s">
        <v>108</v>
      </c>
      <c r="V1699" s="39" t="s">
        <v>109</v>
      </c>
      <c r="W1699" s="39" t="s">
        <v>110</v>
      </c>
      <c r="X1699" s="39" t="s">
        <v>111</v>
      </c>
      <c r="Y1699" s="39" t="s">
        <v>112</v>
      </c>
      <c r="Z1699" s="39" t="s">
        <v>113</v>
      </c>
      <c r="AA1699" s="39" t="s">
        <v>114</v>
      </c>
      <c r="AB1699" s="39" t="s">
        <v>115</v>
      </c>
      <c r="AC1699" s="39" t="s">
        <v>116</v>
      </c>
      <c r="AD1699" s="39" t="s">
        <v>117</v>
      </c>
      <c r="AE1699" s="39" t="s">
        <v>118</v>
      </c>
      <c r="AF1699" s="39" t="s">
        <v>119</v>
      </c>
      <c r="AG1699" s="39" t="s">
        <v>120</v>
      </c>
      <c r="AH1699" s="39" t="s">
        <v>121</v>
      </c>
      <c r="AI1699" s="39" t="s">
        <v>122</v>
      </c>
      <c r="AJ1699" s="39" t="s">
        <v>123</v>
      </c>
      <c r="AK1699" s="39" t="s">
        <v>124</v>
      </c>
      <c r="AL1699" s="39" t="s">
        <v>125</v>
      </c>
      <c r="AM1699" s="38" t="s">
        <v>149</v>
      </c>
      <c r="AN1699" s="39" t="s">
        <v>150</v>
      </c>
      <c r="AO1699" s="39" t="s">
        <v>151</v>
      </c>
      <c r="AP1699" s="58" t="s">
        <v>178</v>
      </c>
      <c r="AS1699" s="33"/>
      <c r="AT1699" s="33"/>
      <c r="AU1699" s="33"/>
      <c r="AV1699" s="33"/>
      <c r="AW1699" s="33"/>
      <c r="AX1699" s="33"/>
      <c r="AY1699" s="33"/>
      <c r="AZ1699" s="33"/>
      <c r="BA1699" s="33"/>
      <c r="BB1699" s="33"/>
      <c r="BC1699" s="33"/>
      <c r="BD1699" s="33"/>
      <c r="BE1699" s="33"/>
      <c r="BF1699" s="33"/>
      <c r="BG1699" s="33"/>
      <c r="BH1699" s="33"/>
      <c r="BI1699" s="33"/>
      <c r="BJ1699" s="33"/>
      <c r="BK1699" s="33"/>
      <c r="BL1699" s="33"/>
      <c r="BM1699" s="33"/>
      <c r="BN1699" s="33"/>
      <c r="BO1699" s="33"/>
      <c r="BP1699" s="33"/>
      <c r="BQ1699" s="33"/>
      <c r="BR1699" s="33"/>
      <c r="BS1699" s="33"/>
      <c r="BT1699" s="33"/>
      <c r="BU1699" s="33"/>
      <c r="BV1699" s="33"/>
      <c r="BW1699" s="33"/>
      <c r="BX1699" s="33"/>
      <c r="BY1699" s="33"/>
      <c r="BZ1699" s="33"/>
    </row>
    <row r="1700" spans="1:78" customFormat="1" x14ac:dyDescent="0.35">
      <c r="A1700" s="40" t="s">
        <v>145</v>
      </c>
      <c r="B1700" s="5" t="s">
        <v>647</v>
      </c>
      <c r="C1700" s="40" t="s">
        <v>735</v>
      </c>
      <c r="D1700" s="5" t="s">
        <v>146</v>
      </c>
      <c r="E1700" s="41" t="s">
        <v>28</v>
      </c>
      <c r="F1700" s="40" t="s">
        <v>126</v>
      </c>
      <c r="G1700" s="42" t="str">
        <f ca="1">TEXT(TODAY(),"YYYY-MM-DD")</f>
        <v>2022-12-20</v>
      </c>
      <c r="H1700" s="42" t="str">
        <f ca="1">TEXT(TODAY(),"YYYY-MM-DD")</f>
        <v>2022-12-20</v>
      </c>
      <c r="I1700" s="40">
        <v>12</v>
      </c>
      <c r="J1700" s="40">
        <v>12</v>
      </c>
      <c r="K1700" s="40">
        <v>12</v>
      </c>
      <c r="L1700" s="40" t="s">
        <v>431</v>
      </c>
      <c r="M1700" s="40" t="s">
        <v>432</v>
      </c>
      <c r="N1700" s="21" t="s">
        <v>127</v>
      </c>
      <c r="O1700" s="21" t="s">
        <v>127</v>
      </c>
      <c r="P1700" s="21" t="s">
        <v>128</v>
      </c>
      <c r="Q1700" s="21" t="s">
        <v>128</v>
      </c>
      <c r="R1700" s="21" t="s">
        <v>128</v>
      </c>
      <c r="S1700" s="41"/>
      <c r="T1700" s="41" t="s">
        <v>129</v>
      </c>
      <c r="U1700" s="41" t="s">
        <v>130</v>
      </c>
      <c r="V1700" s="41"/>
      <c r="W1700" s="41" t="s">
        <v>131</v>
      </c>
      <c r="X1700" s="41" t="s">
        <v>132</v>
      </c>
      <c r="Y1700" s="41"/>
      <c r="Z1700" s="41"/>
      <c r="AA1700" s="41"/>
      <c r="AB1700" s="41"/>
      <c r="AC1700" s="41"/>
      <c r="AD1700" s="41" t="s">
        <v>128</v>
      </c>
      <c r="AE1700" s="41" t="s">
        <v>128</v>
      </c>
      <c r="AF1700" s="41" t="s">
        <v>128</v>
      </c>
      <c r="AG1700" s="41"/>
      <c r="AH1700" s="41"/>
      <c r="AI1700" s="41"/>
      <c r="AJ1700" s="41" t="s">
        <v>128</v>
      </c>
      <c r="AK1700" s="41" t="s">
        <v>128</v>
      </c>
      <c r="AL1700" s="41" t="s">
        <v>128</v>
      </c>
      <c r="AM1700" s="40"/>
      <c r="AN1700" s="40">
        <v>0</v>
      </c>
      <c r="AO1700" s="40">
        <v>4</v>
      </c>
      <c r="AP1700" s="40">
        <v>14</v>
      </c>
      <c r="AS1700" s="33"/>
      <c r="AT1700" s="33"/>
      <c r="AU1700" s="33"/>
      <c r="AV1700" s="33"/>
      <c r="AW1700" s="33"/>
      <c r="AX1700" s="33"/>
      <c r="AY1700" s="33"/>
      <c r="AZ1700" s="33"/>
      <c r="BA1700" s="33"/>
      <c r="BB1700" s="33"/>
      <c r="BC1700" s="33"/>
      <c r="BD1700" s="33"/>
      <c r="BE1700" s="33"/>
      <c r="BF1700" s="33"/>
      <c r="BG1700" s="33"/>
      <c r="BH1700" s="33"/>
      <c r="BI1700" s="33"/>
      <c r="BJ1700" s="33"/>
      <c r="BK1700" s="33"/>
      <c r="BL1700" s="33"/>
      <c r="BM1700" s="33"/>
      <c r="BN1700" s="33"/>
      <c r="BO1700" s="33"/>
      <c r="BP1700" s="33"/>
      <c r="BQ1700" s="33"/>
      <c r="BR1700" s="33"/>
      <c r="BS1700" s="33"/>
      <c r="BT1700" s="33"/>
      <c r="BU1700" s="33"/>
      <c r="BV1700" s="33"/>
      <c r="BW1700" s="33"/>
      <c r="BX1700" s="33"/>
      <c r="BY1700" s="33"/>
      <c r="BZ1700" s="33"/>
    </row>
    <row r="1701" spans="1:78" customFormat="1" x14ac:dyDescent="0.35"/>
    <row r="1702" spans="1:78" customFormat="1" x14ac:dyDescent="0.35">
      <c r="A1702" s="306" t="s">
        <v>734</v>
      </c>
      <c r="B1702" s="307"/>
      <c r="C1702" s="307"/>
      <c r="D1702" s="307"/>
      <c r="E1702" s="307"/>
      <c r="F1702" s="307"/>
      <c r="G1702" s="307"/>
      <c r="H1702" s="307"/>
      <c r="I1702" s="307"/>
      <c r="J1702" s="307"/>
    </row>
    <row r="1703" spans="1:78" customFormat="1" x14ac:dyDescent="0.35">
      <c r="A1703" s="261"/>
      <c r="B1703" s="262"/>
      <c r="C1703" s="308" t="s">
        <v>245</v>
      </c>
      <c r="D1703" s="308"/>
      <c r="E1703" s="308"/>
      <c r="F1703" s="308"/>
      <c r="G1703" s="308"/>
      <c r="H1703" s="308"/>
      <c r="I1703" s="308"/>
      <c r="J1703" s="308"/>
      <c r="K1703" s="308"/>
    </row>
    <row r="1704" spans="1:78" customFormat="1" x14ac:dyDescent="0.35">
      <c r="A1704" s="304" t="s">
        <v>246</v>
      </c>
      <c r="B1704" s="304" t="s">
        <v>247</v>
      </c>
      <c r="C1704" s="309" t="s">
        <v>248</v>
      </c>
      <c r="D1704" s="310"/>
      <c r="E1704" s="310"/>
      <c r="F1704" s="311"/>
      <c r="G1704" s="312" t="s">
        <v>249</v>
      </c>
      <c r="H1704" s="313"/>
      <c r="I1704" s="313"/>
      <c r="J1704" s="314"/>
      <c r="K1704" s="304" t="s">
        <v>250</v>
      </c>
      <c r="L1704" s="304" t="s">
        <v>251</v>
      </c>
    </row>
    <row r="1705" spans="1:78" customFormat="1" x14ac:dyDescent="0.35">
      <c r="A1705" s="305"/>
      <c r="B1705" s="305"/>
      <c r="C1705" s="88" t="s">
        <v>161</v>
      </c>
      <c r="D1705" s="88" t="s">
        <v>163</v>
      </c>
      <c r="E1705" s="88" t="s">
        <v>252</v>
      </c>
      <c r="F1705" s="88" t="s">
        <v>253</v>
      </c>
      <c r="G1705" s="89" t="s">
        <v>161</v>
      </c>
      <c r="H1705" s="89" t="s">
        <v>163</v>
      </c>
      <c r="I1705" s="89" t="s">
        <v>252</v>
      </c>
      <c r="J1705" s="89" t="s">
        <v>253</v>
      </c>
      <c r="K1705" s="305"/>
      <c r="L1705" s="305"/>
    </row>
    <row r="1706" spans="1:78" customFormat="1" x14ac:dyDescent="0.35">
      <c r="A1706" s="41" t="s">
        <v>254</v>
      </c>
      <c r="B1706" s="41" t="s">
        <v>255</v>
      </c>
      <c r="C1706" s="21" t="str">
        <f>TEXT(9707.25,"0.00")</f>
        <v>9707.25</v>
      </c>
      <c r="D1706" s="21" t="str">
        <f>TEXT(0,"0")</f>
        <v>0</v>
      </c>
      <c r="E1706" s="21" t="str">
        <f>TEXT(9707.25,"0.00")</f>
        <v>9707.25</v>
      </c>
      <c r="F1706" s="21" t="str">
        <f>TEXT(100,"0")</f>
        <v>100</v>
      </c>
      <c r="G1706" s="21" t="str">
        <f>TEXT(9707.25,"0.00")</f>
        <v>9707.25</v>
      </c>
      <c r="H1706" s="21" t="str">
        <f>TEXT(0,"0")</f>
        <v>0</v>
      </c>
      <c r="I1706" s="21" t="str">
        <f>TEXT(9707.25,"0.00")</f>
        <v>9707.25</v>
      </c>
      <c r="J1706" s="21" t="str">
        <f>TEXT(100,"0")</f>
        <v>100</v>
      </c>
      <c r="K1706" s="21" t="str">
        <f>TEXT(0,"0")</f>
        <v>0</v>
      </c>
      <c r="L1706" s="41" t="s">
        <v>28</v>
      </c>
    </row>
    <row r="1708" spans="1:78" customFormat="1" x14ac:dyDescent="0.35">
      <c r="A1708" s="34" t="s">
        <v>747</v>
      </c>
      <c r="B1708" s="35"/>
      <c r="C1708" s="35"/>
      <c r="D1708" s="35"/>
      <c r="E1708" s="35"/>
      <c r="F1708" s="35"/>
      <c r="G1708" s="35"/>
      <c r="H1708" s="35"/>
      <c r="I1708" s="35"/>
      <c r="J1708" s="35"/>
      <c r="K1708" s="35"/>
      <c r="L1708" s="35"/>
      <c r="M1708" s="35"/>
      <c r="N1708" s="35"/>
      <c r="O1708" s="35"/>
      <c r="P1708" s="35"/>
      <c r="Q1708" s="35"/>
      <c r="R1708" s="35"/>
      <c r="S1708" s="35"/>
      <c r="T1708" s="35"/>
      <c r="U1708" s="35"/>
      <c r="V1708" s="35"/>
      <c r="W1708" s="35"/>
      <c r="X1708" s="35"/>
      <c r="Y1708" s="35"/>
      <c r="Z1708" s="35"/>
      <c r="AA1708" s="35"/>
      <c r="AB1708" s="35"/>
      <c r="AC1708" s="35"/>
      <c r="AD1708" s="35"/>
      <c r="AE1708" s="35"/>
      <c r="AF1708" s="35"/>
      <c r="AG1708" s="35"/>
      <c r="AH1708" s="35"/>
      <c r="AI1708" s="35"/>
    </row>
    <row r="1709" spans="1:78" customFormat="1" x14ac:dyDescent="0.35">
      <c r="A1709" s="36" t="s">
        <v>84</v>
      </c>
      <c r="B1709" s="36" t="s">
        <v>85</v>
      </c>
      <c r="C1709" s="36" t="s">
        <v>86</v>
      </c>
      <c r="D1709" s="36" t="s">
        <v>87</v>
      </c>
      <c r="E1709" s="36" t="s">
        <v>88</v>
      </c>
      <c r="F1709" s="36" t="s">
        <v>89</v>
      </c>
      <c r="G1709" s="36" t="s">
        <v>90</v>
      </c>
      <c r="H1709" s="36" t="s">
        <v>91</v>
      </c>
      <c r="I1709" s="36" t="s">
        <v>92</v>
      </c>
      <c r="J1709" s="36" t="s">
        <v>93</v>
      </c>
      <c r="K1709" s="36" t="s">
        <v>94</v>
      </c>
      <c r="L1709" s="36" t="s">
        <v>95</v>
      </c>
      <c r="M1709" s="36" t="s">
        <v>96</v>
      </c>
      <c r="N1709" s="36" t="s">
        <v>97</v>
      </c>
      <c r="O1709" s="36" t="s">
        <v>98</v>
      </c>
      <c r="P1709" s="36" t="s">
        <v>99</v>
      </c>
      <c r="Q1709" s="36" t="s">
        <v>100</v>
      </c>
      <c r="R1709" s="36" t="s">
        <v>101</v>
      </c>
      <c r="S1709" s="37" t="s">
        <v>102</v>
      </c>
      <c r="T1709" s="315" t="s">
        <v>103</v>
      </c>
      <c r="U1709" s="316"/>
      <c r="V1709" s="317"/>
      <c r="W1709" s="315" t="s">
        <v>104</v>
      </c>
      <c r="X1709" s="317"/>
      <c r="Y1709" s="264"/>
      <c r="Z1709" s="318" t="s">
        <v>105</v>
      </c>
      <c r="AA1709" s="319"/>
      <c r="AB1709" s="319"/>
      <c r="AC1709" s="319"/>
      <c r="AD1709" s="319"/>
      <c r="AE1709" s="319"/>
      <c r="AF1709" s="320"/>
      <c r="AG1709" s="318" t="s">
        <v>106</v>
      </c>
      <c r="AH1709" s="319"/>
      <c r="AI1709" s="319"/>
      <c r="AJ1709" s="319"/>
      <c r="AK1709" s="319"/>
      <c r="AL1709" s="320"/>
      <c r="AM1709" s="46"/>
      <c r="AN1709" s="47"/>
      <c r="AO1709" s="47"/>
      <c r="AP1709" s="47"/>
      <c r="AS1709" s="33"/>
      <c r="AT1709" s="33"/>
      <c r="AU1709" s="33"/>
      <c r="AV1709" s="33"/>
      <c r="AW1709" s="33"/>
      <c r="AX1709" s="33"/>
      <c r="AY1709" s="33"/>
      <c r="AZ1709" s="33"/>
      <c r="BA1709" s="33"/>
      <c r="BB1709" s="33"/>
      <c r="BC1709" s="33"/>
      <c r="BD1709" s="33"/>
      <c r="BE1709" s="33"/>
      <c r="BF1709" s="33"/>
      <c r="BG1709" s="33"/>
      <c r="BH1709" s="33"/>
      <c r="BI1709" s="33"/>
      <c r="BJ1709" s="33"/>
      <c r="BK1709" s="33"/>
      <c r="BL1709" s="33"/>
      <c r="BM1709" s="33"/>
      <c r="BN1709" s="33"/>
      <c r="BO1709" s="33"/>
      <c r="BP1709" s="33"/>
      <c r="BQ1709" s="33"/>
      <c r="BR1709" s="33"/>
      <c r="BS1709" s="33"/>
      <c r="BT1709" s="33"/>
      <c r="BU1709" s="33"/>
      <c r="BV1709" s="33"/>
      <c r="BW1709" s="33"/>
      <c r="BX1709" s="33"/>
      <c r="BY1709" s="33"/>
      <c r="BZ1709" s="33"/>
    </row>
    <row r="1710" spans="1:78" customFormat="1" x14ac:dyDescent="0.35">
      <c r="A1710" s="38"/>
      <c r="B1710" s="38"/>
      <c r="C1710" s="38"/>
      <c r="D1710" s="38"/>
      <c r="E1710" s="38"/>
      <c r="F1710" s="38"/>
      <c r="G1710" s="38"/>
      <c r="H1710" s="38"/>
      <c r="I1710" s="38"/>
      <c r="J1710" s="38"/>
      <c r="K1710" s="38"/>
      <c r="L1710" s="38"/>
      <c r="M1710" s="38"/>
      <c r="N1710" s="38"/>
      <c r="O1710" s="38"/>
      <c r="P1710" s="38"/>
      <c r="Q1710" s="38"/>
      <c r="R1710" s="38"/>
      <c r="S1710" s="38"/>
      <c r="T1710" s="39" t="s">
        <v>107</v>
      </c>
      <c r="U1710" s="39" t="s">
        <v>108</v>
      </c>
      <c r="V1710" s="39" t="s">
        <v>109</v>
      </c>
      <c r="W1710" s="39" t="s">
        <v>110</v>
      </c>
      <c r="X1710" s="39" t="s">
        <v>111</v>
      </c>
      <c r="Y1710" s="39" t="s">
        <v>112</v>
      </c>
      <c r="Z1710" s="39" t="s">
        <v>113</v>
      </c>
      <c r="AA1710" s="39" t="s">
        <v>114</v>
      </c>
      <c r="AB1710" s="39" t="s">
        <v>115</v>
      </c>
      <c r="AC1710" s="39" t="s">
        <v>116</v>
      </c>
      <c r="AD1710" s="39" t="s">
        <v>117</v>
      </c>
      <c r="AE1710" s="39" t="s">
        <v>118</v>
      </c>
      <c r="AF1710" s="39" t="s">
        <v>119</v>
      </c>
      <c r="AG1710" s="39" t="s">
        <v>120</v>
      </c>
      <c r="AH1710" s="39" t="s">
        <v>121</v>
      </c>
      <c r="AI1710" s="39" t="s">
        <v>122</v>
      </c>
      <c r="AJ1710" s="39" t="s">
        <v>123</v>
      </c>
      <c r="AK1710" s="39" t="s">
        <v>124</v>
      </c>
      <c r="AL1710" s="39" t="s">
        <v>125</v>
      </c>
      <c r="AM1710" s="38" t="s">
        <v>149</v>
      </c>
      <c r="AN1710" s="39" t="s">
        <v>150</v>
      </c>
      <c r="AO1710" s="39" t="s">
        <v>151</v>
      </c>
      <c r="AP1710" s="58" t="s">
        <v>178</v>
      </c>
      <c r="AS1710" s="33"/>
      <c r="AT1710" s="33"/>
      <c r="AU1710" s="33"/>
      <c r="AV1710" s="33"/>
      <c r="AW1710" s="33"/>
      <c r="AX1710" s="33"/>
      <c r="AY1710" s="33"/>
      <c r="AZ1710" s="33"/>
      <c r="BA1710" s="33"/>
      <c r="BB1710" s="33"/>
      <c r="BC1710" s="33"/>
      <c r="BD1710" s="33"/>
      <c r="BE1710" s="33"/>
      <c r="BF1710" s="33"/>
      <c r="BG1710" s="33"/>
      <c r="BH1710" s="33"/>
      <c r="BI1710" s="33"/>
      <c r="BJ1710" s="33"/>
      <c r="BK1710" s="33"/>
      <c r="BL1710" s="33"/>
      <c r="BM1710" s="33"/>
      <c r="BN1710" s="33"/>
      <c r="BO1710" s="33"/>
      <c r="BP1710" s="33"/>
      <c r="BQ1710" s="33"/>
      <c r="BR1710" s="33"/>
      <c r="BS1710" s="33"/>
      <c r="BT1710" s="33"/>
      <c r="BU1710" s="33"/>
      <c r="BV1710" s="33"/>
      <c r="BW1710" s="33"/>
      <c r="BX1710" s="33"/>
      <c r="BY1710" s="33"/>
      <c r="BZ1710" s="33"/>
    </row>
    <row r="1711" spans="1:78" customFormat="1" x14ac:dyDescent="0.35">
      <c r="A1711" s="40" t="s">
        <v>145</v>
      </c>
      <c r="B1711" s="5" t="s">
        <v>647</v>
      </c>
      <c r="C1711" s="40" t="s">
        <v>741</v>
      </c>
      <c r="D1711" s="5" t="s">
        <v>146</v>
      </c>
      <c r="E1711" s="41" t="s">
        <v>28</v>
      </c>
      <c r="F1711" s="40" t="s">
        <v>126</v>
      </c>
      <c r="G1711" s="42" t="str">
        <f ca="1">TEXT(TODAY(),"YYYY-MM-DD")</f>
        <v>2022-12-20</v>
      </c>
      <c r="H1711" s="42" t="str">
        <f ca="1">TEXT(TODAY(),"YYYY-MM-DD")</f>
        <v>2022-12-20</v>
      </c>
      <c r="I1711" s="40">
        <v>12</v>
      </c>
      <c r="J1711" s="40">
        <v>12</v>
      </c>
      <c r="K1711" s="40">
        <v>12</v>
      </c>
      <c r="L1711" s="40" t="s">
        <v>431</v>
      </c>
      <c r="M1711" s="40" t="s">
        <v>432</v>
      </c>
      <c r="N1711" s="21" t="s">
        <v>127</v>
      </c>
      <c r="O1711" s="21" t="s">
        <v>127</v>
      </c>
      <c r="P1711" s="21" t="s">
        <v>128</v>
      </c>
      <c r="Q1711" s="21" t="s">
        <v>128</v>
      </c>
      <c r="R1711" s="21" t="s">
        <v>128</v>
      </c>
      <c r="S1711" s="41"/>
      <c r="T1711" s="41" t="s">
        <v>129</v>
      </c>
      <c r="U1711" s="41" t="s">
        <v>130</v>
      </c>
      <c r="V1711" s="41"/>
      <c r="W1711" s="41" t="s">
        <v>131</v>
      </c>
      <c r="X1711" s="41" t="s">
        <v>132</v>
      </c>
      <c r="Y1711" s="41"/>
      <c r="Z1711" s="41"/>
      <c r="AA1711" s="41"/>
      <c r="AB1711" s="41"/>
      <c r="AC1711" s="41"/>
      <c r="AD1711" s="41" t="s">
        <v>128</v>
      </c>
      <c r="AE1711" s="41" t="s">
        <v>128</v>
      </c>
      <c r="AF1711" s="41" t="s">
        <v>128</v>
      </c>
      <c r="AG1711" s="41"/>
      <c r="AH1711" s="41"/>
      <c r="AI1711" s="41"/>
      <c r="AJ1711" s="41" t="s">
        <v>128</v>
      </c>
      <c r="AK1711" s="41" t="s">
        <v>128</v>
      </c>
      <c r="AL1711" s="41" t="s">
        <v>128</v>
      </c>
      <c r="AM1711" s="40"/>
      <c r="AN1711" s="40">
        <v>0</v>
      </c>
      <c r="AO1711" s="40">
        <v>0</v>
      </c>
      <c r="AP1711" s="40">
        <v>14</v>
      </c>
      <c r="AS1711" s="33"/>
      <c r="AT1711" s="33"/>
      <c r="AU1711" s="33"/>
      <c r="AV1711" s="33"/>
      <c r="AW1711" s="33"/>
      <c r="AX1711" s="33"/>
      <c r="AY1711" s="33"/>
      <c r="AZ1711" s="33"/>
      <c r="BA1711" s="33"/>
      <c r="BB1711" s="33"/>
      <c r="BC1711" s="33"/>
      <c r="BD1711" s="33"/>
      <c r="BE1711" s="33"/>
      <c r="BF1711" s="33"/>
      <c r="BG1711" s="33"/>
      <c r="BH1711" s="33"/>
      <c r="BI1711" s="33"/>
      <c r="BJ1711" s="33"/>
      <c r="BK1711" s="33"/>
      <c r="BL1711" s="33"/>
      <c r="BM1711" s="33"/>
      <c r="BN1711" s="33"/>
      <c r="BO1711" s="33"/>
      <c r="BP1711" s="33"/>
      <c r="BQ1711" s="33"/>
      <c r="BR1711" s="33"/>
      <c r="BS1711" s="33"/>
      <c r="BT1711" s="33"/>
      <c r="BU1711" s="33"/>
      <c r="BV1711" s="33"/>
      <c r="BW1711" s="33"/>
      <c r="BX1711" s="33"/>
      <c r="BY1711" s="33"/>
      <c r="BZ1711" s="33"/>
    </row>
    <row r="1712" spans="1:78" customFormat="1" ht="19" customHeight="1" x14ac:dyDescent="0.35">
      <c r="A1712" s="33"/>
      <c r="B1712" s="33"/>
      <c r="C1712" s="33"/>
      <c r="D1712" s="33"/>
      <c r="E1712" s="33"/>
      <c r="F1712" s="33"/>
      <c r="G1712" s="33"/>
      <c r="H1712" s="33"/>
      <c r="I1712" s="33"/>
      <c r="J1712" s="33"/>
      <c r="K1712" s="33"/>
      <c r="L1712" s="14"/>
      <c r="M1712" s="14"/>
      <c r="Y1712" s="60"/>
    </row>
    <row r="1713" spans="1:78" customFormat="1" ht="18.5" x14ac:dyDescent="0.35">
      <c r="A1713" s="48" t="s">
        <v>746</v>
      </c>
      <c r="B1713" s="49"/>
      <c r="C1713" s="49"/>
      <c r="D1713" s="49"/>
      <c r="E1713" s="49"/>
      <c r="F1713" s="49"/>
      <c r="G1713" s="49"/>
      <c r="H1713" s="49"/>
      <c r="I1713" s="49"/>
      <c r="J1713" s="49"/>
      <c r="K1713" s="49"/>
      <c r="L1713" s="33"/>
      <c r="Y1713" s="60"/>
      <c r="BB1713" s="33"/>
      <c r="BC1713" s="33"/>
      <c r="BD1713" s="33"/>
      <c r="BE1713" s="33"/>
      <c r="BF1713" s="33"/>
      <c r="BG1713" s="33"/>
      <c r="BH1713" s="33"/>
      <c r="BI1713" s="33"/>
      <c r="BJ1713" s="33"/>
      <c r="BK1713" s="33"/>
      <c r="BL1713" s="33"/>
      <c r="BM1713" s="33"/>
      <c r="BN1713" s="33"/>
      <c r="BO1713" s="33"/>
      <c r="BP1713" s="33"/>
      <c r="BQ1713" s="33"/>
      <c r="BR1713" s="33"/>
      <c r="BS1713" s="33"/>
      <c r="BT1713" s="33"/>
      <c r="BU1713" s="33"/>
      <c r="BV1713" s="33"/>
      <c r="BW1713" s="33"/>
      <c r="BX1713" s="33"/>
      <c r="BY1713" s="33"/>
      <c r="BZ1713" s="33"/>
    </row>
    <row r="1714" spans="1:78" customFormat="1" ht="15.5" x14ac:dyDescent="0.35">
      <c r="A1714" s="43" t="s">
        <v>32</v>
      </c>
      <c r="B1714" s="43" t="s">
        <v>33</v>
      </c>
      <c r="C1714" s="43" t="s">
        <v>34</v>
      </c>
      <c r="D1714" s="43" t="s">
        <v>4</v>
      </c>
      <c r="E1714" s="43" t="s">
        <v>35</v>
      </c>
      <c r="F1714" s="43" t="s">
        <v>133</v>
      </c>
      <c r="G1714" s="43" t="s">
        <v>134</v>
      </c>
      <c r="H1714" s="43" t="s">
        <v>135</v>
      </c>
      <c r="I1714" s="43" t="s">
        <v>136</v>
      </c>
      <c r="J1714" s="43" t="s">
        <v>137</v>
      </c>
      <c r="K1714" s="43" t="s">
        <v>138</v>
      </c>
      <c r="L1714" s="33"/>
      <c r="Y1714" s="60"/>
      <c r="BB1714" s="33"/>
      <c r="BC1714" s="33"/>
      <c r="BD1714" s="33"/>
      <c r="BE1714" s="33"/>
      <c r="BF1714" s="33"/>
      <c r="BG1714" s="33"/>
      <c r="BH1714" s="33"/>
      <c r="BI1714" s="33"/>
      <c r="BJ1714" s="33"/>
      <c r="BK1714" s="33"/>
      <c r="BL1714" s="33"/>
      <c r="BM1714" s="33"/>
      <c r="BN1714" s="33"/>
      <c r="BO1714" s="33"/>
      <c r="BP1714" s="33"/>
      <c r="BQ1714" s="33"/>
      <c r="BR1714" s="33"/>
      <c r="BS1714" s="33"/>
      <c r="BT1714" s="33"/>
      <c r="BU1714" s="33"/>
      <c r="BV1714" s="33"/>
      <c r="BW1714" s="33"/>
      <c r="BX1714" s="33"/>
      <c r="BY1714" s="33"/>
      <c r="BZ1714" s="33"/>
    </row>
    <row r="1715" spans="1:78" customFormat="1" x14ac:dyDescent="0.35">
      <c r="A1715" s="44" t="s">
        <v>139</v>
      </c>
      <c r="B1715" s="44" t="s">
        <v>140</v>
      </c>
      <c r="C1715" s="44" t="str">
        <f ca="1">TEXT(TODAY(),"YYYY-MM-DD")</f>
        <v>2022-12-20</v>
      </c>
      <c r="D1715" s="44" t="s">
        <v>13</v>
      </c>
      <c r="E1715" s="44" t="s">
        <v>38</v>
      </c>
      <c r="F1715" s="45" t="str">
        <f ca="1">TEXT(TODAY(),"YYYY-MM-DD")</f>
        <v>2022-12-20</v>
      </c>
      <c r="G1715" s="42" t="s">
        <v>128</v>
      </c>
      <c r="H1715" s="44" t="s">
        <v>647</v>
      </c>
      <c r="I1715" s="44" t="s">
        <v>141</v>
      </c>
      <c r="J1715" s="44" t="s">
        <v>152</v>
      </c>
      <c r="K1715" s="44"/>
      <c r="L1715" s="33"/>
      <c r="Y1715" s="60"/>
      <c r="BB1715" s="33"/>
      <c r="BC1715" s="33"/>
      <c r="BD1715" s="33"/>
      <c r="BE1715" s="33"/>
      <c r="BF1715" s="33"/>
      <c r="BG1715" s="33"/>
      <c r="BH1715" s="33"/>
      <c r="BI1715" s="33"/>
      <c r="BJ1715" s="33"/>
      <c r="BK1715" s="33"/>
      <c r="BL1715" s="33"/>
      <c r="BM1715" s="33"/>
      <c r="BN1715" s="33"/>
      <c r="BO1715" s="33"/>
      <c r="BP1715" s="33"/>
      <c r="BQ1715" s="33"/>
      <c r="BR1715" s="33"/>
      <c r="BS1715" s="33"/>
      <c r="BT1715" s="33"/>
      <c r="BU1715" s="33"/>
      <c r="BV1715" s="33"/>
      <c r="BW1715" s="33"/>
      <c r="BX1715" s="33"/>
      <c r="BY1715" s="33"/>
      <c r="BZ1715" s="33"/>
    </row>
    <row r="1716" spans="1:78" customFormat="1" x14ac:dyDescent="0.35">
      <c r="A1716" s="44" t="s">
        <v>36</v>
      </c>
      <c r="B1716" s="44" t="s">
        <v>143</v>
      </c>
      <c r="C1716" s="44" t="str">
        <f ca="1">TEXT(TODAY(),"YYYY-MM-DD")</f>
        <v>2022-12-20</v>
      </c>
      <c r="D1716" s="44" t="s">
        <v>13</v>
      </c>
      <c r="E1716" s="44" t="s">
        <v>144</v>
      </c>
      <c r="F1716" s="45" t="str">
        <f ca="1">TEXT(TODAY(),"YYYY-MM-DD")</f>
        <v>2022-12-20</v>
      </c>
      <c r="G1716" s="42" t="s">
        <v>128</v>
      </c>
      <c r="H1716" s="44" t="s">
        <v>647</v>
      </c>
      <c r="I1716" s="44" t="s">
        <v>141</v>
      </c>
      <c r="J1716" s="44" t="s">
        <v>142</v>
      </c>
      <c r="K1716" s="44"/>
      <c r="L1716" s="33"/>
      <c r="Y1716" s="60"/>
      <c r="BB1716" s="33"/>
      <c r="BC1716" s="33"/>
      <c r="BD1716" s="33"/>
      <c r="BE1716" s="33"/>
      <c r="BF1716" s="33"/>
      <c r="BG1716" s="33"/>
      <c r="BH1716" s="33"/>
      <c r="BI1716" s="33"/>
      <c r="BJ1716" s="33"/>
      <c r="BK1716" s="33"/>
      <c r="BL1716" s="33"/>
      <c r="BM1716" s="33"/>
      <c r="BN1716" s="33"/>
      <c r="BO1716" s="33"/>
      <c r="BP1716" s="33"/>
      <c r="BQ1716" s="33"/>
      <c r="BR1716" s="33"/>
      <c r="BS1716" s="33"/>
      <c r="BT1716" s="33"/>
      <c r="BU1716" s="33"/>
      <c r="BV1716" s="33"/>
      <c r="BW1716" s="33"/>
      <c r="BX1716" s="33"/>
      <c r="BY1716" s="33"/>
      <c r="BZ1716" s="33"/>
    </row>
    <row r="1718" spans="1:78" customFormat="1" x14ac:dyDescent="0.35">
      <c r="A1718" s="321" t="s">
        <v>745</v>
      </c>
      <c r="B1718" s="322"/>
      <c r="C1718" s="322"/>
      <c r="D1718" s="322"/>
      <c r="E1718" s="322"/>
      <c r="F1718" s="322"/>
      <c r="G1718" s="322"/>
      <c r="H1718" s="322"/>
      <c r="I1718" s="322"/>
      <c r="J1718" s="322"/>
      <c r="K1718" s="322"/>
      <c r="L1718" s="322"/>
      <c r="M1718" s="322"/>
      <c r="N1718" s="322"/>
      <c r="O1718" s="322"/>
      <c r="P1718" s="322"/>
      <c r="Q1718" s="322"/>
      <c r="R1718" s="322"/>
      <c r="S1718" s="266"/>
      <c r="T1718" s="266"/>
      <c r="U1718" s="266"/>
      <c r="V1718" s="266"/>
      <c r="W1718" s="266"/>
      <c r="X1718" s="266"/>
      <c r="Y1718" s="266"/>
      <c r="Z1718" s="266"/>
    </row>
    <row r="1719" spans="1:78" customFormat="1" x14ac:dyDescent="0.35">
      <c r="A1719" s="56" t="s">
        <v>153</v>
      </c>
      <c r="B1719" s="56" t="s">
        <v>154</v>
      </c>
      <c r="C1719" s="56" t="s">
        <v>155</v>
      </c>
      <c r="D1719" s="56" t="s">
        <v>90</v>
      </c>
      <c r="E1719" s="56" t="s">
        <v>102</v>
      </c>
      <c r="F1719" s="56" t="s">
        <v>156</v>
      </c>
      <c r="G1719" s="56" t="s">
        <v>157</v>
      </c>
      <c r="H1719" s="56" t="s">
        <v>158</v>
      </c>
      <c r="I1719" s="56" t="s">
        <v>159</v>
      </c>
      <c r="J1719" s="56" t="s">
        <v>160</v>
      </c>
      <c r="K1719" s="56" t="s">
        <v>161</v>
      </c>
      <c r="L1719" s="56" t="s">
        <v>162</v>
      </c>
      <c r="M1719" s="56" t="s">
        <v>163</v>
      </c>
      <c r="N1719" s="56" t="s">
        <v>164</v>
      </c>
      <c r="O1719" s="56" t="s">
        <v>165</v>
      </c>
      <c r="P1719" s="56" t="s">
        <v>166</v>
      </c>
      <c r="Q1719" s="56" t="s">
        <v>167</v>
      </c>
      <c r="R1719" s="56" t="s">
        <v>168</v>
      </c>
      <c r="S1719" s="56" t="s">
        <v>169</v>
      </c>
      <c r="T1719" s="56" t="s">
        <v>136</v>
      </c>
      <c r="U1719" s="56" t="s">
        <v>135</v>
      </c>
      <c r="V1719" s="56" t="s">
        <v>171</v>
      </c>
      <c r="W1719" s="56" t="s">
        <v>174</v>
      </c>
      <c r="X1719" s="56" t="s">
        <v>175</v>
      </c>
      <c r="Y1719" s="56" t="s">
        <v>177</v>
      </c>
      <c r="Z1719" s="56" t="s">
        <v>172</v>
      </c>
    </row>
    <row r="1720" spans="1:78" customFormat="1" x14ac:dyDescent="0.35">
      <c r="A1720" s="51" t="s">
        <v>256</v>
      </c>
      <c r="B1720" s="50"/>
      <c r="C1720" s="223" t="s">
        <v>651</v>
      </c>
      <c r="D1720" s="225" t="str">
        <f ca="1">TEXT(TODAY(),"YYYY-MM-DD")</f>
        <v>2022-12-20</v>
      </c>
      <c r="E1720" s="223" t="str">
        <f ca="1">TEXT(TODAY()+45,"YYYY-MM-DD")</f>
        <v>2023-02-03</v>
      </c>
      <c r="F1720" s="224">
        <v>11</v>
      </c>
      <c r="G1720" s="224" t="s">
        <v>238</v>
      </c>
      <c r="H1720" s="224">
        <f>F1720</f>
        <v>11</v>
      </c>
      <c r="I1720" s="223" t="s">
        <v>65</v>
      </c>
      <c r="J1720" s="224">
        <v>1</v>
      </c>
      <c r="K1720" s="224" t="str">
        <f>TEXT(H1720*J1720,"0.00")</f>
        <v>11.00</v>
      </c>
      <c r="L1720" s="224"/>
      <c r="M1720" s="224">
        <f>10+(J1720*3)</f>
        <v>13</v>
      </c>
      <c r="N1720" s="223"/>
      <c r="O1720" s="223"/>
      <c r="P1720" s="223"/>
      <c r="Q1720" s="223"/>
      <c r="R1720" s="223"/>
      <c r="S1720" s="223"/>
      <c r="T1720" s="223" t="s">
        <v>141</v>
      </c>
      <c r="U1720" s="223" t="s">
        <v>647</v>
      </c>
      <c r="V1720" s="223" t="s">
        <v>195</v>
      </c>
      <c r="W1720" s="223" t="s">
        <v>38</v>
      </c>
      <c r="X1720" s="223" t="s">
        <v>196</v>
      </c>
      <c r="Y1720" s="223" t="s">
        <v>744</v>
      </c>
      <c r="Z1720" s="223" t="s">
        <v>743</v>
      </c>
      <c r="AU1720" t="s">
        <v>846</v>
      </c>
    </row>
    <row r="1722" spans="1:78" customFormat="1" x14ac:dyDescent="0.35">
      <c r="A1722" s="34" t="s">
        <v>742</v>
      </c>
      <c r="B1722" s="35"/>
      <c r="C1722" s="35"/>
      <c r="D1722" s="35"/>
      <c r="E1722" s="35"/>
      <c r="F1722" s="35"/>
      <c r="G1722" s="35"/>
      <c r="H1722" s="35"/>
      <c r="I1722" s="35"/>
      <c r="J1722" s="35"/>
      <c r="K1722" s="35"/>
      <c r="L1722" s="35"/>
      <c r="M1722" s="35"/>
      <c r="N1722" s="35"/>
      <c r="O1722" s="35"/>
      <c r="P1722" s="35"/>
      <c r="Q1722" s="35"/>
      <c r="R1722" s="35"/>
      <c r="S1722" s="35"/>
      <c r="T1722" s="35"/>
      <c r="U1722" s="35"/>
      <c r="V1722" s="35"/>
      <c r="W1722" s="35"/>
      <c r="X1722" s="35"/>
      <c r="Y1722" s="35"/>
      <c r="Z1722" s="35"/>
      <c r="AA1722" s="35"/>
      <c r="AB1722" s="35"/>
      <c r="AC1722" s="35"/>
      <c r="AD1722" s="35"/>
      <c r="AE1722" s="35"/>
      <c r="AF1722" s="35"/>
      <c r="AG1722" s="35"/>
      <c r="AH1722" s="35"/>
      <c r="AI1722" s="35"/>
    </row>
    <row r="1723" spans="1:78" customFormat="1" x14ac:dyDescent="0.35">
      <c r="A1723" s="36" t="s">
        <v>84</v>
      </c>
      <c r="B1723" s="36" t="s">
        <v>85</v>
      </c>
      <c r="C1723" s="36" t="s">
        <v>86</v>
      </c>
      <c r="D1723" s="36" t="s">
        <v>87</v>
      </c>
      <c r="E1723" s="36" t="s">
        <v>88</v>
      </c>
      <c r="F1723" s="36" t="s">
        <v>89</v>
      </c>
      <c r="G1723" s="36" t="s">
        <v>90</v>
      </c>
      <c r="H1723" s="36" t="s">
        <v>91</v>
      </c>
      <c r="I1723" s="36" t="s">
        <v>92</v>
      </c>
      <c r="J1723" s="36" t="s">
        <v>93</v>
      </c>
      <c r="K1723" s="36" t="s">
        <v>94</v>
      </c>
      <c r="L1723" s="36" t="s">
        <v>95</v>
      </c>
      <c r="M1723" s="36" t="s">
        <v>96</v>
      </c>
      <c r="N1723" s="36" t="s">
        <v>97</v>
      </c>
      <c r="O1723" s="36" t="s">
        <v>98</v>
      </c>
      <c r="P1723" s="36" t="s">
        <v>99</v>
      </c>
      <c r="Q1723" s="36" t="s">
        <v>100</v>
      </c>
      <c r="R1723" s="36" t="s">
        <v>101</v>
      </c>
      <c r="S1723" s="37" t="s">
        <v>102</v>
      </c>
      <c r="T1723" s="315" t="s">
        <v>103</v>
      </c>
      <c r="U1723" s="316"/>
      <c r="V1723" s="317"/>
      <c r="W1723" s="315" t="s">
        <v>104</v>
      </c>
      <c r="X1723" s="317"/>
      <c r="Y1723" s="264"/>
      <c r="Z1723" s="318" t="s">
        <v>105</v>
      </c>
      <c r="AA1723" s="319"/>
      <c r="AB1723" s="319"/>
      <c r="AC1723" s="319"/>
      <c r="AD1723" s="319"/>
      <c r="AE1723" s="319"/>
      <c r="AF1723" s="320"/>
      <c r="AG1723" s="318" t="s">
        <v>106</v>
      </c>
      <c r="AH1723" s="319"/>
      <c r="AI1723" s="319"/>
      <c r="AJ1723" s="319"/>
      <c r="AK1723" s="319"/>
      <c r="AL1723" s="320"/>
      <c r="AM1723" s="46"/>
      <c r="AN1723" s="47"/>
      <c r="AO1723" s="47"/>
      <c r="AP1723" s="47"/>
      <c r="AS1723" s="33"/>
      <c r="AT1723" s="33"/>
      <c r="AU1723" s="33"/>
      <c r="AV1723" s="33"/>
      <c r="AW1723" s="33"/>
      <c r="AX1723" s="33"/>
      <c r="AY1723" s="33"/>
      <c r="AZ1723" s="33"/>
      <c r="BA1723" s="33"/>
      <c r="BB1723" s="33"/>
      <c r="BC1723" s="33"/>
      <c r="BD1723" s="33"/>
      <c r="BE1723" s="33"/>
      <c r="BF1723" s="33"/>
      <c r="BG1723" s="33"/>
      <c r="BH1723" s="33"/>
      <c r="BI1723" s="33"/>
      <c r="BJ1723" s="33"/>
      <c r="BK1723" s="33"/>
      <c r="BL1723" s="33"/>
      <c r="BM1723" s="33"/>
      <c r="BN1723" s="33"/>
      <c r="BO1723" s="33"/>
      <c r="BP1723" s="33"/>
      <c r="BQ1723" s="33"/>
      <c r="BR1723" s="33"/>
      <c r="BS1723" s="33"/>
      <c r="BT1723" s="33"/>
      <c r="BU1723" s="33"/>
      <c r="BV1723" s="33"/>
      <c r="BW1723" s="33"/>
      <c r="BX1723" s="33"/>
      <c r="BY1723" s="33"/>
      <c r="BZ1723" s="33"/>
    </row>
    <row r="1724" spans="1:78" customFormat="1" x14ac:dyDescent="0.35">
      <c r="A1724" s="38"/>
      <c r="B1724" s="38"/>
      <c r="C1724" s="38"/>
      <c r="D1724" s="38"/>
      <c r="E1724" s="38"/>
      <c r="F1724" s="38"/>
      <c r="G1724" s="38"/>
      <c r="H1724" s="38"/>
      <c r="I1724" s="38"/>
      <c r="J1724" s="38"/>
      <c r="K1724" s="38"/>
      <c r="L1724" s="38"/>
      <c r="M1724" s="38"/>
      <c r="N1724" s="38"/>
      <c r="O1724" s="38"/>
      <c r="P1724" s="38"/>
      <c r="Q1724" s="38"/>
      <c r="R1724" s="38"/>
      <c r="S1724" s="38"/>
      <c r="T1724" s="39" t="s">
        <v>107</v>
      </c>
      <c r="U1724" s="39" t="s">
        <v>108</v>
      </c>
      <c r="V1724" s="39" t="s">
        <v>109</v>
      </c>
      <c r="W1724" s="39" t="s">
        <v>110</v>
      </c>
      <c r="X1724" s="39" t="s">
        <v>111</v>
      </c>
      <c r="Y1724" s="39" t="s">
        <v>112</v>
      </c>
      <c r="Z1724" s="39" t="s">
        <v>113</v>
      </c>
      <c r="AA1724" s="39" t="s">
        <v>114</v>
      </c>
      <c r="AB1724" s="39" t="s">
        <v>115</v>
      </c>
      <c r="AC1724" s="39" t="s">
        <v>116</v>
      </c>
      <c r="AD1724" s="39" t="s">
        <v>117</v>
      </c>
      <c r="AE1724" s="39" t="s">
        <v>118</v>
      </c>
      <c r="AF1724" s="39" t="s">
        <v>119</v>
      </c>
      <c r="AG1724" s="39" t="s">
        <v>120</v>
      </c>
      <c r="AH1724" s="39" t="s">
        <v>121</v>
      </c>
      <c r="AI1724" s="39" t="s">
        <v>122</v>
      </c>
      <c r="AJ1724" s="39" t="s">
        <v>123</v>
      </c>
      <c r="AK1724" s="39" t="s">
        <v>124</v>
      </c>
      <c r="AL1724" s="39" t="s">
        <v>125</v>
      </c>
      <c r="AM1724" s="38" t="s">
        <v>149</v>
      </c>
      <c r="AN1724" s="39" t="s">
        <v>150</v>
      </c>
      <c r="AO1724" s="39" t="s">
        <v>151</v>
      </c>
      <c r="AP1724" s="58" t="s">
        <v>178</v>
      </c>
      <c r="AS1724" s="33"/>
      <c r="AT1724" s="33"/>
      <c r="AU1724" s="33"/>
      <c r="AV1724" s="33"/>
      <c r="AW1724" s="33"/>
      <c r="AX1724" s="33"/>
      <c r="AY1724" s="33"/>
      <c r="AZ1724" s="33"/>
      <c r="BA1724" s="33"/>
      <c r="BB1724" s="33"/>
      <c r="BC1724" s="33"/>
      <c r="BD1724" s="33"/>
      <c r="BE1724" s="33"/>
      <c r="BF1724" s="33"/>
      <c r="BG1724" s="33"/>
      <c r="BH1724" s="33"/>
      <c r="BI1724" s="33"/>
      <c r="BJ1724" s="33"/>
      <c r="BK1724" s="33"/>
      <c r="BL1724" s="33"/>
      <c r="BM1724" s="33"/>
      <c r="BN1724" s="33"/>
      <c r="BO1724" s="33"/>
      <c r="BP1724" s="33"/>
      <c r="BQ1724" s="33"/>
      <c r="BR1724" s="33"/>
      <c r="BS1724" s="33"/>
      <c r="BT1724" s="33"/>
      <c r="BU1724" s="33"/>
      <c r="BV1724" s="33"/>
      <c r="BW1724" s="33"/>
      <c r="BX1724" s="33"/>
      <c r="BY1724" s="33"/>
      <c r="BZ1724" s="33"/>
    </row>
    <row r="1725" spans="1:78" customFormat="1" x14ac:dyDescent="0.35">
      <c r="A1725" s="40" t="s">
        <v>145</v>
      </c>
      <c r="B1725" s="5" t="s">
        <v>647</v>
      </c>
      <c r="C1725" s="40" t="s">
        <v>741</v>
      </c>
      <c r="D1725" s="5" t="s">
        <v>146</v>
      </c>
      <c r="E1725" s="41" t="s">
        <v>28</v>
      </c>
      <c r="F1725" s="40" t="s">
        <v>126</v>
      </c>
      <c r="G1725" s="42" t="str">
        <f ca="1">TEXT(TODAY(),"YYYY-MM-DD")</f>
        <v>2022-12-20</v>
      </c>
      <c r="H1725" s="42" t="str">
        <f ca="1">TEXT(TODAY(),"YYYY-MM-DD")</f>
        <v>2022-12-20</v>
      </c>
      <c r="I1725" s="40">
        <v>12</v>
      </c>
      <c r="J1725" s="40">
        <v>12</v>
      </c>
      <c r="K1725" s="40">
        <v>12</v>
      </c>
      <c r="L1725" s="40" t="s">
        <v>431</v>
      </c>
      <c r="M1725" s="40" t="s">
        <v>432</v>
      </c>
      <c r="N1725" s="21" t="s">
        <v>127</v>
      </c>
      <c r="O1725" s="21" t="s">
        <v>127</v>
      </c>
      <c r="P1725" s="21" t="s">
        <v>128</v>
      </c>
      <c r="Q1725" s="21" t="s">
        <v>128</v>
      </c>
      <c r="R1725" s="21" t="s">
        <v>128</v>
      </c>
      <c r="S1725" s="41"/>
      <c r="T1725" s="41" t="s">
        <v>129</v>
      </c>
      <c r="U1725" s="41" t="s">
        <v>130</v>
      </c>
      <c r="V1725" s="41"/>
      <c r="W1725" s="41" t="s">
        <v>131</v>
      </c>
      <c r="X1725" s="41" t="s">
        <v>132</v>
      </c>
      <c r="Y1725" s="41"/>
      <c r="Z1725" s="41"/>
      <c r="AA1725" s="41"/>
      <c r="AB1725" s="41"/>
      <c r="AC1725" s="41"/>
      <c r="AD1725" s="41" t="s">
        <v>128</v>
      </c>
      <c r="AE1725" s="41" t="s">
        <v>128</v>
      </c>
      <c r="AF1725" s="41" t="s">
        <v>128</v>
      </c>
      <c r="AG1725" s="41"/>
      <c r="AH1725" s="41"/>
      <c r="AI1725" s="41"/>
      <c r="AJ1725" s="41" t="s">
        <v>128</v>
      </c>
      <c r="AK1725" s="41" t="s">
        <v>128</v>
      </c>
      <c r="AL1725" s="41" t="s">
        <v>128</v>
      </c>
      <c r="AM1725" s="40"/>
      <c r="AN1725" s="40">
        <v>0</v>
      </c>
      <c r="AO1725" s="40">
        <v>4</v>
      </c>
      <c r="AP1725" s="40">
        <v>14</v>
      </c>
      <c r="AS1725" s="33"/>
      <c r="AT1725" s="33"/>
      <c r="AU1725" s="33"/>
      <c r="AV1725" s="33"/>
      <c r="AW1725" s="33"/>
      <c r="AX1725" s="33"/>
      <c r="AY1725" s="33"/>
      <c r="AZ1725" s="33"/>
      <c r="BA1725" s="33"/>
      <c r="BB1725" s="33"/>
      <c r="BC1725" s="33"/>
      <c r="BD1725" s="33"/>
      <c r="BE1725" s="33"/>
      <c r="BF1725" s="33"/>
      <c r="BG1725" s="33"/>
      <c r="BH1725" s="33"/>
      <c r="BI1725" s="33"/>
      <c r="BJ1725" s="33"/>
      <c r="BK1725" s="33"/>
      <c r="BL1725" s="33"/>
      <c r="BM1725" s="33"/>
      <c r="BN1725" s="33"/>
      <c r="BO1725" s="33"/>
      <c r="BP1725" s="33"/>
      <c r="BQ1725" s="33"/>
      <c r="BR1725" s="33"/>
      <c r="BS1725" s="33"/>
      <c r="BT1725" s="33"/>
      <c r="BU1725" s="33"/>
      <c r="BV1725" s="33"/>
      <c r="BW1725" s="33"/>
      <c r="BX1725" s="33"/>
      <c r="BY1725" s="33"/>
      <c r="BZ1725" s="33"/>
    </row>
    <row r="1726" spans="1:78" customFormat="1" x14ac:dyDescent="0.35"/>
    <row r="1727" spans="1:78" customFormat="1" x14ac:dyDescent="0.35">
      <c r="A1727" s="306" t="s">
        <v>740</v>
      </c>
      <c r="B1727" s="307"/>
      <c r="C1727" s="307"/>
      <c r="D1727" s="307"/>
      <c r="E1727" s="307"/>
      <c r="F1727" s="307"/>
      <c r="G1727" s="307"/>
      <c r="H1727" s="307"/>
      <c r="I1727" s="307"/>
      <c r="J1727" s="307"/>
    </row>
    <row r="1728" spans="1:78" customFormat="1" x14ac:dyDescent="0.35">
      <c r="A1728" s="265"/>
      <c r="B1728" s="266"/>
      <c r="C1728" s="308" t="s">
        <v>245</v>
      </c>
      <c r="D1728" s="308"/>
      <c r="E1728" s="308"/>
      <c r="F1728" s="308"/>
      <c r="G1728" s="308"/>
      <c r="H1728" s="308"/>
      <c r="I1728" s="308"/>
      <c r="J1728" s="308"/>
      <c r="K1728" s="308"/>
    </row>
    <row r="1729" spans="1:78" customFormat="1" x14ac:dyDescent="0.35">
      <c r="A1729" s="304" t="s">
        <v>246</v>
      </c>
      <c r="B1729" s="304" t="s">
        <v>247</v>
      </c>
      <c r="C1729" s="309" t="s">
        <v>248</v>
      </c>
      <c r="D1729" s="310"/>
      <c r="E1729" s="310"/>
      <c r="F1729" s="311"/>
      <c r="G1729" s="312" t="s">
        <v>249</v>
      </c>
      <c r="H1729" s="313"/>
      <c r="I1729" s="313"/>
      <c r="J1729" s="314"/>
      <c r="K1729" s="304" t="s">
        <v>250</v>
      </c>
      <c r="L1729" s="304" t="s">
        <v>251</v>
      </c>
    </row>
    <row r="1730" spans="1:78" customFormat="1" x14ac:dyDescent="0.35">
      <c r="A1730" s="305"/>
      <c r="B1730" s="305"/>
      <c r="C1730" s="88" t="s">
        <v>161</v>
      </c>
      <c r="D1730" s="88" t="s">
        <v>163</v>
      </c>
      <c r="E1730" s="88" t="s">
        <v>252</v>
      </c>
      <c r="F1730" s="88" t="s">
        <v>253</v>
      </c>
      <c r="G1730" s="89" t="s">
        <v>161</v>
      </c>
      <c r="H1730" s="89" t="s">
        <v>163</v>
      </c>
      <c r="I1730" s="89" t="s">
        <v>252</v>
      </c>
      <c r="J1730" s="89" t="s">
        <v>253</v>
      </c>
      <c r="K1730" s="305"/>
      <c r="L1730" s="305"/>
    </row>
    <row r="1731" spans="1:78" customFormat="1" x14ac:dyDescent="0.35">
      <c r="A1731" s="41" t="s">
        <v>254</v>
      </c>
      <c r="B1731" s="41" t="s">
        <v>255</v>
      </c>
      <c r="C1731" s="21" t="str">
        <f>TEXT(9707.25,"0.00")</f>
        <v>9707.25</v>
      </c>
      <c r="D1731" s="21" t="str">
        <f>TEXT(0,"0")</f>
        <v>0</v>
      </c>
      <c r="E1731" s="21" t="str">
        <f>TEXT(9707.25,"0.00")</f>
        <v>9707.25</v>
      </c>
      <c r="F1731" s="21" t="str">
        <f>TEXT(100,"0")</f>
        <v>100</v>
      </c>
      <c r="G1731" s="21" t="str">
        <f>TEXT(9707.25,"0.00")</f>
        <v>9707.25</v>
      </c>
      <c r="H1731" s="21" t="str">
        <f>TEXT(0,"0")</f>
        <v>0</v>
      </c>
      <c r="I1731" s="21" t="str">
        <f>TEXT(9707.25,"0.00")</f>
        <v>9707.25</v>
      </c>
      <c r="J1731" s="21" t="str">
        <f>TEXT(100,"0")</f>
        <v>100</v>
      </c>
      <c r="K1731" s="21" t="str">
        <f>TEXT(0,"0")</f>
        <v>0</v>
      </c>
      <c r="L1731" s="41" t="s">
        <v>28</v>
      </c>
    </row>
    <row r="1733" spans="1:78" customFormat="1" x14ac:dyDescent="0.35">
      <c r="A1733" s="34" t="s">
        <v>753</v>
      </c>
      <c r="B1733" s="35"/>
      <c r="C1733" s="35"/>
      <c r="D1733" s="35"/>
      <c r="E1733" s="35"/>
      <c r="F1733" s="35"/>
      <c r="G1733" s="35"/>
      <c r="H1733" s="35"/>
      <c r="I1733" s="35"/>
      <c r="J1733" s="35"/>
      <c r="K1733" s="35"/>
      <c r="L1733" s="35"/>
      <c r="M1733" s="35"/>
      <c r="N1733" s="35"/>
      <c r="O1733" s="35"/>
      <c r="P1733" s="35"/>
      <c r="Q1733" s="35"/>
      <c r="R1733" s="35"/>
      <c r="S1733" s="35"/>
      <c r="T1733" s="35"/>
      <c r="U1733" s="35"/>
      <c r="V1733" s="35"/>
      <c r="W1733" s="35"/>
      <c r="X1733" s="35"/>
      <c r="Y1733" s="35"/>
      <c r="Z1733" s="35"/>
      <c r="AA1733" s="35"/>
      <c r="AB1733" s="35"/>
      <c r="AC1733" s="35"/>
      <c r="AD1733" s="35"/>
      <c r="AE1733" s="35"/>
      <c r="AF1733" s="35"/>
      <c r="AG1733" s="35"/>
      <c r="AH1733" s="35"/>
      <c r="AI1733" s="35"/>
    </row>
    <row r="1734" spans="1:78" customFormat="1" x14ac:dyDescent="0.35">
      <c r="A1734" s="36" t="s">
        <v>84</v>
      </c>
      <c r="B1734" s="36" t="s">
        <v>85</v>
      </c>
      <c r="C1734" s="36" t="s">
        <v>86</v>
      </c>
      <c r="D1734" s="36" t="s">
        <v>87</v>
      </c>
      <c r="E1734" s="36" t="s">
        <v>88</v>
      </c>
      <c r="F1734" s="36" t="s">
        <v>89</v>
      </c>
      <c r="G1734" s="36" t="s">
        <v>90</v>
      </c>
      <c r="H1734" s="36" t="s">
        <v>91</v>
      </c>
      <c r="I1734" s="36" t="s">
        <v>92</v>
      </c>
      <c r="J1734" s="36" t="s">
        <v>93</v>
      </c>
      <c r="K1734" s="36" t="s">
        <v>94</v>
      </c>
      <c r="L1734" s="36" t="s">
        <v>95</v>
      </c>
      <c r="M1734" s="36" t="s">
        <v>96</v>
      </c>
      <c r="N1734" s="36" t="s">
        <v>97</v>
      </c>
      <c r="O1734" s="36" t="s">
        <v>98</v>
      </c>
      <c r="P1734" s="36" t="s">
        <v>99</v>
      </c>
      <c r="Q1734" s="36" t="s">
        <v>100</v>
      </c>
      <c r="R1734" s="36" t="s">
        <v>101</v>
      </c>
      <c r="S1734" s="37" t="s">
        <v>102</v>
      </c>
      <c r="T1734" s="315" t="s">
        <v>103</v>
      </c>
      <c r="U1734" s="316"/>
      <c r="V1734" s="317"/>
      <c r="W1734" s="315" t="s">
        <v>104</v>
      </c>
      <c r="X1734" s="317"/>
      <c r="Y1734" s="267"/>
      <c r="Z1734" s="318" t="s">
        <v>105</v>
      </c>
      <c r="AA1734" s="319"/>
      <c r="AB1734" s="319"/>
      <c r="AC1734" s="319"/>
      <c r="AD1734" s="319"/>
      <c r="AE1734" s="319"/>
      <c r="AF1734" s="320"/>
      <c r="AG1734" s="318" t="s">
        <v>106</v>
      </c>
      <c r="AH1734" s="319"/>
      <c r="AI1734" s="319"/>
      <c r="AJ1734" s="319"/>
      <c r="AK1734" s="319"/>
      <c r="AL1734" s="320"/>
      <c r="AM1734" s="46"/>
      <c r="AN1734" s="47"/>
      <c r="AO1734" s="47"/>
      <c r="AP1734" s="47"/>
      <c r="AS1734" s="33"/>
      <c r="AT1734" s="33"/>
      <c r="AU1734" s="33"/>
      <c r="AV1734" s="33"/>
      <c r="AW1734" s="33"/>
      <c r="AX1734" s="33"/>
      <c r="AY1734" s="33"/>
      <c r="AZ1734" s="33"/>
      <c r="BA1734" s="33"/>
      <c r="BB1734" s="33"/>
      <c r="BC1734" s="33"/>
      <c r="BD1734" s="33"/>
      <c r="BE1734" s="33"/>
      <c r="BF1734" s="33"/>
      <c r="BG1734" s="33"/>
      <c r="BH1734" s="33"/>
      <c r="BI1734" s="33"/>
      <c r="BJ1734" s="33"/>
      <c r="BK1734" s="33"/>
      <c r="BL1734" s="33"/>
      <c r="BM1734" s="33"/>
      <c r="BN1734" s="33"/>
      <c r="BO1734" s="33"/>
      <c r="BP1734" s="33"/>
      <c r="BQ1734" s="33"/>
      <c r="BR1734" s="33"/>
      <c r="BS1734" s="33"/>
      <c r="BT1734" s="33"/>
      <c r="BU1734" s="33"/>
      <c r="BV1734" s="33"/>
      <c r="BW1734" s="33"/>
      <c r="BX1734" s="33"/>
      <c r="BY1734" s="33"/>
      <c r="BZ1734" s="33"/>
    </row>
    <row r="1735" spans="1:78" customFormat="1" x14ac:dyDescent="0.35">
      <c r="A1735" s="38"/>
      <c r="B1735" s="38"/>
      <c r="C1735" s="38"/>
      <c r="D1735" s="38"/>
      <c r="E1735" s="38"/>
      <c r="F1735" s="38"/>
      <c r="G1735" s="38"/>
      <c r="H1735" s="38"/>
      <c r="I1735" s="38"/>
      <c r="J1735" s="38"/>
      <c r="K1735" s="38"/>
      <c r="L1735" s="38"/>
      <c r="M1735" s="38"/>
      <c r="N1735" s="38"/>
      <c r="O1735" s="38"/>
      <c r="P1735" s="38"/>
      <c r="Q1735" s="38"/>
      <c r="R1735" s="38"/>
      <c r="S1735" s="38"/>
      <c r="T1735" s="39" t="s">
        <v>107</v>
      </c>
      <c r="U1735" s="39" t="s">
        <v>108</v>
      </c>
      <c r="V1735" s="39" t="s">
        <v>109</v>
      </c>
      <c r="W1735" s="39" t="s">
        <v>110</v>
      </c>
      <c r="X1735" s="39" t="s">
        <v>111</v>
      </c>
      <c r="Y1735" s="39" t="s">
        <v>112</v>
      </c>
      <c r="Z1735" s="39" t="s">
        <v>113</v>
      </c>
      <c r="AA1735" s="39" t="s">
        <v>114</v>
      </c>
      <c r="AB1735" s="39" t="s">
        <v>115</v>
      </c>
      <c r="AC1735" s="39" t="s">
        <v>116</v>
      </c>
      <c r="AD1735" s="39" t="s">
        <v>117</v>
      </c>
      <c r="AE1735" s="39" t="s">
        <v>118</v>
      </c>
      <c r="AF1735" s="39" t="s">
        <v>119</v>
      </c>
      <c r="AG1735" s="39" t="s">
        <v>120</v>
      </c>
      <c r="AH1735" s="39" t="s">
        <v>121</v>
      </c>
      <c r="AI1735" s="39" t="s">
        <v>122</v>
      </c>
      <c r="AJ1735" s="39" t="s">
        <v>123</v>
      </c>
      <c r="AK1735" s="39" t="s">
        <v>124</v>
      </c>
      <c r="AL1735" s="39" t="s">
        <v>125</v>
      </c>
      <c r="AM1735" s="38" t="s">
        <v>149</v>
      </c>
      <c r="AN1735" s="39" t="s">
        <v>150</v>
      </c>
      <c r="AO1735" s="39" t="s">
        <v>151</v>
      </c>
      <c r="AP1735" s="58" t="s">
        <v>178</v>
      </c>
      <c r="AS1735" s="33"/>
      <c r="AT1735" s="33"/>
      <c r="AU1735" s="33"/>
      <c r="AV1735" s="33"/>
      <c r="AW1735" s="33"/>
      <c r="AX1735" s="33"/>
      <c r="AY1735" s="33"/>
      <c r="AZ1735" s="33"/>
      <c r="BA1735" s="33"/>
      <c r="BB1735" s="33"/>
      <c r="BC1735" s="33"/>
      <c r="BD1735" s="33"/>
      <c r="BE1735" s="33"/>
      <c r="BF1735" s="33"/>
      <c r="BG1735" s="33"/>
      <c r="BH1735" s="33"/>
      <c r="BI1735" s="33"/>
      <c r="BJ1735" s="33"/>
      <c r="BK1735" s="33"/>
      <c r="BL1735" s="33"/>
      <c r="BM1735" s="33"/>
      <c r="BN1735" s="33"/>
      <c r="BO1735" s="33"/>
      <c r="BP1735" s="33"/>
      <c r="BQ1735" s="33"/>
      <c r="BR1735" s="33"/>
      <c r="BS1735" s="33"/>
      <c r="BT1735" s="33"/>
      <c r="BU1735" s="33"/>
      <c r="BV1735" s="33"/>
      <c r="BW1735" s="33"/>
      <c r="BX1735" s="33"/>
      <c r="BY1735" s="33"/>
      <c r="BZ1735" s="33"/>
    </row>
    <row r="1736" spans="1:78" customFormat="1" x14ac:dyDescent="0.35">
      <c r="A1736" s="40" t="s">
        <v>145</v>
      </c>
      <c r="B1736" s="5" t="s">
        <v>647</v>
      </c>
      <c r="C1736" s="40" t="s">
        <v>749</v>
      </c>
      <c r="D1736" s="5" t="s">
        <v>146</v>
      </c>
      <c r="E1736" s="41" t="s">
        <v>28</v>
      </c>
      <c r="F1736" s="40" t="s">
        <v>126</v>
      </c>
      <c r="G1736" s="42" t="str">
        <f ca="1">TEXT(TODAY(),"YYYY-MM-DD")</f>
        <v>2022-12-20</v>
      </c>
      <c r="H1736" s="42" t="str">
        <f ca="1">TEXT(TODAY(),"YYYY-MM-DD")</f>
        <v>2022-12-20</v>
      </c>
      <c r="I1736" s="40">
        <v>12</v>
      </c>
      <c r="J1736" s="40">
        <v>12</v>
      </c>
      <c r="K1736" s="40">
        <v>12</v>
      </c>
      <c r="L1736" s="40" t="s">
        <v>754</v>
      </c>
      <c r="M1736" s="40" t="s">
        <v>755</v>
      </c>
      <c r="N1736" s="21" t="s">
        <v>127</v>
      </c>
      <c r="O1736" s="21" t="s">
        <v>127</v>
      </c>
      <c r="P1736" s="21" t="s">
        <v>128</v>
      </c>
      <c r="Q1736" s="21" t="s">
        <v>128</v>
      </c>
      <c r="R1736" s="21" t="s">
        <v>128</v>
      </c>
      <c r="S1736" s="41"/>
      <c r="T1736" s="41" t="s">
        <v>129</v>
      </c>
      <c r="U1736" s="41" t="s">
        <v>130</v>
      </c>
      <c r="V1736" s="41"/>
      <c r="W1736" s="41" t="s">
        <v>131</v>
      </c>
      <c r="X1736" s="41" t="s">
        <v>132</v>
      </c>
      <c r="Y1736" s="41"/>
      <c r="Z1736" s="41"/>
      <c r="AA1736" s="41"/>
      <c r="AB1736" s="41"/>
      <c r="AC1736" s="41"/>
      <c r="AD1736" s="41" t="s">
        <v>128</v>
      </c>
      <c r="AE1736" s="41" t="s">
        <v>128</v>
      </c>
      <c r="AF1736" s="41" t="s">
        <v>128</v>
      </c>
      <c r="AG1736" s="41"/>
      <c r="AH1736" s="41"/>
      <c r="AI1736" s="41"/>
      <c r="AJ1736" s="41" t="s">
        <v>128</v>
      </c>
      <c r="AK1736" s="41" t="s">
        <v>128</v>
      </c>
      <c r="AL1736" s="41" t="s">
        <v>128</v>
      </c>
      <c r="AM1736" s="40"/>
      <c r="AN1736" s="40">
        <v>0</v>
      </c>
      <c r="AO1736" s="40">
        <v>0</v>
      </c>
      <c r="AP1736" s="40">
        <v>14</v>
      </c>
      <c r="AS1736" s="33"/>
      <c r="AT1736" s="33"/>
      <c r="AU1736" s="33"/>
      <c r="AV1736" s="33"/>
      <c r="AW1736" s="33"/>
      <c r="AX1736" s="33"/>
      <c r="AY1736" s="33"/>
      <c r="AZ1736" s="33"/>
      <c r="BA1736" s="33"/>
      <c r="BB1736" s="33"/>
      <c r="BC1736" s="33"/>
      <c r="BD1736" s="33"/>
      <c r="BE1736" s="33"/>
      <c r="BF1736" s="33"/>
      <c r="BG1736" s="33"/>
      <c r="BH1736" s="33"/>
      <c r="BI1736" s="33"/>
      <c r="BJ1736" s="33"/>
      <c r="BK1736" s="33"/>
      <c r="BL1736" s="33"/>
      <c r="BM1736" s="33"/>
      <c r="BN1736" s="33"/>
      <c r="BO1736" s="33"/>
      <c r="BP1736" s="33"/>
      <c r="BQ1736" s="33"/>
      <c r="BR1736" s="33"/>
      <c r="BS1736" s="33"/>
      <c r="BT1736" s="33"/>
      <c r="BU1736" s="33"/>
      <c r="BV1736" s="33"/>
      <c r="BW1736" s="33"/>
      <c r="BX1736" s="33"/>
      <c r="BY1736" s="33"/>
      <c r="BZ1736" s="33"/>
    </row>
    <row r="1737" spans="1:78" customFormat="1" ht="19" customHeight="1" x14ac:dyDescent="0.35">
      <c r="A1737" s="33"/>
      <c r="B1737" s="33"/>
      <c r="C1737" s="33"/>
      <c r="D1737" s="33"/>
      <c r="E1737" s="33"/>
      <c r="F1737" s="33"/>
      <c r="G1737" s="33"/>
      <c r="H1737" s="33"/>
      <c r="I1737" s="33"/>
      <c r="J1737" s="33"/>
      <c r="K1737" s="33"/>
      <c r="L1737" s="14"/>
      <c r="M1737" s="14"/>
      <c r="Y1737" s="60"/>
    </row>
    <row r="1738" spans="1:78" customFormat="1" ht="18.5" x14ac:dyDescent="0.35">
      <c r="A1738" s="48" t="s">
        <v>752</v>
      </c>
      <c r="B1738" s="49"/>
      <c r="C1738" s="49"/>
      <c r="D1738" s="49"/>
      <c r="E1738" s="49"/>
      <c r="F1738" s="49"/>
      <c r="G1738" s="49"/>
      <c r="H1738" s="49"/>
      <c r="I1738" s="49"/>
      <c r="J1738" s="49"/>
      <c r="K1738" s="49"/>
      <c r="L1738" s="33"/>
      <c r="Y1738" s="60"/>
      <c r="BB1738" s="33"/>
      <c r="BC1738" s="33"/>
      <c r="BD1738" s="33"/>
      <c r="BE1738" s="33"/>
      <c r="BF1738" s="33"/>
      <c r="BG1738" s="33"/>
      <c r="BH1738" s="33"/>
      <c r="BI1738" s="33"/>
      <c r="BJ1738" s="33"/>
      <c r="BK1738" s="33"/>
      <c r="BL1738" s="33"/>
      <c r="BM1738" s="33"/>
      <c r="BN1738" s="33"/>
      <c r="BO1738" s="33"/>
      <c r="BP1738" s="33"/>
      <c r="BQ1738" s="33"/>
      <c r="BR1738" s="33"/>
      <c r="BS1738" s="33"/>
      <c r="BT1738" s="33"/>
      <c r="BU1738" s="33"/>
      <c r="BV1738" s="33"/>
      <c r="BW1738" s="33"/>
      <c r="BX1738" s="33"/>
      <c r="BY1738" s="33"/>
      <c r="BZ1738" s="33"/>
    </row>
    <row r="1739" spans="1:78" customFormat="1" ht="15.5" x14ac:dyDescent="0.35">
      <c r="A1739" s="43" t="s">
        <v>32</v>
      </c>
      <c r="B1739" s="43" t="s">
        <v>33</v>
      </c>
      <c r="C1739" s="43" t="s">
        <v>34</v>
      </c>
      <c r="D1739" s="43" t="s">
        <v>4</v>
      </c>
      <c r="E1739" s="43" t="s">
        <v>35</v>
      </c>
      <c r="F1739" s="43" t="s">
        <v>133</v>
      </c>
      <c r="G1739" s="43" t="s">
        <v>134</v>
      </c>
      <c r="H1739" s="43" t="s">
        <v>135</v>
      </c>
      <c r="I1739" s="43" t="s">
        <v>136</v>
      </c>
      <c r="J1739" s="43" t="s">
        <v>137</v>
      </c>
      <c r="K1739" s="43" t="s">
        <v>138</v>
      </c>
      <c r="L1739" s="33"/>
      <c r="Y1739" s="60"/>
      <c r="BB1739" s="33"/>
      <c r="BC1739" s="33"/>
      <c r="BD1739" s="33"/>
      <c r="BE1739" s="33"/>
      <c r="BF1739" s="33"/>
      <c r="BG1739" s="33"/>
      <c r="BH1739" s="33"/>
      <c r="BI1739" s="33"/>
      <c r="BJ1739" s="33"/>
      <c r="BK1739" s="33"/>
      <c r="BL1739" s="33"/>
      <c r="BM1739" s="33"/>
      <c r="BN1739" s="33"/>
      <c r="BO1739" s="33"/>
      <c r="BP1739" s="33"/>
      <c r="BQ1739" s="33"/>
      <c r="BR1739" s="33"/>
      <c r="BS1739" s="33"/>
      <c r="BT1739" s="33"/>
      <c r="BU1739" s="33"/>
      <c r="BV1739" s="33"/>
      <c r="BW1739" s="33"/>
      <c r="BX1739" s="33"/>
      <c r="BY1739" s="33"/>
      <c r="BZ1739" s="33"/>
    </row>
    <row r="1740" spans="1:78" customFormat="1" x14ac:dyDescent="0.35">
      <c r="A1740" s="44" t="s">
        <v>139</v>
      </c>
      <c r="B1740" s="44" t="s">
        <v>140</v>
      </c>
      <c r="C1740" s="44" t="str">
        <f ca="1">TEXT(TODAY(),"YYYY-MM-DD")</f>
        <v>2022-12-20</v>
      </c>
      <c r="D1740" s="44" t="s">
        <v>13</v>
      </c>
      <c r="E1740" s="44" t="s">
        <v>38</v>
      </c>
      <c r="F1740" s="45" t="str">
        <f ca="1">TEXT(TODAY(),"YYYY-MM-DD")</f>
        <v>2022-12-20</v>
      </c>
      <c r="G1740" s="42" t="s">
        <v>128</v>
      </c>
      <c r="H1740" s="44" t="s">
        <v>647</v>
      </c>
      <c r="I1740" s="44" t="s">
        <v>141</v>
      </c>
      <c r="J1740" s="44" t="s">
        <v>152</v>
      </c>
      <c r="K1740" s="44"/>
      <c r="L1740" s="33"/>
      <c r="Y1740" s="60"/>
      <c r="BB1740" s="33"/>
      <c r="BC1740" s="33"/>
      <c r="BD1740" s="33"/>
      <c r="BE1740" s="33"/>
      <c r="BF1740" s="33"/>
      <c r="BG1740" s="33"/>
      <c r="BH1740" s="33"/>
      <c r="BI1740" s="33"/>
      <c r="BJ1740" s="33"/>
      <c r="BK1740" s="33"/>
      <c r="BL1740" s="33"/>
      <c r="BM1740" s="33"/>
      <c r="BN1740" s="33"/>
      <c r="BO1740" s="33"/>
      <c r="BP1740" s="33"/>
      <c r="BQ1740" s="33"/>
      <c r="BR1740" s="33"/>
      <c r="BS1740" s="33"/>
      <c r="BT1740" s="33"/>
      <c r="BU1740" s="33"/>
      <c r="BV1740" s="33"/>
      <c r="BW1740" s="33"/>
      <c r="BX1740" s="33"/>
      <c r="BY1740" s="33"/>
      <c r="BZ1740" s="33"/>
    </row>
    <row r="1741" spans="1:78" customFormat="1" x14ac:dyDescent="0.35">
      <c r="A1741" s="44" t="s">
        <v>36</v>
      </c>
      <c r="B1741" s="44" t="s">
        <v>143</v>
      </c>
      <c r="C1741" s="44" t="str">
        <f ca="1">TEXT(TODAY(),"YYYY-MM-DD")</f>
        <v>2022-12-20</v>
      </c>
      <c r="D1741" s="44" t="s">
        <v>13</v>
      </c>
      <c r="E1741" s="44" t="s">
        <v>144</v>
      </c>
      <c r="F1741" s="45" t="str">
        <f ca="1">TEXT(TODAY(),"YYYY-MM-DD")</f>
        <v>2022-12-20</v>
      </c>
      <c r="G1741" s="42" t="s">
        <v>128</v>
      </c>
      <c r="H1741" s="44" t="s">
        <v>647</v>
      </c>
      <c r="I1741" s="44" t="s">
        <v>141</v>
      </c>
      <c r="J1741" s="44" t="s">
        <v>142</v>
      </c>
      <c r="K1741" s="44"/>
      <c r="L1741" s="33"/>
      <c r="Y1741" s="60"/>
      <c r="BB1741" s="33"/>
      <c r="BC1741" s="33"/>
      <c r="BD1741" s="33"/>
      <c r="BE1741" s="33"/>
      <c r="BF1741" s="33"/>
      <c r="BG1741" s="33"/>
      <c r="BH1741" s="33"/>
      <c r="BI1741" s="33"/>
      <c r="BJ1741" s="33"/>
      <c r="BK1741" s="33"/>
      <c r="BL1741" s="33"/>
      <c r="BM1741" s="33"/>
      <c r="BN1741" s="33"/>
      <c r="BO1741" s="33"/>
      <c r="BP1741" s="33"/>
      <c r="BQ1741" s="33"/>
      <c r="BR1741" s="33"/>
      <c r="BS1741" s="33"/>
      <c r="BT1741" s="33"/>
      <c r="BU1741" s="33"/>
      <c r="BV1741" s="33"/>
      <c r="BW1741" s="33"/>
      <c r="BX1741" s="33"/>
      <c r="BY1741" s="33"/>
      <c r="BZ1741" s="33"/>
    </row>
    <row r="1743" spans="1:78" customFormat="1" x14ac:dyDescent="0.35">
      <c r="A1743" s="321" t="s">
        <v>751</v>
      </c>
      <c r="B1743" s="322"/>
      <c r="C1743" s="322"/>
      <c r="D1743" s="322"/>
      <c r="E1743" s="322"/>
      <c r="F1743" s="322"/>
      <c r="G1743" s="322"/>
      <c r="H1743" s="322"/>
      <c r="I1743" s="322"/>
      <c r="J1743" s="322"/>
      <c r="K1743" s="322"/>
      <c r="L1743" s="322"/>
      <c r="M1743" s="322"/>
      <c r="N1743" s="322"/>
      <c r="O1743" s="322"/>
      <c r="P1743" s="322"/>
      <c r="Q1743" s="322"/>
      <c r="R1743" s="322"/>
      <c r="S1743" s="269"/>
      <c r="T1743" s="269"/>
      <c r="U1743" s="269"/>
      <c r="V1743" s="269"/>
      <c r="W1743" s="269"/>
      <c r="X1743" s="269"/>
      <c r="Y1743" s="269"/>
      <c r="Z1743" s="269"/>
    </row>
    <row r="1744" spans="1:78" customFormat="1" x14ac:dyDescent="0.35">
      <c r="A1744" s="56" t="s">
        <v>153</v>
      </c>
      <c r="B1744" s="56" t="s">
        <v>154</v>
      </c>
      <c r="C1744" s="56" t="s">
        <v>155</v>
      </c>
      <c r="D1744" s="56" t="s">
        <v>90</v>
      </c>
      <c r="E1744" s="56" t="s">
        <v>102</v>
      </c>
      <c r="F1744" s="56" t="s">
        <v>156</v>
      </c>
      <c r="G1744" s="56" t="s">
        <v>157</v>
      </c>
      <c r="H1744" s="56" t="s">
        <v>158</v>
      </c>
      <c r="I1744" s="56" t="s">
        <v>159</v>
      </c>
      <c r="J1744" s="56" t="s">
        <v>160</v>
      </c>
      <c r="K1744" s="56" t="s">
        <v>161</v>
      </c>
      <c r="L1744" s="56" t="s">
        <v>162</v>
      </c>
      <c r="M1744" s="56" t="s">
        <v>163</v>
      </c>
      <c r="N1744" s="56" t="s">
        <v>164</v>
      </c>
      <c r="O1744" s="56" t="s">
        <v>165</v>
      </c>
      <c r="P1744" s="56" t="s">
        <v>166</v>
      </c>
      <c r="Q1744" s="56" t="s">
        <v>167</v>
      </c>
      <c r="R1744" s="56" t="s">
        <v>168</v>
      </c>
      <c r="S1744" s="56" t="s">
        <v>169</v>
      </c>
      <c r="T1744" s="56" t="s">
        <v>136</v>
      </c>
      <c r="U1744" s="56" t="s">
        <v>135</v>
      </c>
      <c r="V1744" s="56" t="s">
        <v>171</v>
      </c>
      <c r="W1744" s="56" t="s">
        <v>174</v>
      </c>
      <c r="X1744" s="56" t="s">
        <v>175</v>
      </c>
      <c r="Y1744" s="56" t="s">
        <v>177</v>
      </c>
      <c r="Z1744" s="56" t="s">
        <v>172</v>
      </c>
    </row>
    <row r="1745" spans="1:78" customFormat="1" x14ac:dyDescent="0.35">
      <c r="A1745" s="51" t="s">
        <v>256</v>
      </c>
      <c r="B1745" s="50"/>
      <c r="C1745" s="223" t="s">
        <v>651</v>
      </c>
      <c r="D1745" s="225" t="str">
        <f ca="1">TEXT(TODAY(),"YYYY-MM-DD")</f>
        <v>2022-12-20</v>
      </c>
      <c r="E1745" s="223" t="str">
        <f ca="1">TEXT(TODAY()+45,"YYYY-MM-DD")</f>
        <v>2023-02-03</v>
      </c>
      <c r="F1745" s="224">
        <v>11</v>
      </c>
      <c r="G1745" s="224" t="s">
        <v>238</v>
      </c>
      <c r="H1745" s="224">
        <f>F1745</f>
        <v>11</v>
      </c>
      <c r="I1745" s="223" t="s">
        <v>65</v>
      </c>
      <c r="J1745" s="224">
        <v>1</v>
      </c>
      <c r="K1745" s="224" t="str">
        <f>TEXT(H1745*J1745,"0.00")</f>
        <v>11.00</v>
      </c>
      <c r="L1745" s="224"/>
      <c r="M1745" s="224">
        <f>10+(J1745*3)</f>
        <v>13</v>
      </c>
      <c r="N1745" s="223"/>
      <c r="O1745" s="223"/>
      <c r="P1745" s="223"/>
      <c r="Q1745" s="223"/>
      <c r="R1745" s="223"/>
      <c r="S1745" s="223"/>
      <c r="T1745" s="223" t="s">
        <v>141</v>
      </c>
      <c r="U1745" s="223" t="s">
        <v>647</v>
      </c>
      <c r="V1745" s="223" t="s">
        <v>195</v>
      </c>
      <c r="W1745" s="223" t="s">
        <v>38</v>
      </c>
      <c r="X1745" s="223" t="s">
        <v>196</v>
      </c>
      <c r="Y1745" s="223" t="s">
        <v>383</v>
      </c>
      <c r="Z1745" s="223" t="s">
        <v>384</v>
      </c>
      <c r="AU1745" t="s">
        <v>847</v>
      </c>
    </row>
    <row r="1747" spans="1:78" customFormat="1" x14ac:dyDescent="0.35">
      <c r="A1747" s="34" t="s">
        <v>750</v>
      </c>
      <c r="B1747" s="35"/>
      <c r="C1747" s="35"/>
      <c r="D1747" s="35"/>
      <c r="E1747" s="35"/>
      <c r="F1747" s="35"/>
      <c r="G1747" s="35"/>
      <c r="H1747" s="35"/>
      <c r="I1747" s="35"/>
      <c r="J1747" s="35"/>
      <c r="K1747" s="35"/>
      <c r="L1747" s="35"/>
      <c r="M1747" s="35"/>
      <c r="N1747" s="35"/>
      <c r="O1747" s="35"/>
      <c r="P1747" s="35"/>
      <c r="Q1747" s="35"/>
      <c r="R1747" s="35"/>
      <c r="S1747" s="35"/>
      <c r="T1747" s="35"/>
      <c r="U1747" s="35"/>
      <c r="V1747" s="35"/>
      <c r="W1747" s="35"/>
      <c r="X1747" s="35"/>
      <c r="Y1747" s="35"/>
      <c r="Z1747" s="35"/>
      <c r="AA1747" s="35"/>
      <c r="AB1747" s="35"/>
      <c r="AC1747" s="35"/>
      <c r="AD1747" s="35"/>
      <c r="AE1747" s="35"/>
      <c r="AF1747" s="35"/>
      <c r="AG1747" s="35"/>
      <c r="AH1747" s="35"/>
      <c r="AI1747" s="35"/>
    </row>
    <row r="1748" spans="1:78" customFormat="1" x14ac:dyDescent="0.35">
      <c r="A1748" s="36" t="s">
        <v>84</v>
      </c>
      <c r="B1748" s="36" t="s">
        <v>85</v>
      </c>
      <c r="C1748" s="36" t="s">
        <v>86</v>
      </c>
      <c r="D1748" s="36" t="s">
        <v>87</v>
      </c>
      <c r="E1748" s="36" t="s">
        <v>88</v>
      </c>
      <c r="F1748" s="36" t="s">
        <v>89</v>
      </c>
      <c r="G1748" s="36" t="s">
        <v>90</v>
      </c>
      <c r="H1748" s="36" t="s">
        <v>91</v>
      </c>
      <c r="I1748" s="36" t="s">
        <v>92</v>
      </c>
      <c r="J1748" s="36" t="s">
        <v>93</v>
      </c>
      <c r="K1748" s="36" t="s">
        <v>94</v>
      </c>
      <c r="L1748" s="36" t="s">
        <v>95</v>
      </c>
      <c r="M1748" s="36" t="s">
        <v>96</v>
      </c>
      <c r="N1748" s="36" t="s">
        <v>97</v>
      </c>
      <c r="O1748" s="36" t="s">
        <v>98</v>
      </c>
      <c r="P1748" s="36" t="s">
        <v>99</v>
      </c>
      <c r="Q1748" s="36" t="s">
        <v>100</v>
      </c>
      <c r="R1748" s="36" t="s">
        <v>101</v>
      </c>
      <c r="S1748" s="37" t="s">
        <v>102</v>
      </c>
      <c r="T1748" s="315" t="s">
        <v>103</v>
      </c>
      <c r="U1748" s="316"/>
      <c r="V1748" s="317"/>
      <c r="W1748" s="315" t="s">
        <v>104</v>
      </c>
      <c r="X1748" s="317"/>
      <c r="Y1748" s="267"/>
      <c r="Z1748" s="318" t="s">
        <v>105</v>
      </c>
      <c r="AA1748" s="319"/>
      <c r="AB1748" s="319"/>
      <c r="AC1748" s="319"/>
      <c r="AD1748" s="319"/>
      <c r="AE1748" s="319"/>
      <c r="AF1748" s="320"/>
      <c r="AG1748" s="318" t="s">
        <v>106</v>
      </c>
      <c r="AH1748" s="319"/>
      <c r="AI1748" s="319"/>
      <c r="AJ1748" s="319"/>
      <c r="AK1748" s="319"/>
      <c r="AL1748" s="320"/>
      <c r="AM1748" s="46"/>
      <c r="AN1748" s="47"/>
      <c r="AO1748" s="47"/>
      <c r="AP1748" s="47"/>
      <c r="AS1748" s="33"/>
      <c r="AT1748" s="33"/>
      <c r="AU1748" s="33"/>
      <c r="AV1748" s="33"/>
      <c r="AW1748" s="33"/>
      <c r="AX1748" s="33"/>
      <c r="AY1748" s="33"/>
      <c r="AZ1748" s="33"/>
      <c r="BA1748" s="33"/>
      <c r="BB1748" s="33"/>
      <c r="BC1748" s="33"/>
      <c r="BD1748" s="33"/>
      <c r="BE1748" s="33"/>
      <c r="BF1748" s="33"/>
      <c r="BG1748" s="33"/>
      <c r="BH1748" s="33"/>
      <c r="BI1748" s="33"/>
      <c r="BJ1748" s="33"/>
      <c r="BK1748" s="33"/>
      <c r="BL1748" s="33"/>
      <c r="BM1748" s="33"/>
      <c r="BN1748" s="33"/>
      <c r="BO1748" s="33"/>
      <c r="BP1748" s="33"/>
      <c r="BQ1748" s="33"/>
      <c r="BR1748" s="33"/>
      <c r="BS1748" s="33"/>
      <c r="BT1748" s="33"/>
      <c r="BU1748" s="33"/>
      <c r="BV1748" s="33"/>
      <c r="BW1748" s="33"/>
      <c r="BX1748" s="33"/>
      <c r="BY1748" s="33"/>
      <c r="BZ1748" s="33"/>
    </row>
    <row r="1749" spans="1:78" customFormat="1" x14ac:dyDescent="0.35">
      <c r="A1749" s="38"/>
      <c r="B1749" s="38"/>
      <c r="C1749" s="38"/>
      <c r="D1749" s="38"/>
      <c r="E1749" s="38"/>
      <c r="F1749" s="38"/>
      <c r="G1749" s="38"/>
      <c r="H1749" s="38"/>
      <c r="I1749" s="38"/>
      <c r="J1749" s="38"/>
      <c r="K1749" s="38"/>
      <c r="L1749" s="38"/>
      <c r="M1749" s="38"/>
      <c r="N1749" s="38"/>
      <c r="O1749" s="38"/>
      <c r="P1749" s="38"/>
      <c r="Q1749" s="38"/>
      <c r="R1749" s="38"/>
      <c r="S1749" s="38"/>
      <c r="T1749" s="39" t="s">
        <v>107</v>
      </c>
      <c r="U1749" s="39" t="s">
        <v>108</v>
      </c>
      <c r="V1749" s="39" t="s">
        <v>109</v>
      </c>
      <c r="W1749" s="39" t="s">
        <v>110</v>
      </c>
      <c r="X1749" s="39" t="s">
        <v>111</v>
      </c>
      <c r="Y1749" s="39" t="s">
        <v>112</v>
      </c>
      <c r="Z1749" s="39" t="s">
        <v>113</v>
      </c>
      <c r="AA1749" s="39" t="s">
        <v>114</v>
      </c>
      <c r="AB1749" s="39" t="s">
        <v>115</v>
      </c>
      <c r="AC1749" s="39" t="s">
        <v>116</v>
      </c>
      <c r="AD1749" s="39" t="s">
        <v>117</v>
      </c>
      <c r="AE1749" s="39" t="s">
        <v>118</v>
      </c>
      <c r="AF1749" s="39" t="s">
        <v>119</v>
      </c>
      <c r="AG1749" s="39" t="s">
        <v>120</v>
      </c>
      <c r="AH1749" s="39" t="s">
        <v>121</v>
      </c>
      <c r="AI1749" s="39" t="s">
        <v>122</v>
      </c>
      <c r="AJ1749" s="39" t="s">
        <v>123</v>
      </c>
      <c r="AK1749" s="39" t="s">
        <v>124</v>
      </c>
      <c r="AL1749" s="39" t="s">
        <v>125</v>
      </c>
      <c r="AM1749" s="38" t="s">
        <v>149</v>
      </c>
      <c r="AN1749" s="39" t="s">
        <v>150</v>
      </c>
      <c r="AO1749" s="39" t="s">
        <v>151</v>
      </c>
      <c r="AP1749" s="58" t="s">
        <v>178</v>
      </c>
      <c r="AS1749" s="33"/>
      <c r="AT1749" s="33"/>
      <c r="AU1749" s="33"/>
      <c r="AV1749" s="33"/>
      <c r="AW1749" s="33"/>
      <c r="AX1749" s="33"/>
      <c r="AY1749" s="33"/>
      <c r="AZ1749" s="33"/>
      <c r="BA1749" s="33"/>
      <c r="BB1749" s="33"/>
      <c r="BC1749" s="33"/>
      <c r="BD1749" s="33"/>
      <c r="BE1749" s="33"/>
      <c r="BF1749" s="33"/>
      <c r="BG1749" s="33"/>
      <c r="BH1749" s="33"/>
      <c r="BI1749" s="33"/>
      <c r="BJ1749" s="33"/>
      <c r="BK1749" s="33"/>
      <c r="BL1749" s="33"/>
      <c r="BM1749" s="33"/>
      <c r="BN1749" s="33"/>
      <c r="BO1749" s="33"/>
      <c r="BP1749" s="33"/>
      <c r="BQ1749" s="33"/>
      <c r="BR1749" s="33"/>
      <c r="BS1749" s="33"/>
      <c r="BT1749" s="33"/>
      <c r="BU1749" s="33"/>
      <c r="BV1749" s="33"/>
      <c r="BW1749" s="33"/>
      <c r="BX1749" s="33"/>
      <c r="BY1749" s="33"/>
      <c r="BZ1749" s="33"/>
    </row>
    <row r="1750" spans="1:78" customFormat="1" x14ac:dyDescent="0.35">
      <c r="A1750" s="40" t="s">
        <v>145</v>
      </c>
      <c r="B1750" s="5" t="s">
        <v>647</v>
      </c>
      <c r="C1750" s="40" t="s">
        <v>749</v>
      </c>
      <c r="D1750" s="5" t="s">
        <v>146</v>
      </c>
      <c r="E1750" s="41" t="s">
        <v>28</v>
      </c>
      <c r="F1750" s="40" t="s">
        <v>126</v>
      </c>
      <c r="G1750" s="42" t="str">
        <f ca="1">TEXT(TODAY(),"YYYY-MM-DD")</f>
        <v>2022-12-20</v>
      </c>
      <c r="H1750" s="42" t="str">
        <f ca="1">TEXT(TODAY(),"YYYY-MM-DD")</f>
        <v>2022-12-20</v>
      </c>
      <c r="I1750" s="40">
        <v>12</v>
      </c>
      <c r="J1750" s="40">
        <v>12</v>
      </c>
      <c r="K1750" s="40">
        <v>12</v>
      </c>
      <c r="L1750" s="40" t="s">
        <v>431</v>
      </c>
      <c r="M1750" s="40" t="s">
        <v>432</v>
      </c>
      <c r="N1750" s="21" t="s">
        <v>127</v>
      </c>
      <c r="O1750" s="21" t="s">
        <v>127</v>
      </c>
      <c r="P1750" s="21" t="s">
        <v>128</v>
      </c>
      <c r="Q1750" s="21" t="s">
        <v>128</v>
      </c>
      <c r="R1750" s="21" t="s">
        <v>128</v>
      </c>
      <c r="S1750" s="41"/>
      <c r="T1750" s="41" t="s">
        <v>129</v>
      </c>
      <c r="U1750" s="41" t="s">
        <v>130</v>
      </c>
      <c r="V1750" s="41"/>
      <c r="W1750" s="41" t="s">
        <v>131</v>
      </c>
      <c r="X1750" s="41" t="s">
        <v>132</v>
      </c>
      <c r="Y1750" s="41"/>
      <c r="Z1750" s="41"/>
      <c r="AA1750" s="41"/>
      <c r="AB1750" s="41"/>
      <c r="AC1750" s="41"/>
      <c r="AD1750" s="41" t="s">
        <v>128</v>
      </c>
      <c r="AE1750" s="41" t="s">
        <v>128</v>
      </c>
      <c r="AF1750" s="41" t="s">
        <v>128</v>
      </c>
      <c r="AG1750" s="41"/>
      <c r="AH1750" s="41"/>
      <c r="AI1750" s="41"/>
      <c r="AJ1750" s="41" t="s">
        <v>128</v>
      </c>
      <c r="AK1750" s="41" t="s">
        <v>128</v>
      </c>
      <c r="AL1750" s="41" t="s">
        <v>128</v>
      </c>
      <c r="AM1750" s="40"/>
      <c r="AN1750" s="40">
        <v>0</v>
      </c>
      <c r="AO1750" s="40">
        <v>4</v>
      </c>
      <c r="AP1750" s="40">
        <v>14</v>
      </c>
      <c r="AS1750" s="33"/>
      <c r="AT1750" s="33"/>
      <c r="AU1750" s="33"/>
      <c r="AV1750" s="33"/>
      <c r="AW1750" s="33"/>
      <c r="AX1750" s="33"/>
      <c r="AY1750" s="33"/>
      <c r="AZ1750" s="33"/>
      <c r="BA1750" s="33"/>
      <c r="BB1750" s="33"/>
      <c r="BC1750" s="33"/>
      <c r="BD1750" s="33"/>
      <c r="BE1750" s="33"/>
      <c r="BF1750" s="33"/>
      <c r="BG1750" s="33"/>
      <c r="BH1750" s="33"/>
      <c r="BI1750" s="33"/>
      <c r="BJ1750" s="33"/>
      <c r="BK1750" s="33"/>
      <c r="BL1750" s="33"/>
      <c r="BM1750" s="33"/>
      <c r="BN1750" s="33"/>
      <c r="BO1750" s="33"/>
      <c r="BP1750" s="33"/>
      <c r="BQ1750" s="33"/>
      <c r="BR1750" s="33"/>
      <c r="BS1750" s="33"/>
      <c r="BT1750" s="33"/>
      <c r="BU1750" s="33"/>
      <c r="BV1750" s="33"/>
      <c r="BW1750" s="33"/>
      <c r="BX1750" s="33"/>
      <c r="BY1750" s="33"/>
      <c r="BZ1750" s="33"/>
    </row>
    <row r="1751" spans="1:78" customFormat="1" x14ac:dyDescent="0.35"/>
    <row r="1752" spans="1:78" customFormat="1" x14ac:dyDescent="0.35">
      <c r="A1752" s="306" t="s">
        <v>748</v>
      </c>
      <c r="B1752" s="307"/>
      <c r="C1752" s="307"/>
      <c r="D1752" s="307"/>
      <c r="E1752" s="307"/>
      <c r="F1752" s="307"/>
      <c r="G1752" s="307"/>
      <c r="H1752" s="307"/>
      <c r="I1752" s="307"/>
      <c r="J1752" s="307"/>
    </row>
    <row r="1753" spans="1:78" customFormat="1" x14ac:dyDescent="0.35">
      <c r="A1753" s="268"/>
      <c r="B1753" s="269"/>
      <c r="C1753" s="308" t="s">
        <v>245</v>
      </c>
      <c r="D1753" s="308"/>
      <c r="E1753" s="308"/>
      <c r="F1753" s="308"/>
      <c r="G1753" s="308"/>
      <c r="H1753" s="308"/>
      <c r="I1753" s="308"/>
      <c r="J1753" s="308"/>
      <c r="K1753" s="308"/>
    </row>
    <row r="1754" spans="1:78" customFormat="1" x14ac:dyDescent="0.35">
      <c r="A1754" s="304" t="s">
        <v>246</v>
      </c>
      <c r="B1754" s="304" t="s">
        <v>247</v>
      </c>
      <c r="C1754" s="309" t="s">
        <v>248</v>
      </c>
      <c r="D1754" s="310"/>
      <c r="E1754" s="310"/>
      <c r="F1754" s="311"/>
      <c r="G1754" s="312" t="s">
        <v>249</v>
      </c>
      <c r="H1754" s="313"/>
      <c r="I1754" s="313"/>
      <c r="J1754" s="314"/>
      <c r="K1754" s="304" t="s">
        <v>250</v>
      </c>
      <c r="L1754" s="304" t="s">
        <v>251</v>
      </c>
    </row>
    <row r="1755" spans="1:78" customFormat="1" x14ac:dyDescent="0.35">
      <c r="A1755" s="305"/>
      <c r="B1755" s="305"/>
      <c r="C1755" s="88" t="s">
        <v>161</v>
      </c>
      <c r="D1755" s="88" t="s">
        <v>163</v>
      </c>
      <c r="E1755" s="88" t="s">
        <v>252</v>
      </c>
      <c r="F1755" s="88" t="s">
        <v>253</v>
      </c>
      <c r="G1755" s="89" t="s">
        <v>161</v>
      </c>
      <c r="H1755" s="89" t="s">
        <v>163</v>
      </c>
      <c r="I1755" s="89" t="s">
        <v>252</v>
      </c>
      <c r="J1755" s="89" t="s">
        <v>253</v>
      </c>
      <c r="K1755" s="305"/>
      <c r="L1755" s="305"/>
    </row>
    <row r="1756" spans="1:78" customFormat="1" x14ac:dyDescent="0.35">
      <c r="A1756" s="41" t="s">
        <v>254</v>
      </c>
      <c r="B1756" s="41" t="s">
        <v>255</v>
      </c>
      <c r="C1756" s="21" t="str">
        <f>TEXT(9707.25,"0.00")</f>
        <v>9707.25</v>
      </c>
      <c r="D1756" s="21" t="str">
        <f>TEXT(0,"0")</f>
        <v>0</v>
      </c>
      <c r="E1756" s="21" t="str">
        <f>TEXT(9707.25,"0.00")</f>
        <v>9707.25</v>
      </c>
      <c r="F1756" s="21" t="str">
        <f>TEXT(100,"0")</f>
        <v>100</v>
      </c>
      <c r="G1756" s="21" t="str">
        <f>TEXT(9707.25,"0.00")</f>
        <v>9707.25</v>
      </c>
      <c r="H1756" s="21" t="str">
        <f>TEXT(0,"0")</f>
        <v>0</v>
      </c>
      <c r="I1756" s="21" t="str">
        <f>TEXT(9707.25,"0.00")</f>
        <v>9707.25</v>
      </c>
      <c r="J1756" s="21" t="str">
        <f>TEXT(100,"0")</f>
        <v>100</v>
      </c>
      <c r="K1756" s="21" t="str">
        <f>TEXT(0,"0")</f>
        <v>0</v>
      </c>
      <c r="L1756" s="41" t="s">
        <v>28</v>
      </c>
    </row>
    <row r="1758" spans="1:78" customFormat="1" x14ac:dyDescent="0.35">
      <c r="A1758" s="34" t="s">
        <v>763</v>
      </c>
      <c r="B1758" s="35"/>
      <c r="C1758" s="35"/>
      <c r="D1758" s="35"/>
      <c r="E1758" s="35"/>
      <c r="F1758" s="35"/>
      <c r="G1758" s="35"/>
      <c r="H1758" s="35"/>
      <c r="I1758" s="35"/>
      <c r="J1758" s="35"/>
      <c r="K1758" s="35"/>
      <c r="L1758" s="35"/>
      <c r="M1758" s="35"/>
      <c r="N1758" s="35"/>
      <c r="O1758" s="35"/>
      <c r="P1758" s="35"/>
      <c r="Q1758" s="35"/>
      <c r="R1758" s="35"/>
      <c r="S1758" s="35"/>
      <c r="T1758" s="35"/>
      <c r="U1758" s="35"/>
      <c r="V1758" s="35"/>
      <c r="W1758" s="35"/>
      <c r="X1758" s="35"/>
      <c r="Y1758" s="35"/>
      <c r="Z1758" s="35"/>
      <c r="AA1758" s="35"/>
      <c r="AB1758" s="35"/>
      <c r="AC1758" s="35"/>
      <c r="AD1758" s="35"/>
      <c r="AE1758" s="35"/>
      <c r="AF1758" s="35"/>
      <c r="AG1758" s="35"/>
      <c r="AH1758" s="35"/>
      <c r="AI1758" s="35"/>
    </row>
    <row r="1759" spans="1:78" customFormat="1" x14ac:dyDescent="0.35">
      <c r="A1759" s="36" t="s">
        <v>84</v>
      </c>
      <c r="B1759" s="36" t="s">
        <v>85</v>
      </c>
      <c r="C1759" s="36" t="s">
        <v>86</v>
      </c>
      <c r="D1759" s="36" t="s">
        <v>87</v>
      </c>
      <c r="E1759" s="36" t="s">
        <v>88</v>
      </c>
      <c r="F1759" s="36" t="s">
        <v>89</v>
      </c>
      <c r="G1759" s="36" t="s">
        <v>90</v>
      </c>
      <c r="H1759" s="36" t="s">
        <v>91</v>
      </c>
      <c r="I1759" s="36" t="s">
        <v>92</v>
      </c>
      <c r="J1759" s="36" t="s">
        <v>93</v>
      </c>
      <c r="K1759" s="36" t="s">
        <v>94</v>
      </c>
      <c r="L1759" s="36" t="s">
        <v>95</v>
      </c>
      <c r="M1759" s="36" t="s">
        <v>96</v>
      </c>
      <c r="N1759" s="36" t="s">
        <v>97</v>
      </c>
      <c r="O1759" s="36" t="s">
        <v>98</v>
      </c>
      <c r="P1759" s="36" t="s">
        <v>99</v>
      </c>
      <c r="Q1759" s="36" t="s">
        <v>100</v>
      </c>
      <c r="R1759" s="36" t="s">
        <v>101</v>
      </c>
      <c r="S1759" s="37" t="s">
        <v>102</v>
      </c>
      <c r="T1759" s="315" t="s">
        <v>103</v>
      </c>
      <c r="U1759" s="316"/>
      <c r="V1759" s="317"/>
      <c r="W1759" s="315" t="s">
        <v>104</v>
      </c>
      <c r="X1759" s="317"/>
      <c r="Y1759" s="270"/>
      <c r="Z1759" s="318" t="s">
        <v>105</v>
      </c>
      <c r="AA1759" s="319"/>
      <c r="AB1759" s="319"/>
      <c r="AC1759" s="319"/>
      <c r="AD1759" s="319"/>
      <c r="AE1759" s="319"/>
      <c r="AF1759" s="320"/>
      <c r="AG1759" s="318" t="s">
        <v>106</v>
      </c>
      <c r="AH1759" s="319"/>
      <c r="AI1759" s="319"/>
      <c r="AJ1759" s="319"/>
      <c r="AK1759" s="319"/>
      <c r="AL1759" s="320"/>
      <c r="AM1759" s="46"/>
      <c r="AN1759" s="47"/>
      <c r="AO1759" s="47"/>
      <c r="AP1759" s="47"/>
      <c r="AS1759" s="33"/>
      <c r="AT1759" s="33"/>
      <c r="AU1759" s="33"/>
      <c r="AV1759" s="33"/>
      <c r="AW1759" s="33"/>
      <c r="AX1759" s="33"/>
      <c r="AY1759" s="33"/>
      <c r="AZ1759" s="33"/>
      <c r="BA1759" s="33"/>
      <c r="BB1759" s="33"/>
      <c r="BC1759" s="33"/>
      <c r="BD1759" s="33"/>
      <c r="BE1759" s="33"/>
      <c r="BF1759" s="33"/>
      <c r="BG1759" s="33"/>
      <c r="BH1759" s="33"/>
      <c r="BI1759" s="33"/>
      <c r="BJ1759" s="33"/>
      <c r="BK1759" s="33"/>
      <c r="BL1759" s="33"/>
      <c r="BM1759" s="33"/>
      <c r="BN1759" s="33"/>
      <c r="BO1759" s="33"/>
      <c r="BP1759" s="33"/>
      <c r="BQ1759" s="33"/>
      <c r="BR1759" s="33"/>
      <c r="BS1759" s="33"/>
      <c r="BT1759" s="33"/>
      <c r="BU1759" s="33"/>
      <c r="BV1759" s="33"/>
      <c r="BW1759" s="33"/>
      <c r="BX1759" s="33"/>
      <c r="BY1759" s="33"/>
      <c r="BZ1759" s="33"/>
    </row>
    <row r="1760" spans="1:78" customFormat="1" x14ac:dyDescent="0.35">
      <c r="A1760" s="38"/>
      <c r="B1760" s="38"/>
      <c r="C1760" s="38"/>
      <c r="D1760" s="38"/>
      <c r="E1760" s="38"/>
      <c r="F1760" s="38"/>
      <c r="G1760" s="38"/>
      <c r="H1760" s="38"/>
      <c r="I1760" s="38"/>
      <c r="J1760" s="38"/>
      <c r="K1760" s="38"/>
      <c r="L1760" s="38"/>
      <c r="M1760" s="38"/>
      <c r="N1760" s="38"/>
      <c r="O1760" s="38"/>
      <c r="P1760" s="38"/>
      <c r="Q1760" s="38"/>
      <c r="R1760" s="38"/>
      <c r="S1760" s="38"/>
      <c r="T1760" s="39" t="s">
        <v>107</v>
      </c>
      <c r="U1760" s="39" t="s">
        <v>108</v>
      </c>
      <c r="V1760" s="39" t="s">
        <v>109</v>
      </c>
      <c r="W1760" s="39" t="s">
        <v>110</v>
      </c>
      <c r="X1760" s="39" t="s">
        <v>111</v>
      </c>
      <c r="Y1760" s="39" t="s">
        <v>112</v>
      </c>
      <c r="Z1760" s="39" t="s">
        <v>113</v>
      </c>
      <c r="AA1760" s="39" t="s">
        <v>114</v>
      </c>
      <c r="AB1760" s="39" t="s">
        <v>115</v>
      </c>
      <c r="AC1760" s="39" t="s">
        <v>116</v>
      </c>
      <c r="AD1760" s="39" t="s">
        <v>117</v>
      </c>
      <c r="AE1760" s="39" t="s">
        <v>118</v>
      </c>
      <c r="AF1760" s="39" t="s">
        <v>119</v>
      </c>
      <c r="AG1760" s="39" t="s">
        <v>120</v>
      </c>
      <c r="AH1760" s="39" t="s">
        <v>121</v>
      </c>
      <c r="AI1760" s="39" t="s">
        <v>122</v>
      </c>
      <c r="AJ1760" s="39" t="s">
        <v>123</v>
      </c>
      <c r="AK1760" s="39" t="s">
        <v>124</v>
      </c>
      <c r="AL1760" s="39" t="s">
        <v>125</v>
      </c>
      <c r="AM1760" s="38" t="s">
        <v>149</v>
      </c>
      <c r="AN1760" s="39" t="s">
        <v>150</v>
      </c>
      <c r="AO1760" s="39" t="s">
        <v>151</v>
      </c>
      <c r="AP1760" s="58" t="s">
        <v>178</v>
      </c>
      <c r="AS1760" s="33"/>
      <c r="AT1760" s="33"/>
      <c r="AU1760" s="33"/>
      <c r="AV1760" s="33"/>
      <c r="AW1760" s="33"/>
      <c r="AX1760" s="33"/>
      <c r="AY1760" s="33"/>
      <c r="AZ1760" s="33"/>
      <c r="BA1760" s="33"/>
      <c r="BB1760" s="33"/>
      <c r="BC1760" s="33"/>
      <c r="BD1760" s="33"/>
      <c r="BE1760" s="33"/>
      <c r="BF1760" s="33"/>
      <c r="BG1760" s="33"/>
      <c r="BH1760" s="33"/>
      <c r="BI1760" s="33"/>
      <c r="BJ1760" s="33"/>
      <c r="BK1760" s="33"/>
      <c r="BL1760" s="33"/>
      <c r="BM1760" s="33"/>
      <c r="BN1760" s="33"/>
      <c r="BO1760" s="33"/>
      <c r="BP1760" s="33"/>
      <c r="BQ1760" s="33"/>
      <c r="BR1760" s="33"/>
      <c r="BS1760" s="33"/>
      <c r="BT1760" s="33"/>
      <c r="BU1760" s="33"/>
      <c r="BV1760" s="33"/>
      <c r="BW1760" s="33"/>
      <c r="BX1760" s="33"/>
      <c r="BY1760" s="33"/>
      <c r="BZ1760" s="33"/>
    </row>
    <row r="1761" spans="1:78" customFormat="1" x14ac:dyDescent="0.35">
      <c r="A1761" s="40" t="s">
        <v>145</v>
      </c>
      <c r="B1761" s="5" t="s">
        <v>647</v>
      </c>
      <c r="C1761" s="40" t="s">
        <v>757</v>
      </c>
      <c r="D1761" s="5" t="s">
        <v>146</v>
      </c>
      <c r="E1761" s="41" t="s">
        <v>28</v>
      </c>
      <c r="F1761" s="40" t="s">
        <v>126</v>
      </c>
      <c r="G1761" s="42" t="str">
        <f ca="1">TEXT(TODAY(),"YYYY-MM-DD")</f>
        <v>2022-12-20</v>
      </c>
      <c r="H1761" s="42" t="str">
        <f ca="1">TEXT(TODAY(),"YYYY-MM-DD")</f>
        <v>2022-12-20</v>
      </c>
      <c r="I1761" s="40">
        <v>12</v>
      </c>
      <c r="J1761" s="40">
        <v>12</v>
      </c>
      <c r="K1761" s="40">
        <v>12</v>
      </c>
      <c r="L1761" s="40" t="s">
        <v>431</v>
      </c>
      <c r="M1761" s="40" t="s">
        <v>432</v>
      </c>
      <c r="N1761" s="21" t="s">
        <v>127</v>
      </c>
      <c r="O1761" s="21" t="s">
        <v>127</v>
      </c>
      <c r="P1761" s="21" t="s">
        <v>128</v>
      </c>
      <c r="Q1761" s="21" t="s">
        <v>128</v>
      </c>
      <c r="R1761" s="21" t="s">
        <v>128</v>
      </c>
      <c r="S1761" s="41"/>
      <c r="T1761" s="41" t="s">
        <v>129</v>
      </c>
      <c r="U1761" s="41" t="s">
        <v>130</v>
      </c>
      <c r="V1761" s="41"/>
      <c r="W1761" s="41" t="s">
        <v>131</v>
      </c>
      <c r="X1761" s="41" t="s">
        <v>132</v>
      </c>
      <c r="Y1761" s="41"/>
      <c r="Z1761" s="41"/>
      <c r="AA1761" s="41"/>
      <c r="AB1761" s="41"/>
      <c r="AC1761" s="41"/>
      <c r="AD1761" s="41" t="s">
        <v>128</v>
      </c>
      <c r="AE1761" s="41" t="s">
        <v>128</v>
      </c>
      <c r="AF1761" s="41" t="s">
        <v>128</v>
      </c>
      <c r="AG1761" s="41"/>
      <c r="AH1761" s="41"/>
      <c r="AI1761" s="41"/>
      <c r="AJ1761" s="41" t="s">
        <v>128</v>
      </c>
      <c r="AK1761" s="41" t="s">
        <v>128</v>
      </c>
      <c r="AL1761" s="41" t="s">
        <v>128</v>
      </c>
      <c r="AM1761" s="40"/>
      <c r="AN1761" s="40">
        <v>0</v>
      </c>
      <c r="AO1761" s="40">
        <v>0</v>
      </c>
      <c r="AP1761" s="40">
        <v>14</v>
      </c>
      <c r="AS1761" s="33"/>
      <c r="AT1761" s="33"/>
      <c r="AU1761" s="33"/>
      <c r="AV1761" s="33"/>
      <c r="AW1761" s="33"/>
      <c r="AX1761" s="33"/>
      <c r="AY1761" s="33"/>
      <c r="AZ1761" s="33"/>
      <c r="BA1761" s="33"/>
      <c r="BB1761" s="33"/>
      <c r="BC1761" s="33"/>
      <c r="BD1761" s="33"/>
      <c r="BE1761" s="33"/>
      <c r="BF1761" s="33"/>
      <c r="BG1761" s="33"/>
      <c r="BH1761" s="33"/>
      <c r="BI1761" s="33"/>
      <c r="BJ1761" s="33"/>
      <c r="BK1761" s="33"/>
      <c r="BL1761" s="33"/>
      <c r="BM1761" s="33"/>
      <c r="BN1761" s="33"/>
      <c r="BO1761" s="33"/>
      <c r="BP1761" s="33"/>
      <c r="BQ1761" s="33"/>
      <c r="BR1761" s="33"/>
      <c r="BS1761" s="33"/>
      <c r="BT1761" s="33"/>
      <c r="BU1761" s="33"/>
      <c r="BV1761" s="33"/>
      <c r="BW1761" s="33"/>
      <c r="BX1761" s="33"/>
      <c r="BY1761" s="33"/>
      <c r="BZ1761" s="33"/>
    </row>
    <row r="1762" spans="1:78" customFormat="1" ht="19" customHeight="1" x14ac:dyDescent="0.35">
      <c r="A1762" s="33"/>
      <c r="B1762" s="33"/>
      <c r="C1762" s="33"/>
      <c r="D1762" s="33"/>
      <c r="E1762" s="33"/>
      <c r="F1762" s="33"/>
      <c r="G1762" s="33"/>
      <c r="H1762" s="33"/>
      <c r="I1762" s="33"/>
      <c r="J1762" s="33"/>
      <c r="K1762" s="33"/>
      <c r="L1762" s="14"/>
      <c r="M1762" s="14"/>
      <c r="Y1762" s="60"/>
    </row>
    <row r="1763" spans="1:78" customFormat="1" ht="18.5" x14ac:dyDescent="0.35">
      <c r="A1763" s="48" t="s">
        <v>762</v>
      </c>
      <c r="B1763" s="49"/>
      <c r="C1763" s="49"/>
      <c r="D1763" s="49"/>
      <c r="E1763" s="49"/>
      <c r="F1763" s="49"/>
      <c r="G1763" s="49"/>
      <c r="H1763" s="49"/>
      <c r="I1763" s="49"/>
      <c r="J1763" s="49"/>
      <c r="K1763" s="49"/>
      <c r="L1763" s="33"/>
      <c r="Y1763" s="60"/>
      <c r="BB1763" s="33"/>
      <c r="BC1763" s="33"/>
      <c r="BD1763" s="33"/>
      <c r="BE1763" s="33"/>
      <c r="BF1763" s="33"/>
      <c r="BG1763" s="33"/>
      <c r="BH1763" s="33"/>
      <c r="BI1763" s="33"/>
      <c r="BJ1763" s="33"/>
      <c r="BK1763" s="33"/>
      <c r="BL1763" s="33"/>
      <c r="BM1763" s="33"/>
      <c r="BN1763" s="33"/>
      <c r="BO1763" s="33"/>
      <c r="BP1763" s="33"/>
      <c r="BQ1763" s="33"/>
      <c r="BR1763" s="33"/>
      <c r="BS1763" s="33"/>
      <c r="BT1763" s="33"/>
      <c r="BU1763" s="33"/>
      <c r="BV1763" s="33"/>
      <c r="BW1763" s="33"/>
      <c r="BX1763" s="33"/>
      <c r="BY1763" s="33"/>
      <c r="BZ1763" s="33"/>
    </row>
    <row r="1764" spans="1:78" customFormat="1" ht="15.5" x14ac:dyDescent="0.35">
      <c r="A1764" s="43" t="s">
        <v>32</v>
      </c>
      <c r="B1764" s="43" t="s">
        <v>33</v>
      </c>
      <c r="C1764" s="43" t="s">
        <v>34</v>
      </c>
      <c r="D1764" s="43" t="s">
        <v>4</v>
      </c>
      <c r="E1764" s="43" t="s">
        <v>35</v>
      </c>
      <c r="F1764" s="43" t="s">
        <v>133</v>
      </c>
      <c r="G1764" s="43" t="s">
        <v>134</v>
      </c>
      <c r="H1764" s="43" t="s">
        <v>135</v>
      </c>
      <c r="I1764" s="43" t="s">
        <v>136</v>
      </c>
      <c r="J1764" s="43" t="s">
        <v>137</v>
      </c>
      <c r="K1764" s="43" t="s">
        <v>138</v>
      </c>
      <c r="L1764" s="33"/>
      <c r="Y1764" s="60"/>
      <c r="BB1764" s="33"/>
      <c r="BC1764" s="33"/>
      <c r="BD1764" s="33"/>
      <c r="BE1764" s="33"/>
      <c r="BF1764" s="33"/>
      <c r="BG1764" s="33"/>
      <c r="BH1764" s="33"/>
      <c r="BI1764" s="33"/>
      <c r="BJ1764" s="33"/>
      <c r="BK1764" s="33"/>
      <c r="BL1764" s="33"/>
      <c r="BM1764" s="33"/>
      <c r="BN1764" s="33"/>
      <c r="BO1764" s="33"/>
      <c r="BP1764" s="33"/>
      <c r="BQ1764" s="33"/>
      <c r="BR1764" s="33"/>
      <c r="BS1764" s="33"/>
      <c r="BT1764" s="33"/>
      <c r="BU1764" s="33"/>
      <c r="BV1764" s="33"/>
      <c r="BW1764" s="33"/>
      <c r="BX1764" s="33"/>
      <c r="BY1764" s="33"/>
      <c r="BZ1764" s="33"/>
    </row>
    <row r="1765" spans="1:78" customFormat="1" x14ac:dyDescent="0.35">
      <c r="A1765" s="44" t="s">
        <v>139</v>
      </c>
      <c r="B1765" s="44" t="s">
        <v>140</v>
      </c>
      <c r="C1765" s="44" t="str">
        <f ca="1">TEXT(TODAY(),"YYYY-MM-DD")</f>
        <v>2022-12-20</v>
      </c>
      <c r="D1765" s="44" t="s">
        <v>13</v>
      </c>
      <c r="E1765" s="44" t="s">
        <v>38</v>
      </c>
      <c r="F1765" s="45" t="str">
        <f ca="1">TEXT(TODAY(),"YYYY-MM-DD")</f>
        <v>2022-12-20</v>
      </c>
      <c r="G1765" s="42" t="s">
        <v>128</v>
      </c>
      <c r="H1765" s="44" t="s">
        <v>647</v>
      </c>
      <c r="I1765" s="44" t="s">
        <v>141</v>
      </c>
      <c r="J1765" s="44" t="s">
        <v>152</v>
      </c>
      <c r="K1765" s="44"/>
      <c r="L1765" s="33"/>
      <c r="Y1765" s="60"/>
      <c r="BB1765" s="33"/>
      <c r="BC1765" s="33"/>
      <c r="BD1765" s="33"/>
      <c r="BE1765" s="33"/>
      <c r="BF1765" s="33"/>
      <c r="BG1765" s="33"/>
      <c r="BH1765" s="33"/>
      <c r="BI1765" s="33"/>
      <c r="BJ1765" s="33"/>
      <c r="BK1765" s="33"/>
      <c r="BL1765" s="33"/>
      <c r="BM1765" s="33"/>
      <c r="BN1765" s="33"/>
      <c r="BO1765" s="33"/>
      <c r="BP1765" s="33"/>
      <c r="BQ1765" s="33"/>
      <c r="BR1765" s="33"/>
      <c r="BS1765" s="33"/>
      <c r="BT1765" s="33"/>
      <c r="BU1765" s="33"/>
      <c r="BV1765" s="33"/>
      <c r="BW1765" s="33"/>
      <c r="BX1765" s="33"/>
      <c r="BY1765" s="33"/>
      <c r="BZ1765" s="33"/>
    </row>
    <row r="1766" spans="1:78" customFormat="1" x14ac:dyDescent="0.35">
      <c r="A1766" s="44" t="s">
        <v>36</v>
      </c>
      <c r="B1766" s="44" t="s">
        <v>143</v>
      </c>
      <c r="C1766" s="44" t="str">
        <f ca="1">TEXT(TODAY(),"YYYY-MM-DD")</f>
        <v>2022-12-20</v>
      </c>
      <c r="D1766" s="44" t="s">
        <v>13</v>
      </c>
      <c r="E1766" s="44" t="s">
        <v>144</v>
      </c>
      <c r="F1766" s="45" t="str">
        <f ca="1">TEXT(TODAY(),"YYYY-MM-DD")</f>
        <v>2022-12-20</v>
      </c>
      <c r="G1766" s="42" t="s">
        <v>128</v>
      </c>
      <c r="H1766" s="44" t="s">
        <v>647</v>
      </c>
      <c r="I1766" s="44" t="s">
        <v>141</v>
      </c>
      <c r="J1766" s="44" t="s">
        <v>142</v>
      </c>
      <c r="K1766" s="44"/>
      <c r="L1766" s="33"/>
      <c r="Y1766" s="60"/>
      <c r="BB1766" s="33"/>
      <c r="BC1766" s="33"/>
      <c r="BD1766" s="33"/>
      <c r="BE1766" s="33"/>
      <c r="BF1766" s="33"/>
      <c r="BG1766" s="33"/>
      <c r="BH1766" s="33"/>
      <c r="BI1766" s="33"/>
      <c r="BJ1766" s="33"/>
      <c r="BK1766" s="33"/>
      <c r="BL1766" s="33"/>
      <c r="BM1766" s="33"/>
      <c r="BN1766" s="33"/>
      <c r="BO1766" s="33"/>
      <c r="BP1766" s="33"/>
      <c r="BQ1766" s="33"/>
      <c r="BR1766" s="33"/>
      <c r="BS1766" s="33"/>
      <c r="BT1766" s="33"/>
      <c r="BU1766" s="33"/>
      <c r="BV1766" s="33"/>
      <c r="BW1766" s="33"/>
      <c r="BX1766" s="33"/>
      <c r="BY1766" s="33"/>
      <c r="BZ1766" s="33"/>
    </row>
    <row r="1768" spans="1:78" customFormat="1" x14ac:dyDescent="0.35">
      <c r="A1768" s="321" t="s">
        <v>761</v>
      </c>
      <c r="B1768" s="322"/>
      <c r="C1768" s="322"/>
      <c r="D1768" s="322"/>
      <c r="E1768" s="322"/>
      <c r="F1768" s="322"/>
      <c r="G1768" s="322"/>
      <c r="H1768" s="322"/>
      <c r="I1768" s="322"/>
      <c r="J1768" s="322"/>
      <c r="K1768" s="322"/>
      <c r="L1768" s="322"/>
      <c r="M1768" s="322"/>
      <c r="N1768" s="322"/>
      <c r="O1768" s="322"/>
      <c r="P1768" s="322"/>
      <c r="Q1768" s="322"/>
      <c r="R1768" s="322"/>
      <c r="S1768" s="272"/>
      <c r="T1768" s="272"/>
      <c r="U1768" s="272"/>
      <c r="V1768" s="272"/>
      <c r="W1768" s="272"/>
      <c r="X1768" s="272"/>
      <c r="Y1768" s="272"/>
      <c r="Z1768" s="272"/>
    </row>
    <row r="1769" spans="1:78" customFormat="1" x14ac:dyDescent="0.35">
      <c r="A1769" s="56" t="s">
        <v>153</v>
      </c>
      <c r="B1769" s="56" t="s">
        <v>154</v>
      </c>
      <c r="C1769" s="56" t="s">
        <v>155</v>
      </c>
      <c r="D1769" s="56" t="s">
        <v>90</v>
      </c>
      <c r="E1769" s="56" t="s">
        <v>102</v>
      </c>
      <c r="F1769" s="56" t="s">
        <v>156</v>
      </c>
      <c r="G1769" s="56" t="s">
        <v>157</v>
      </c>
      <c r="H1769" s="56" t="s">
        <v>158</v>
      </c>
      <c r="I1769" s="56" t="s">
        <v>159</v>
      </c>
      <c r="J1769" s="56" t="s">
        <v>160</v>
      </c>
      <c r="K1769" s="56" t="s">
        <v>161</v>
      </c>
      <c r="L1769" s="56" t="s">
        <v>162</v>
      </c>
      <c r="M1769" s="56" t="s">
        <v>163</v>
      </c>
      <c r="N1769" s="56" t="s">
        <v>164</v>
      </c>
      <c r="O1769" s="56" t="s">
        <v>165</v>
      </c>
      <c r="P1769" s="56" t="s">
        <v>166</v>
      </c>
      <c r="Q1769" s="56" t="s">
        <v>167</v>
      </c>
      <c r="R1769" s="56" t="s">
        <v>168</v>
      </c>
      <c r="S1769" s="56" t="s">
        <v>169</v>
      </c>
      <c r="T1769" s="56" t="s">
        <v>136</v>
      </c>
      <c r="U1769" s="56" t="s">
        <v>135</v>
      </c>
      <c r="V1769" s="56" t="s">
        <v>171</v>
      </c>
      <c r="W1769" s="56" t="s">
        <v>174</v>
      </c>
      <c r="X1769" s="56" t="s">
        <v>175</v>
      </c>
      <c r="Y1769" s="56" t="s">
        <v>177</v>
      </c>
      <c r="Z1769" s="56" t="s">
        <v>172</v>
      </c>
    </row>
    <row r="1770" spans="1:78" customFormat="1" x14ac:dyDescent="0.35">
      <c r="A1770" s="51" t="s">
        <v>256</v>
      </c>
      <c r="B1770" s="50"/>
      <c r="C1770" s="223" t="s">
        <v>651</v>
      </c>
      <c r="D1770" s="225" t="str">
        <f ca="1">TEXT(TODAY(),"YYYY-MM-DD")</f>
        <v>2022-12-20</v>
      </c>
      <c r="E1770" s="223" t="str">
        <f ca="1">TEXT(TODAY()+45,"YYYY-MM-DD")</f>
        <v>2023-02-03</v>
      </c>
      <c r="F1770" s="224">
        <v>11</v>
      </c>
      <c r="G1770" s="224" t="s">
        <v>238</v>
      </c>
      <c r="H1770" s="224">
        <f>F1770</f>
        <v>11</v>
      </c>
      <c r="I1770" s="223" t="s">
        <v>65</v>
      </c>
      <c r="J1770" s="224">
        <v>1</v>
      </c>
      <c r="K1770" s="224" t="str">
        <f>TEXT(H1770*J1770,"0.00")</f>
        <v>11.00</v>
      </c>
      <c r="L1770" s="224"/>
      <c r="M1770" s="224">
        <f>10+(J1770*3)</f>
        <v>13</v>
      </c>
      <c r="N1770" s="223"/>
      <c r="O1770" s="223"/>
      <c r="P1770" s="223"/>
      <c r="Q1770" s="223"/>
      <c r="R1770" s="223"/>
      <c r="S1770" s="223"/>
      <c r="T1770" s="223" t="s">
        <v>141</v>
      </c>
      <c r="U1770" s="223" t="s">
        <v>647</v>
      </c>
      <c r="V1770" s="223" t="s">
        <v>195</v>
      </c>
      <c r="W1770" s="223" t="s">
        <v>38</v>
      </c>
      <c r="X1770" s="223" t="s">
        <v>196</v>
      </c>
      <c r="Y1770" s="223" t="s">
        <v>760</v>
      </c>
      <c r="Z1770" s="223" t="s">
        <v>759</v>
      </c>
      <c r="AU1770" t="s">
        <v>848</v>
      </c>
    </row>
    <row r="1772" spans="1:78" customFormat="1" x14ac:dyDescent="0.35">
      <c r="A1772" s="34" t="s">
        <v>758</v>
      </c>
      <c r="B1772" s="35"/>
      <c r="C1772" s="35"/>
      <c r="D1772" s="35"/>
      <c r="E1772" s="35"/>
      <c r="F1772" s="35"/>
      <c r="G1772" s="35"/>
      <c r="H1772" s="35"/>
      <c r="I1772" s="35"/>
      <c r="J1772" s="35"/>
      <c r="K1772" s="35"/>
      <c r="L1772" s="35"/>
      <c r="M1772" s="35"/>
      <c r="N1772" s="35"/>
      <c r="O1772" s="35"/>
      <c r="P1772" s="35"/>
      <c r="Q1772" s="35"/>
      <c r="R1772" s="35"/>
      <c r="S1772" s="35"/>
      <c r="T1772" s="35"/>
      <c r="U1772" s="35"/>
      <c r="V1772" s="35"/>
      <c r="W1772" s="35"/>
      <c r="X1772" s="35"/>
      <c r="Y1772" s="35"/>
      <c r="Z1772" s="35"/>
      <c r="AA1772" s="35"/>
      <c r="AB1772" s="35"/>
      <c r="AC1772" s="35"/>
      <c r="AD1772" s="35"/>
      <c r="AE1772" s="35"/>
      <c r="AF1772" s="35"/>
      <c r="AG1772" s="35"/>
      <c r="AH1772" s="35"/>
      <c r="AI1772" s="35"/>
    </row>
    <row r="1773" spans="1:78" customFormat="1" x14ac:dyDescent="0.35">
      <c r="A1773" s="36" t="s">
        <v>84</v>
      </c>
      <c r="B1773" s="36" t="s">
        <v>85</v>
      </c>
      <c r="C1773" s="36" t="s">
        <v>86</v>
      </c>
      <c r="D1773" s="36" t="s">
        <v>87</v>
      </c>
      <c r="E1773" s="36" t="s">
        <v>88</v>
      </c>
      <c r="F1773" s="36" t="s">
        <v>89</v>
      </c>
      <c r="G1773" s="36" t="s">
        <v>90</v>
      </c>
      <c r="H1773" s="36" t="s">
        <v>91</v>
      </c>
      <c r="I1773" s="36" t="s">
        <v>92</v>
      </c>
      <c r="J1773" s="36" t="s">
        <v>93</v>
      </c>
      <c r="K1773" s="36" t="s">
        <v>94</v>
      </c>
      <c r="L1773" s="36" t="s">
        <v>95</v>
      </c>
      <c r="M1773" s="36" t="s">
        <v>96</v>
      </c>
      <c r="N1773" s="36" t="s">
        <v>97</v>
      </c>
      <c r="O1773" s="36" t="s">
        <v>98</v>
      </c>
      <c r="P1773" s="36" t="s">
        <v>99</v>
      </c>
      <c r="Q1773" s="36" t="s">
        <v>100</v>
      </c>
      <c r="R1773" s="36" t="s">
        <v>101</v>
      </c>
      <c r="S1773" s="37" t="s">
        <v>102</v>
      </c>
      <c r="T1773" s="315" t="s">
        <v>103</v>
      </c>
      <c r="U1773" s="316"/>
      <c r="V1773" s="317"/>
      <c r="W1773" s="315" t="s">
        <v>104</v>
      </c>
      <c r="X1773" s="317"/>
      <c r="Y1773" s="270"/>
      <c r="Z1773" s="318" t="s">
        <v>105</v>
      </c>
      <c r="AA1773" s="319"/>
      <c r="AB1773" s="319"/>
      <c r="AC1773" s="319"/>
      <c r="AD1773" s="319"/>
      <c r="AE1773" s="319"/>
      <c r="AF1773" s="320"/>
      <c r="AG1773" s="318" t="s">
        <v>106</v>
      </c>
      <c r="AH1773" s="319"/>
      <c r="AI1773" s="319"/>
      <c r="AJ1773" s="319"/>
      <c r="AK1773" s="319"/>
      <c r="AL1773" s="320"/>
      <c r="AM1773" s="46"/>
      <c r="AN1773" s="47"/>
      <c r="AO1773" s="47"/>
      <c r="AP1773" s="47"/>
      <c r="AS1773" s="33"/>
      <c r="AT1773" s="33"/>
      <c r="AU1773" s="33"/>
      <c r="AV1773" s="33"/>
      <c r="AW1773" s="33"/>
      <c r="AX1773" s="33"/>
      <c r="AY1773" s="33"/>
      <c r="AZ1773" s="33"/>
      <c r="BA1773" s="33"/>
      <c r="BB1773" s="33"/>
      <c r="BC1773" s="33"/>
      <c r="BD1773" s="33"/>
      <c r="BE1773" s="33"/>
      <c r="BF1773" s="33"/>
      <c r="BG1773" s="33"/>
      <c r="BH1773" s="33"/>
      <c r="BI1773" s="33"/>
      <c r="BJ1773" s="33"/>
      <c r="BK1773" s="33"/>
      <c r="BL1773" s="33"/>
      <c r="BM1773" s="33"/>
      <c r="BN1773" s="33"/>
      <c r="BO1773" s="33"/>
      <c r="BP1773" s="33"/>
      <c r="BQ1773" s="33"/>
      <c r="BR1773" s="33"/>
      <c r="BS1773" s="33"/>
      <c r="BT1773" s="33"/>
      <c r="BU1773" s="33"/>
      <c r="BV1773" s="33"/>
      <c r="BW1773" s="33"/>
      <c r="BX1773" s="33"/>
      <c r="BY1773" s="33"/>
      <c r="BZ1773" s="33"/>
    </row>
    <row r="1774" spans="1:78" customFormat="1" x14ac:dyDescent="0.35">
      <c r="A1774" s="38"/>
      <c r="B1774" s="38"/>
      <c r="C1774" s="38"/>
      <c r="D1774" s="38"/>
      <c r="E1774" s="38"/>
      <c r="F1774" s="38"/>
      <c r="G1774" s="38"/>
      <c r="H1774" s="38"/>
      <c r="I1774" s="38"/>
      <c r="J1774" s="38"/>
      <c r="K1774" s="38"/>
      <c r="L1774" s="38"/>
      <c r="M1774" s="38"/>
      <c r="N1774" s="38"/>
      <c r="O1774" s="38"/>
      <c r="P1774" s="38"/>
      <c r="Q1774" s="38"/>
      <c r="R1774" s="38"/>
      <c r="S1774" s="38"/>
      <c r="T1774" s="39" t="s">
        <v>107</v>
      </c>
      <c r="U1774" s="39" t="s">
        <v>108</v>
      </c>
      <c r="V1774" s="39" t="s">
        <v>109</v>
      </c>
      <c r="W1774" s="39" t="s">
        <v>110</v>
      </c>
      <c r="X1774" s="39" t="s">
        <v>111</v>
      </c>
      <c r="Y1774" s="39" t="s">
        <v>112</v>
      </c>
      <c r="Z1774" s="39" t="s">
        <v>113</v>
      </c>
      <c r="AA1774" s="39" t="s">
        <v>114</v>
      </c>
      <c r="AB1774" s="39" t="s">
        <v>115</v>
      </c>
      <c r="AC1774" s="39" t="s">
        <v>116</v>
      </c>
      <c r="AD1774" s="39" t="s">
        <v>117</v>
      </c>
      <c r="AE1774" s="39" t="s">
        <v>118</v>
      </c>
      <c r="AF1774" s="39" t="s">
        <v>119</v>
      </c>
      <c r="AG1774" s="39" t="s">
        <v>120</v>
      </c>
      <c r="AH1774" s="39" t="s">
        <v>121</v>
      </c>
      <c r="AI1774" s="39" t="s">
        <v>122</v>
      </c>
      <c r="AJ1774" s="39" t="s">
        <v>123</v>
      </c>
      <c r="AK1774" s="39" t="s">
        <v>124</v>
      </c>
      <c r="AL1774" s="39" t="s">
        <v>125</v>
      </c>
      <c r="AM1774" s="38" t="s">
        <v>149</v>
      </c>
      <c r="AN1774" s="39" t="s">
        <v>150</v>
      </c>
      <c r="AO1774" s="39" t="s">
        <v>151</v>
      </c>
      <c r="AP1774" s="58" t="s">
        <v>178</v>
      </c>
      <c r="AS1774" s="33"/>
      <c r="AT1774" s="33"/>
      <c r="AU1774" s="33"/>
      <c r="AV1774" s="33"/>
      <c r="AW1774" s="33"/>
      <c r="AX1774" s="33"/>
      <c r="AY1774" s="33"/>
      <c r="AZ1774" s="33"/>
      <c r="BA1774" s="33"/>
      <c r="BB1774" s="33"/>
      <c r="BC1774" s="33"/>
      <c r="BD1774" s="33"/>
      <c r="BE1774" s="33"/>
      <c r="BF1774" s="33"/>
      <c r="BG1774" s="33"/>
      <c r="BH1774" s="33"/>
      <c r="BI1774" s="33"/>
      <c r="BJ1774" s="33"/>
      <c r="BK1774" s="33"/>
      <c r="BL1774" s="33"/>
      <c r="BM1774" s="33"/>
      <c r="BN1774" s="33"/>
      <c r="BO1774" s="33"/>
      <c r="BP1774" s="33"/>
      <c r="BQ1774" s="33"/>
      <c r="BR1774" s="33"/>
      <c r="BS1774" s="33"/>
      <c r="BT1774" s="33"/>
      <c r="BU1774" s="33"/>
      <c r="BV1774" s="33"/>
      <c r="BW1774" s="33"/>
      <c r="BX1774" s="33"/>
      <c r="BY1774" s="33"/>
      <c r="BZ1774" s="33"/>
    </row>
    <row r="1775" spans="1:78" customFormat="1" x14ac:dyDescent="0.35">
      <c r="A1775" s="40" t="s">
        <v>145</v>
      </c>
      <c r="B1775" s="5" t="s">
        <v>647</v>
      </c>
      <c r="C1775" s="40" t="s">
        <v>757</v>
      </c>
      <c r="D1775" s="5" t="s">
        <v>146</v>
      </c>
      <c r="E1775" s="41" t="s">
        <v>28</v>
      </c>
      <c r="F1775" s="40" t="s">
        <v>126</v>
      </c>
      <c r="G1775" s="42" t="str">
        <f ca="1">TEXT(TODAY(),"YYYY-MM-DD")</f>
        <v>2022-12-20</v>
      </c>
      <c r="H1775" s="42" t="str">
        <f ca="1">TEXT(TODAY(),"YYYY-MM-DD")</f>
        <v>2022-12-20</v>
      </c>
      <c r="I1775" s="40">
        <v>12</v>
      </c>
      <c r="J1775" s="40">
        <v>12</v>
      </c>
      <c r="K1775" s="40">
        <v>12</v>
      </c>
      <c r="L1775" s="40" t="s">
        <v>431</v>
      </c>
      <c r="M1775" s="40" t="s">
        <v>432</v>
      </c>
      <c r="N1775" s="21" t="s">
        <v>127</v>
      </c>
      <c r="O1775" s="21" t="s">
        <v>127</v>
      </c>
      <c r="P1775" s="21" t="s">
        <v>128</v>
      </c>
      <c r="Q1775" s="21" t="s">
        <v>128</v>
      </c>
      <c r="R1775" s="21" t="s">
        <v>128</v>
      </c>
      <c r="S1775" s="41"/>
      <c r="T1775" s="41" t="s">
        <v>129</v>
      </c>
      <c r="U1775" s="41" t="s">
        <v>130</v>
      </c>
      <c r="V1775" s="41"/>
      <c r="W1775" s="41" t="s">
        <v>131</v>
      </c>
      <c r="X1775" s="41" t="s">
        <v>132</v>
      </c>
      <c r="Y1775" s="41"/>
      <c r="Z1775" s="41"/>
      <c r="AA1775" s="41"/>
      <c r="AB1775" s="41"/>
      <c r="AC1775" s="41"/>
      <c r="AD1775" s="41" t="s">
        <v>128</v>
      </c>
      <c r="AE1775" s="41" t="s">
        <v>128</v>
      </c>
      <c r="AF1775" s="41" t="s">
        <v>128</v>
      </c>
      <c r="AG1775" s="41"/>
      <c r="AH1775" s="41"/>
      <c r="AI1775" s="41"/>
      <c r="AJ1775" s="41" t="s">
        <v>128</v>
      </c>
      <c r="AK1775" s="41" t="s">
        <v>128</v>
      </c>
      <c r="AL1775" s="41" t="s">
        <v>128</v>
      </c>
      <c r="AM1775" s="40"/>
      <c r="AN1775" s="40">
        <v>0</v>
      </c>
      <c r="AO1775" s="40">
        <v>4</v>
      </c>
      <c r="AP1775" s="40">
        <v>14</v>
      </c>
      <c r="AS1775" s="33"/>
      <c r="AT1775" s="33"/>
      <c r="AU1775" s="33"/>
      <c r="AV1775" s="33"/>
      <c r="AW1775" s="33"/>
      <c r="AX1775" s="33"/>
      <c r="AY1775" s="33"/>
      <c r="AZ1775" s="33"/>
      <c r="BA1775" s="33"/>
      <c r="BB1775" s="33"/>
      <c r="BC1775" s="33"/>
      <c r="BD1775" s="33"/>
      <c r="BE1775" s="33"/>
      <c r="BF1775" s="33"/>
      <c r="BG1775" s="33"/>
      <c r="BH1775" s="33"/>
      <c r="BI1775" s="33"/>
      <c r="BJ1775" s="33"/>
      <c r="BK1775" s="33"/>
      <c r="BL1775" s="33"/>
      <c r="BM1775" s="33"/>
      <c r="BN1775" s="33"/>
      <c r="BO1775" s="33"/>
      <c r="BP1775" s="33"/>
      <c r="BQ1775" s="33"/>
      <c r="BR1775" s="33"/>
      <c r="BS1775" s="33"/>
      <c r="BT1775" s="33"/>
      <c r="BU1775" s="33"/>
      <c r="BV1775" s="33"/>
      <c r="BW1775" s="33"/>
      <c r="BX1775" s="33"/>
      <c r="BY1775" s="33"/>
      <c r="BZ1775" s="33"/>
    </row>
    <row r="1776" spans="1:78" customFormat="1" x14ac:dyDescent="0.35"/>
    <row r="1777" spans="1:78" customFormat="1" x14ac:dyDescent="0.35">
      <c r="A1777" s="306" t="s">
        <v>756</v>
      </c>
      <c r="B1777" s="307"/>
      <c r="C1777" s="307"/>
      <c r="D1777" s="307"/>
      <c r="E1777" s="307"/>
      <c r="F1777" s="307"/>
      <c r="G1777" s="307"/>
      <c r="H1777" s="307"/>
      <c r="I1777" s="307"/>
      <c r="J1777" s="307"/>
    </row>
    <row r="1778" spans="1:78" customFormat="1" x14ac:dyDescent="0.35">
      <c r="A1778" s="271"/>
      <c r="B1778" s="272"/>
      <c r="C1778" s="308" t="s">
        <v>245</v>
      </c>
      <c r="D1778" s="308"/>
      <c r="E1778" s="308"/>
      <c r="F1778" s="308"/>
      <c r="G1778" s="308"/>
      <c r="H1778" s="308"/>
      <c r="I1778" s="308"/>
      <c r="J1778" s="308"/>
      <c r="K1778" s="308"/>
    </row>
    <row r="1779" spans="1:78" customFormat="1" x14ac:dyDescent="0.35">
      <c r="A1779" s="304" t="s">
        <v>246</v>
      </c>
      <c r="B1779" s="304" t="s">
        <v>247</v>
      </c>
      <c r="C1779" s="309" t="s">
        <v>248</v>
      </c>
      <c r="D1779" s="310"/>
      <c r="E1779" s="310"/>
      <c r="F1779" s="311"/>
      <c r="G1779" s="312" t="s">
        <v>249</v>
      </c>
      <c r="H1779" s="313"/>
      <c r="I1779" s="313"/>
      <c r="J1779" s="314"/>
      <c r="K1779" s="304" t="s">
        <v>250</v>
      </c>
      <c r="L1779" s="304" t="s">
        <v>251</v>
      </c>
    </row>
    <row r="1780" spans="1:78" customFormat="1" x14ac:dyDescent="0.35">
      <c r="A1780" s="305"/>
      <c r="B1780" s="305"/>
      <c r="C1780" s="88" t="s">
        <v>161</v>
      </c>
      <c r="D1780" s="88" t="s">
        <v>163</v>
      </c>
      <c r="E1780" s="88" t="s">
        <v>252</v>
      </c>
      <c r="F1780" s="88" t="s">
        <v>253</v>
      </c>
      <c r="G1780" s="89" t="s">
        <v>161</v>
      </c>
      <c r="H1780" s="89" t="s">
        <v>163</v>
      </c>
      <c r="I1780" s="89" t="s">
        <v>252</v>
      </c>
      <c r="J1780" s="89" t="s">
        <v>253</v>
      </c>
      <c r="K1780" s="305"/>
      <c r="L1780" s="305"/>
    </row>
    <row r="1781" spans="1:78" customFormat="1" x14ac:dyDescent="0.35">
      <c r="A1781" s="41" t="s">
        <v>254</v>
      </c>
      <c r="B1781" s="41" t="s">
        <v>255</v>
      </c>
      <c r="C1781" s="21" t="str">
        <f>TEXT(9707.25,"0.00")</f>
        <v>9707.25</v>
      </c>
      <c r="D1781" s="21" t="str">
        <f>TEXT(0,"0")</f>
        <v>0</v>
      </c>
      <c r="E1781" s="21" t="str">
        <f>TEXT(9707.25,"0.00")</f>
        <v>9707.25</v>
      </c>
      <c r="F1781" s="21" t="str">
        <f>TEXT(100,"0")</f>
        <v>100</v>
      </c>
      <c r="G1781" s="21" t="str">
        <f>TEXT(9707.25,"0.00")</f>
        <v>9707.25</v>
      </c>
      <c r="H1781" s="21" t="str">
        <f>TEXT(0,"0")</f>
        <v>0</v>
      </c>
      <c r="I1781" s="21" t="str">
        <f>TEXT(9707.25,"0.00")</f>
        <v>9707.25</v>
      </c>
      <c r="J1781" s="21" t="str">
        <f>TEXT(100,"0")</f>
        <v>100</v>
      </c>
      <c r="K1781" s="21" t="str">
        <f>TEXT(0,"0")</f>
        <v>0</v>
      </c>
      <c r="L1781" s="41" t="s">
        <v>28</v>
      </c>
    </row>
    <row r="1783" spans="1:78" customFormat="1" x14ac:dyDescent="0.35">
      <c r="A1783" s="34" t="s">
        <v>769</v>
      </c>
      <c r="B1783" s="35"/>
      <c r="C1783" s="35"/>
      <c r="D1783" s="35"/>
      <c r="E1783" s="35"/>
      <c r="F1783" s="35"/>
      <c r="G1783" s="35"/>
      <c r="H1783" s="35"/>
      <c r="I1783" s="35"/>
      <c r="J1783" s="35"/>
      <c r="K1783" s="35"/>
      <c r="L1783" s="35"/>
      <c r="M1783" s="35"/>
      <c r="N1783" s="35"/>
      <c r="O1783" s="35"/>
      <c r="P1783" s="35"/>
      <c r="Q1783" s="35"/>
      <c r="R1783" s="35"/>
      <c r="S1783" s="35"/>
      <c r="T1783" s="35"/>
      <c r="U1783" s="35"/>
      <c r="V1783" s="35"/>
      <c r="W1783" s="35"/>
      <c r="X1783" s="35"/>
      <c r="Y1783" s="35"/>
      <c r="Z1783" s="35"/>
      <c r="AA1783" s="35"/>
      <c r="AB1783" s="35"/>
      <c r="AC1783" s="35"/>
      <c r="AD1783" s="35"/>
      <c r="AE1783" s="35"/>
      <c r="AF1783" s="35"/>
      <c r="AG1783" s="35"/>
      <c r="AH1783" s="35"/>
      <c r="AI1783" s="35"/>
    </row>
    <row r="1784" spans="1:78" customFormat="1" x14ac:dyDescent="0.35">
      <c r="A1784" s="36" t="s">
        <v>84</v>
      </c>
      <c r="B1784" s="36" t="s">
        <v>85</v>
      </c>
      <c r="C1784" s="36" t="s">
        <v>86</v>
      </c>
      <c r="D1784" s="36" t="s">
        <v>87</v>
      </c>
      <c r="E1784" s="36" t="s">
        <v>88</v>
      </c>
      <c r="F1784" s="36" t="s">
        <v>89</v>
      </c>
      <c r="G1784" s="36" t="s">
        <v>90</v>
      </c>
      <c r="H1784" s="36" t="s">
        <v>91</v>
      </c>
      <c r="I1784" s="36" t="s">
        <v>92</v>
      </c>
      <c r="J1784" s="36" t="s">
        <v>93</v>
      </c>
      <c r="K1784" s="36" t="s">
        <v>94</v>
      </c>
      <c r="L1784" s="36" t="s">
        <v>95</v>
      </c>
      <c r="M1784" s="36" t="s">
        <v>96</v>
      </c>
      <c r="N1784" s="36" t="s">
        <v>97</v>
      </c>
      <c r="O1784" s="36" t="s">
        <v>98</v>
      </c>
      <c r="P1784" s="36" t="s">
        <v>99</v>
      </c>
      <c r="Q1784" s="36" t="s">
        <v>100</v>
      </c>
      <c r="R1784" s="36" t="s">
        <v>101</v>
      </c>
      <c r="S1784" s="37" t="s">
        <v>102</v>
      </c>
      <c r="T1784" s="315" t="s">
        <v>103</v>
      </c>
      <c r="U1784" s="316"/>
      <c r="V1784" s="317"/>
      <c r="W1784" s="315" t="s">
        <v>104</v>
      </c>
      <c r="X1784" s="317"/>
      <c r="Y1784" s="273"/>
      <c r="Z1784" s="318" t="s">
        <v>105</v>
      </c>
      <c r="AA1784" s="319"/>
      <c r="AB1784" s="319"/>
      <c r="AC1784" s="319"/>
      <c r="AD1784" s="319"/>
      <c r="AE1784" s="319"/>
      <c r="AF1784" s="320"/>
      <c r="AG1784" s="318" t="s">
        <v>106</v>
      </c>
      <c r="AH1784" s="319"/>
      <c r="AI1784" s="319"/>
      <c r="AJ1784" s="319"/>
      <c r="AK1784" s="319"/>
      <c r="AL1784" s="320"/>
      <c r="AM1784" s="46"/>
      <c r="AN1784" s="47"/>
      <c r="AO1784" s="47"/>
      <c r="AP1784" s="47"/>
      <c r="AS1784" s="33"/>
      <c r="AT1784" s="33"/>
      <c r="AU1784" s="33"/>
      <c r="AV1784" s="33"/>
      <c r="AW1784" s="33"/>
      <c r="AX1784" s="33"/>
      <c r="AY1784" s="33"/>
      <c r="AZ1784" s="33"/>
      <c r="BA1784" s="33"/>
      <c r="BB1784" s="33"/>
      <c r="BC1784" s="33"/>
      <c r="BD1784" s="33"/>
      <c r="BE1784" s="33"/>
      <c r="BF1784" s="33"/>
      <c r="BG1784" s="33"/>
      <c r="BH1784" s="33"/>
      <c r="BI1784" s="33"/>
      <c r="BJ1784" s="33"/>
      <c r="BK1784" s="33"/>
      <c r="BL1784" s="33"/>
      <c r="BM1784" s="33"/>
      <c r="BN1784" s="33"/>
      <c r="BO1784" s="33"/>
      <c r="BP1784" s="33"/>
      <c r="BQ1784" s="33"/>
      <c r="BR1784" s="33"/>
      <c r="BS1784" s="33"/>
      <c r="BT1784" s="33"/>
      <c r="BU1784" s="33"/>
      <c r="BV1784" s="33"/>
      <c r="BW1784" s="33"/>
      <c r="BX1784" s="33"/>
      <c r="BY1784" s="33"/>
      <c r="BZ1784" s="33"/>
    </row>
    <row r="1785" spans="1:78" customFormat="1" x14ac:dyDescent="0.35">
      <c r="A1785" s="38"/>
      <c r="B1785" s="38"/>
      <c r="C1785" s="38"/>
      <c r="D1785" s="38"/>
      <c r="E1785" s="38"/>
      <c r="F1785" s="38"/>
      <c r="G1785" s="38"/>
      <c r="H1785" s="38"/>
      <c r="I1785" s="38"/>
      <c r="J1785" s="38"/>
      <c r="K1785" s="38"/>
      <c r="L1785" s="38"/>
      <c r="M1785" s="38"/>
      <c r="N1785" s="38"/>
      <c r="O1785" s="38"/>
      <c r="P1785" s="38"/>
      <c r="Q1785" s="38"/>
      <c r="R1785" s="38"/>
      <c r="S1785" s="38"/>
      <c r="T1785" s="39" t="s">
        <v>107</v>
      </c>
      <c r="U1785" s="39" t="s">
        <v>108</v>
      </c>
      <c r="V1785" s="39" t="s">
        <v>109</v>
      </c>
      <c r="W1785" s="39" t="s">
        <v>110</v>
      </c>
      <c r="X1785" s="39" t="s">
        <v>111</v>
      </c>
      <c r="Y1785" s="39" t="s">
        <v>112</v>
      </c>
      <c r="Z1785" s="39" t="s">
        <v>113</v>
      </c>
      <c r="AA1785" s="39" t="s">
        <v>114</v>
      </c>
      <c r="AB1785" s="39" t="s">
        <v>115</v>
      </c>
      <c r="AC1785" s="39" t="s">
        <v>116</v>
      </c>
      <c r="AD1785" s="39" t="s">
        <v>117</v>
      </c>
      <c r="AE1785" s="39" t="s">
        <v>118</v>
      </c>
      <c r="AF1785" s="39" t="s">
        <v>119</v>
      </c>
      <c r="AG1785" s="39" t="s">
        <v>120</v>
      </c>
      <c r="AH1785" s="39" t="s">
        <v>121</v>
      </c>
      <c r="AI1785" s="39" t="s">
        <v>122</v>
      </c>
      <c r="AJ1785" s="39" t="s">
        <v>123</v>
      </c>
      <c r="AK1785" s="39" t="s">
        <v>124</v>
      </c>
      <c r="AL1785" s="39" t="s">
        <v>125</v>
      </c>
      <c r="AM1785" s="38" t="s">
        <v>149</v>
      </c>
      <c r="AN1785" s="39" t="s">
        <v>150</v>
      </c>
      <c r="AO1785" s="39" t="s">
        <v>151</v>
      </c>
      <c r="AP1785" s="58" t="s">
        <v>178</v>
      </c>
      <c r="AS1785" s="33"/>
      <c r="AT1785" s="33"/>
      <c r="AU1785" s="33"/>
      <c r="AV1785" s="33"/>
      <c r="AW1785" s="33"/>
      <c r="AX1785" s="33"/>
      <c r="AY1785" s="33"/>
      <c r="AZ1785" s="33"/>
      <c r="BA1785" s="33"/>
      <c r="BB1785" s="33"/>
      <c r="BC1785" s="33"/>
      <c r="BD1785" s="33"/>
      <c r="BE1785" s="33"/>
      <c r="BF1785" s="33"/>
      <c r="BG1785" s="33"/>
      <c r="BH1785" s="33"/>
      <c r="BI1785" s="33"/>
      <c r="BJ1785" s="33"/>
      <c r="BK1785" s="33"/>
      <c r="BL1785" s="33"/>
      <c r="BM1785" s="33"/>
      <c r="BN1785" s="33"/>
      <c r="BO1785" s="33"/>
      <c r="BP1785" s="33"/>
      <c r="BQ1785" s="33"/>
      <c r="BR1785" s="33"/>
      <c r="BS1785" s="33"/>
      <c r="BT1785" s="33"/>
      <c r="BU1785" s="33"/>
      <c r="BV1785" s="33"/>
      <c r="BW1785" s="33"/>
      <c r="BX1785" s="33"/>
      <c r="BY1785" s="33"/>
      <c r="BZ1785" s="33"/>
    </row>
    <row r="1786" spans="1:78" customFormat="1" x14ac:dyDescent="0.35">
      <c r="A1786" s="40" t="s">
        <v>145</v>
      </c>
      <c r="B1786" s="5" t="s">
        <v>647</v>
      </c>
      <c r="C1786" s="40" t="s">
        <v>765</v>
      </c>
      <c r="D1786" s="5" t="s">
        <v>146</v>
      </c>
      <c r="E1786" s="41" t="s">
        <v>28</v>
      </c>
      <c r="F1786" s="40" t="s">
        <v>126</v>
      </c>
      <c r="G1786" s="42" t="str">
        <f ca="1">TEXT(TODAY(),"YYYY-MM-DD")</f>
        <v>2022-12-20</v>
      </c>
      <c r="H1786" s="42" t="str">
        <f ca="1">TEXT(TODAY(),"YYYY-MM-DD")</f>
        <v>2022-12-20</v>
      </c>
      <c r="I1786" s="40">
        <v>12</v>
      </c>
      <c r="J1786" s="40">
        <v>12</v>
      </c>
      <c r="K1786" s="40">
        <v>12</v>
      </c>
      <c r="L1786" s="40" t="s">
        <v>431</v>
      </c>
      <c r="M1786" s="40" t="s">
        <v>432</v>
      </c>
      <c r="N1786" s="21" t="s">
        <v>127</v>
      </c>
      <c r="O1786" s="21" t="s">
        <v>127</v>
      </c>
      <c r="P1786" s="21" t="s">
        <v>128</v>
      </c>
      <c r="Q1786" s="21" t="s">
        <v>128</v>
      </c>
      <c r="R1786" s="21" t="s">
        <v>128</v>
      </c>
      <c r="S1786" s="41"/>
      <c r="T1786" s="41" t="s">
        <v>129</v>
      </c>
      <c r="U1786" s="41" t="s">
        <v>130</v>
      </c>
      <c r="V1786" s="41"/>
      <c r="W1786" s="41" t="s">
        <v>131</v>
      </c>
      <c r="X1786" s="41" t="s">
        <v>132</v>
      </c>
      <c r="Y1786" s="41"/>
      <c r="Z1786" s="41"/>
      <c r="AA1786" s="41"/>
      <c r="AB1786" s="41"/>
      <c r="AC1786" s="41"/>
      <c r="AD1786" s="41" t="s">
        <v>128</v>
      </c>
      <c r="AE1786" s="41" t="s">
        <v>128</v>
      </c>
      <c r="AF1786" s="41" t="s">
        <v>128</v>
      </c>
      <c r="AG1786" s="41"/>
      <c r="AH1786" s="41"/>
      <c r="AI1786" s="41"/>
      <c r="AJ1786" s="41" t="s">
        <v>128</v>
      </c>
      <c r="AK1786" s="41" t="s">
        <v>128</v>
      </c>
      <c r="AL1786" s="41" t="s">
        <v>128</v>
      </c>
      <c r="AM1786" s="40"/>
      <c r="AN1786" s="40">
        <v>0</v>
      </c>
      <c r="AO1786" s="40">
        <v>0</v>
      </c>
      <c r="AP1786" s="40">
        <v>14</v>
      </c>
      <c r="AS1786" s="33"/>
      <c r="AT1786" s="33"/>
      <c r="AU1786" s="33"/>
      <c r="AV1786" s="33"/>
      <c r="AW1786" s="33"/>
      <c r="AX1786" s="33"/>
      <c r="AY1786" s="33"/>
      <c r="AZ1786" s="33"/>
      <c r="BA1786" s="33"/>
      <c r="BB1786" s="33"/>
      <c r="BC1786" s="33"/>
      <c r="BD1786" s="33"/>
      <c r="BE1786" s="33"/>
      <c r="BF1786" s="33"/>
      <c r="BG1786" s="33"/>
      <c r="BH1786" s="33"/>
      <c r="BI1786" s="33"/>
      <c r="BJ1786" s="33"/>
      <c r="BK1786" s="33"/>
      <c r="BL1786" s="33"/>
      <c r="BM1786" s="33"/>
      <c r="BN1786" s="33"/>
      <c r="BO1786" s="33"/>
      <c r="BP1786" s="33"/>
      <c r="BQ1786" s="33"/>
      <c r="BR1786" s="33"/>
      <c r="BS1786" s="33"/>
      <c r="BT1786" s="33"/>
      <c r="BU1786" s="33"/>
      <c r="BV1786" s="33"/>
      <c r="BW1786" s="33"/>
      <c r="BX1786" s="33"/>
      <c r="BY1786" s="33"/>
      <c r="BZ1786" s="33"/>
    </row>
    <row r="1787" spans="1:78" customFormat="1" ht="19" customHeight="1" x14ac:dyDescent="0.35">
      <c r="A1787" s="33"/>
      <c r="B1787" s="33"/>
      <c r="C1787" s="33"/>
      <c r="D1787" s="33"/>
      <c r="E1787" s="33"/>
      <c r="F1787" s="33"/>
      <c r="G1787" s="33"/>
      <c r="H1787" s="33"/>
      <c r="I1787" s="33"/>
      <c r="J1787" s="33"/>
      <c r="K1787" s="33"/>
      <c r="L1787" s="14"/>
      <c r="M1787" s="14"/>
      <c r="Y1787" s="60"/>
    </row>
    <row r="1788" spans="1:78" customFormat="1" ht="18.5" x14ac:dyDescent="0.35">
      <c r="A1788" s="48" t="s">
        <v>768</v>
      </c>
      <c r="B1788" s="49"/>
      <c r="C1788" s="49"/>
      <c r="D1788" s="49"/>
      <c r="E1788" s="49"/>
      <c r="F1788" s="49"/>
      <c r="G1788" s="49"/>
      <c r="H1788" s="49"/>
      <c r="I1788" s="49"/>
      <c r="J1788" s="49"/>
      <c r="K1788" s="49"/>
      <c r="L1788" s="33"/>
      <c r="Y1788" s="60"/>
      <c r="BB1788" s="33"/>
      <c r="BC1788" s="33"/>
      <c r="BD1788" s="33"/>
      <c r="BE1788" s="33"/>
      <c r="BF1788" s="33"/>
      <c r="BG1788" s="33"/>
      <c r="BH1788" s="33"/>
      <c r="BI1788" s="33"/>
      <c r="BJ1788" s="33"/>
      <c r="BK1788" s="33"/>
      <c r="BL1788" s="33"/>
      <c r="BM1788" s="33"/>
      <c r="BN1788" s="33"/>
      <c r="BO1788" s="33"/>
      <c r="BP1788" s="33"/>
      <c r="BQ1788" s="33"/>
      <c r="BR1788" s="33"/>
      <c r="BS1788" s="33"/>
      <c r="BT1788" s="33"/>
      <c r="BU1788" s="33"/>
      <c r="BV1788" s="33"/>
      <c r="BW1788" s="33"/>
      <c r="BX1788" s="33"/>
      <c r="BY1788" s="33"/>
      <c r="BZ1788" s="33"/>
    </row>
    <row r="1789" spans="1:78" customFormat="1" ht="15.5" x14ac:dyDescent="0.35">
      <c r="A1789" s="43" t="s">
        <v>32</v>
      </c>
      <c r="B1789" s="43" t="s">
        <v>33</v>
      </c>
      <c r="C1789" s="43" t="s">
        <v>34</v>
      </c>
      <c r="D1789" s="43" t="s">
        <v>4</v>
      </c>
      <c r="E1789" s="43" t="s">
        <v>35</v>
      </c>
      <c r="F1789" s="43" t="s">
        <v>133</v>
      </c>
      <c r="G1789" s="43" t="s">
        <v>134</v>
      </c>
      <c r="H1789" s="43" t="s">
        <v>135</v>
      </c>
      <c r="I1789" s="43" t="s">
        <v>136</v>
      </c>
      <c r="J1789" s="43" t="s">
        <v>137</v>
      </c>
      <c r="K1789" s="43" t="s">
        <v>138</v>
      </c>
      <c r="L1789" s="33"/>
      <c r="Y1789" s="60"/>
      <c r="BB1789" s="33"/>
      <c r="BC1789" s="33"/>
      <c r="BD1789" s="33"/>
      <c r="BE1789" s="33"/>
      <c r="BF1789" s="33"/>
      <c r="BG1789" s="33"/>
      <c r="BH1789" s="33"/>
      <c r="BI1789" s="33"/>
      <c r="BJ1789" s="33"/>
      <c r="BK1789" s="33"/>
      <c r="BL1789" s="33"/>
      <c r="BM1789" s="33"/>
      <c r="BN1789" s="33"/>
      <c r="BO1789" s="33"/>
      <c r="BP1789" s="33"/>
      <c r="BQ1789" s="33"/>
      <c r="BR1789" s="33"/>
      <c r="BS1789" s="33"/>
      <c r="BT1789" s="33"/>
      <c r="BU1789" s="33"/>
      <c r="BV1789" s="33"/>
      <c r="BW1789" s="33"/>
      <c r="BX1789" s="33"/>
      <c r="BY1789" s="33"/>
      <c r="BZ1789" s="33"/>
    </row>
    <row r="1790" spans="1:78" customFormat="1" x14ac:dyDescent="0.35">
      <c r="A1790" s="44" t="s">
        <v>139</v>
      </c>
      <c r="B1790" s="44" t="s">
        <v>140</v>
      </c>
      <c r="C1790" s="44" t="str">
        <f ca="1">TEXT(TODAY(),"YYYY-MM-DD")</f>
        <v>2022-12-20</v>
      </c>
      <c r="D1790" s="44" t="s">
        <v>13</v>
      </c>
      <c r="E1790" s="44" t="s">
        <v>38</v>
      </c>
      <c r="F1790" s="45" t="str">
        <f ca="1">TEXT(TODAY(),"YYYY-MM-DD")</f>
        <v>2022-12-20</v>
      </c>
      <c r="G1790" s="42" t="s">
        <v>128</v>
      </c>
      <c r="H1790" s="44" t="s">
        <v>647</v>
      </c>
      <c r="I1790" s="44" t="s">
        <v>141</v>
      </c>
      <c r="J1790" s="44" t="s">
        <v>152</v>
      </c>
      <c r="K1790" s="44"/>
      <c r="L1790" s="33"/>
      <c r="Y1790" s="60"/>
      <c r="BB1790" s="33"/>
      <c r="BC1790" s="33"/>
      <c r="BD1790" s="33"/>
      <c r="BE1790" s="33"/>
      <c r="BF1790" s="33"/>
      <c r="BG1790" s="33"/>
      <c r="BH1790" s="33"/>
      <c r="BI1790" s="33"/>
      <c r="BJ1790" s="33"/>
      <c r="BK1790" s="33"/>
      <c r="BL1790" s="33"/>
      <c r="BM1790" s="33"/>
      <c r="BN1790" s="33"/>
      <c r="BO1790" s="33"/>
      <c r="BP1790" s="33"/>
      <c r="BQ1790" s="33"/>
      <c r="BR1790" s="33"/>
      <c r="BS1790" s="33"/>
      <c r="BT1790" s="33"/>
      <c r="BU1790" s="33"/>
      <c r="BV1790" s="33"/>
      <c r="BW1790" s="33"/>
      <c r="BX1790" s="33"/>
      <c r="BY1790" s="33"/>
      <c r="BZ1790" s="33"/>
    </row>
    <row r="1791" spans="1:78" customFormat="1" x14ac:dyDescent="0.35">
      <c r="A1791" s="44" t="s">
        <v>36</v>
      </c>
      <c r="B1791" s="44" t="s">
        <v>143</v>
      </c>
      <c r="C1791" s="44" t="str">
        <f ca="1">TEXT(TODAY(),"YYYY-MM-DD")</f>
        <v>2022-12-20</v>
      </c>
      <c r="D1791" s="44" t="s">
        <v>13</v>
      </c>
      <c r="E1791" s="44" t="s">
        <v>144</v>
      </c>
      <c r="F1791" s="45" t="str">
        <f ca="1">TEXT(TODAY(),"YYYY-MM-DD")</f>
        <v>2022-12-20</v>
      </c>
      <c r="G1791" s="42" t="s">
        <v>128</v>
      </c>
      <c r="H1791" s="44" t="s">
        <v>647</v>
      </c>
      <c r="I1791" s="44" t="s">
        <v>141</v>
      </c>
      <c r="J1791" s="44" t="s">
        <v>142</v>
      </c>
      <c r="K1791" s="44"/>
      <c r="L1791" s="33"/>
      <c r="Y1791" s="60"/>
      <c r="BB1791" s="33"/>
      <c r="BC1791" s="33"/>
      <c r="BD1791" s="33"/>
      <c r="BE1791" s="33"/>
      <c r="BF1791" s="33"/>
      <c r="BG1791" s="33"/>
      <c r="BH1791" s="33"/>
      <c r="BI1791" s="33"/>
      <c r="BJ1791" s="33"/>
      <c r="BK1791" s="33"/>
      <c r="BL1791" s="33"/>
      <c r="BM1791" s="33"/>
      <c r="BN1791" s="33"/>
      <c r="BO1791" s="33"/>
      <c r="BP1791" s="33"/>
      <c r="BQ1791" s="33"/>
      <c r="BR1791" s="33"/>
      <c r="BS1791" s="33"/>
      <c r="BT1791" s="33"/>
      <c r="BU1791" s="33"/>
      <c r="BV1791" s="33"/>
      <c r="BW1791" s="33"/>
      <c r="BX1791" s="33"/>
      <c r="BY1791" s="33"/>
      <c r="BZ1791" s="33"/>
    </row>
    <row r="1793" spans="1:78" customFormat="1" x14ac:dyDescent="0.35">
      <c r="A1793" s="321" t="s">
        <v>767</v>
      </c>
      <c r="B1793" s="322"/>
      <c r="C1793" s="322"/>
      <c r="D1793" s="322"/>
      <c r="E1793" s="322"/>
      <c r="F1793" s="322"/>
      <c r="G1793" s="322"/>
      <c r="H1793" s="322"/>
      <c r="I1793" s="322"/>
      <c r="J1793" s="322"/>
      <c r="K1793" s="322"/>
      <c r="L1793" s="322"/>
      <c r="M1793" s="322"/>
      <c r="N1793" s="322"/>
      <c r="O1793" s="322"/>
      <c r="P1793" s="322"/>
      <c r="Q1793" s="322"/>
      <c r="R1793" s="322"/>
      <c r="S1793" s="275"/>
      <c r="T1793" s="275"/>
      <c r="U1793" s="275"/>
      <c r="V1793" s="275"/>
      <c r="W1793" s="275"/>
      <c r="X1793" s="275"/>
      <c r="Y1793" s="275"/>
      <c r="Z1793" s="275"/>
    </row>
    <row r="1794" spans="1:78" customFormat="1" x14ac:dyDescent="0.35">
      <c r="A1794" s="56" t="s">
        <v>153</v>
      </c>
      <c r="B1794" s="56" t="s">
        <v>154</v>
      </c>
      <c r="C1794" s="56" t="s">
        <v>155</v>
      </c>
      <c r="D1794" s="56" t="s">
        <v>90</v>
      </c>
      <c r="E1794" s="56" t="s">
        <v>102</v>
      </c>
      <c r="F1794" s="56" t="s">
        <v>156</v>
      </c>
      <c r="G1794" s="56" t="s">
        <v>157</v>
      </c>
      <c r="H1794" s="56" t="s">
        <v>158</v>
      </c>
      <c r="I1794" s="56" t="s">
        <v>159</v>
      </c>
      <c r="J1794" s="56" t="s">
        <v>160</v>
      </c>
      <c r="K1794" s="56" t="s">
        <v>161</v>
      </c>
      <c r="L1794" s="56" t="s">
        <v>162</v>
      </c>
      <c r="M1794" s="56" t="s">
        <v>163</v>
      </c>
      <c r="N1794" s="56" t="s">
        <v>164</v>
      </c>
      <c r="O1794" s="56" t="s">
        <v>165</v>
      </c>
      <c r="P1794" s="56" t="s">
        <v>166</v>
      </c>
      <c r="Q1794" s="56" t="s">
        <v>167</v>
      </c>
      <c r="R1794" s="56" t="s">
        <v>168</v>
      </c>
      <c r="S1794" s="56" t="s">
        <v>169</v>
      </c>
      <c r="T1794" s="56" t="s">
        <v>136</v>
      </c>
      <c r="U1794" s="56" t="s">
        <v>135</v>
      </c>
      <c r="V1794" s="56" t="s">
        <v>171</v>
      </c>
      <c r="W1794" s="56" t="s">
        <v>174</v>
      </c>
      <c r="X1794" s="56" t="s">
        <v>175</v>
      </c>
      <c r="Y1794" s="56" t="s">
        <v>177</v>
      </c>
      <c r="Z1794" s="56" t="s">
        <v>172</v>
      </c>
    </row>
    <row r="1795" spans="1:78" customFormat="1" x14ac:dyDescent="0.35">
      <c r="A1795" s="51" t="s">
        <v>256</v>
      </c>
      <c r="B1795" s="50"/>
      <c r="C1795" s="223" t="s">
        <v>651</v>
      </c>
      <c r="D1795" s="225" t="str">
        <f ca="1">TEXT(TODAY(),"YYYY-MM-DD")</f>
        <v>2022-12-20</v>
      </c>
      <c r="E1795" s="223" t="str">
        <f ca="1">TEXT(TODAY()+45,"YYYY-MM-DD")</f>
        <v>2023-02-03</v>
      </c>
      <c r="F1795" s="224">
        <v>11</v>
      </c>
      <c r="G1795" s="224" t="s">
        <v>238</v>
      </c>
      <c r="H1795" s="224">
        <f>F1795</f>
        <v>11</v>
      </c>
      <c r="I1795" s="223" t="s">
        <v>65</v>
      </c>
      <c r="J1795" s="224">
        <v>1</v>
      </c>
      <c r="K1795" s="224" t="str">
        <f>TEXT(H1795*J1795,"0.00")</f>
        <v>11.00</v>
      </c>
      <c r="L1795" s="224"/>
      <c r="M1795" s="224">
        <f>10+(J1795*3)</f>
        <v>13</v>
      </c>
      <c r="N1795" s="223"/>
      <c r="O1795" s="223"/>
      <c r="P1795" s="223"/>
      <c r="Q1795" s="223"/>
      <c r="R1795" s="223"/>
      <c r="S1795" s="223"/>
      <c r="T1795" s="223" t="s">
        <v>141</v>
      </c>
      <c r="U1795" s="223" t="s">
        <v>647</v>
      </c>
      <c r="V1795" s="223" t="s">
        <v>195</v>
      </c>
      <c r="W1795" s="223" t="s">
        <v>38</v>
      </c>
      <c r="X1795" s="223" t="s">
        <v>196</v>
      </c>
      <c r="Y1795" s="223" t="s">
        <v>393</v>
      </c>
      <c r="Z1795" s="223" t="s">
        <v>394</v>
      </c>
      <c r="AU1795" t="s">
        <v>849</v>
      </c>
    </row>
    <row r="1797" spans="1:78" customFormat="1" x14ac:dyDescent="0.35">
      <c r="A1797" s="34" t="s">
        <v>766</v>
      </c>
      <c r="B1797" s="35"/>
      <c r="C1797" s="35"/>
      <c r="D1797" s="35"/>
      <c r="E1797" s="35"/>
      <c r="F1797" s="35"/>
      <c r="G1797" s="35"/>
      <c r="H1797" s="35"/>
      <c r="I1797" s="35"/>
      <c r="J1797" s="35"/>
      <c r="K1797" s="35"/>
      <c r="L1797" s="35"/>
      <c r="M1797" s="35"/>
      <c r="N1797" s="35"/>
      <c r="O1797" s="35"/>
      <c r="P1797" s="35"/>
      <c r="Q1797" s="35"/>
      <c r="R1797" s="35"/>
      <c r="S1797" s="35"/>
      <c r="T1797" s="35"/>
      <c r="U1797" s="35"/>
      <c r="V1797" s="35"/>
      <c r="W1797" s="35"/>
      <c r="X1797" s="35"/>
      <c r="Y1797" s="35"/>
      <c r="Z1797" s="35"/>
      <c r="AA1797" s="35"/>
      <c r="AB1797" s="35"/>
      <c r="AC1797" s="35"/>
      <c r="AD1797" s="35"/>
      <c r="AE1797" s="35"/>
      <c r="AF1797" s="35"/>
      <c r="AG1797" s="35"/>
      <c r="AH1797" s="35"/>
      <c r="AI1797" s="35"/>
    </row>
    <row r="1798" spans="1:78" customFormat="1" x14ac:dyDescent="0.35">
      <c r="A1798" s="36" t="s">
        <v>84</v>
      </c>
      <c r="B1798" s="36" t="s">
        <v>85</v>
      </c>
      <c r="C1798" s="36" t="s">
        <v>86</v>
      </c>
      <c r="D1798" s="36" t="s">
        <v>87</v>
      </c>
      <c r="E1798" s="36" t="s">
        <v>88</v>
      </c>
      <c r="F1798" s="36" t="s">
        <v>89</v>
      </c>
      <c r="G1798" s="36" t="s">
        <v>90</v>
      </c>
      <c r="H1798" s="36" t="s">
        <v>91</v>
      </c>
      <c r="I1798" s="36" t="s">
        <v>92</v>
      </c>
      <c r="J1798" s="36" t="s">
        <v>93</v>
      </c>
      <c r="K1798" s="36" t="s">
        <v>94</v>
      </c>
      <c r="L1798" s="36" t="s">
        <v>95</v>
      </c>
      <c r="M1798" s="36" t="s">
        <v>96</v>
      </c>
      <c r="N1798" s="36" t="s">
        <v>97</v>
      </c>
      <c r="O1798" s="36" t="s">
        <v>98</v>
      </c>
      <c r="P1798" s="36" t="s">
        <v>99</v>
      </c>
      <c r="Q1798" s="36" t="s">
        <v>100</v>
      </c>
      <c r="R1798" s="36" t="s">
        <v>101</v>
      </c>
      <c r="S1798" s="37" t="s">
        <v>102</v>
      </c>
      <c r="T1798" s="315" t="s">
        <v>103</v>
      </c>
      <c r="U1798" s="316"/>
      <c r="V1798" s="317"/>
      <c r="W1798" s="315" t="s">
        <v>104</v>
      </c>
      <c r="X1798" s="317"/>
      <c r="Y1798" s="273"/>
      <c r="Z1798" s="318" t="s">
        <v>105</v>
      </c>
      <c r="AA1798" s="319"/>
      <c r="AB1798" s="319"/>
      <c r="AC1798" s="319"/>
      <c r="AD1798" s="319"/>
      <c r="AE1798" s="319"/>
      <c r="AF1798" s="320"/>
      <c r="AG1798" s="318" t="s">
        <v>106</v>
      </c>
      <c r="AH1798" s="319"/>
      <c r="AI1798" s="319"/>
      <c r="AJ1798" s="319"/>
      <c r="AK1798" s="319"/>
      <c r="AL1798" s="320"/>
      <c r="AM1798" s="46"/>
      <c r="AN1798" s="47"/>
      <c r="AO1798" s="47"/>
      <c r="AP1798" s="47"/>
      <c r="AS1798" s="33"/>
      <c r="AT1798" s="33"/>
      <c r="AU1798" s="33"/>
      <c r="AV1798" s="33"/>
      <c r="AW1798" s="33"/>
      <c r="AX1798" s="33"/>
      <c r="AY1798" s="33"/>
      <c r="AZ1798" s="33"/>
      <c r="BA1798" s="33"/>
      <c r="BB1798" s="33"/>
      <c r="BC1798" s="33"/>
      <c r="BD1798" s="33"/>
      <c r="BE1798" s="33"/>
      <c r="BF1798" s="33"/>
      <c r="BG1798" s="33"/>
      <c r="BH1798" s="33"/>
      <c r="BI1798" s="33"/>
      <c r="BJ1798" s="33"/>
      <c r="BK1798" s="33"/>
      <c r="BL1798" s="33"/>
      <c r="BM1798" s="33"/>
      <c r="BN1798" s="33"/>
      <c r="BO1798" s="33"/>
      <c r="BP1798" s="33"/>
      <c r="BQ1798" s="33"/>
      <c r="BR1798" s="33"/>
      <c r="BS1798" s="33"/>
      <c r="BT1798" s="33"/>
      <c r="BU1798" s="33"/>
      <c r="BV1798" s="33"/>
      <c r="BW1798" s="33"/>
      <c r="BX1798" s="33"/>
      <c r="BY1798" s="33"/>
      <c r="BZ1798" s="33"/>
    </row>
    <row r="1799" spans="1:78" customFormat="1" x14ac:dyDescent="0.35">
      <c r="A1799" s="38"/>
      <c r="B1799" s="38"/>
      <c r="C1799" s="38"/>
      <c r="D1799" s="38"/>
      <c r="E1799" s="38"/>
      <c r="F1799" s="38"/>
      <c r="G1799" s="38"/>
      <c r="H1799" s="38"/>
      <c r="I1799" s="38"/>
      <c r="J1799" s="38"/>
      <c r="K1799" s="38"/>
      <c r="L1799" s="38"/>
      <c r="M1799" s="38"/>
      <c r="N1799" s="38"/>
      <c r="O1799" s="38"/>
      <c r="P1799" s="38"/>
      <c r="Q1799" s="38"/>
      <c r="R1799" s="38"/>
      <c r="S1799" s="38"/>
      <c r="T1799" s="39" t="s">
        <v>107</v>
      </c>
      <c r="U1799" s="39" t="s">
        <v>108</v>
      </c>
      <c r="V1799" s="39" t="s">
        <v>109</v>
      </c>
      <c r="W1799" s="39" t="s">
        <v>110</v>
      </c>
      <c r="X1799" s="39" t="s">
        <v>111</v>
      </c>
      <c r="Y1799" s="39" t="s">
        <v>112</v>
      </c>
      <c r="Z1799" s="39" t="s">
        <v>113</v>
      </c>
      <c r="AA1799" s="39" t="s">
        <v>114</v>
      </c>
      <c r="AB1799" s="39" t="s">
        <v>115</v>
      </c>
      <c r="AC1799" s="39" t="s">
        <v>116</v>
      </c>
      <c r="AD1799" s="39" t="s">
        <v>117</v>
      </c>
      <c r="AE1799" s="39" t="s">
        <v>118</v>
      </c>
      <c r="AF1799" s="39" t="s">
        <v>119</v>
      </c>
      <c r="AG1799" s="39" t="s">
        <v>120</v>
      </c>
      <c r="AH1799" s="39" t="s">
        <v>121</v>
      </c>
      <c r="AI1799" s="39" t="s">
        <v>122</v>
      </c>
      <c r="AJ1799" s="39" t="s">
        <v>123</v>
      </c>
      <c r="AK1799" s="39" t="s">
        <v>124</v>
      </c>
      <c r="AL1799" s="39" t="s">
        <v>125</v>
      </c>
      <c r="AM1799" s="38" t="s">
        <v>149</v>
      </c>
      <c r="AN1799" s="39" t="s">
        <v>150</v>
      </c>
      <c r="AO1799" s="39" t="s">
        <v>151</v>
      </c>
      <c r="AP1799" s="58" t="s">
        <v>178</v>
      </c>
      <c r="AS1799" s="33"/>
      <c r="AT1799" s="33"/>
      <c r="AU1799" s="33"/>
      <c r="AV1799" s="33"/>
      <c r="AW1799" s="33"/>
      <c r="AX1799" s="33"/>
      <c r="AY1799" s="33"/>
      <c r="AZ1799" s="33"/>
      <c r="BA1799" s="33"/>
      <c r="BB1799" s="33"/>
      <c r="BC1799" s="33"/>
      <c r="BD1799" s="33"/>
      <c r="BE1799" s="33"/>
      <c r="BF1799" s="33"/>
      <c r="BG1799" s="33"/>
      <c r="BH1799" s="33"/>
      <c r="BI1799" s="33"/>
      <c r="BJ1799" s="33"/>
      <c r="BK1799" s="33"/>
      <c r="BL1799" s="33"/>
      <c r="BM1799" s="33"/>
      <c r="BN1799" s="33"/>
      <c r="BO1799" s="33"/>
      <c r="BP1799" s="33"/>
      <c r="BQ1799" s="33"/>
      <c r="BR1799" s="33"/>
      <c r="BS1799" s="33"/>
      <c r="BT1799" s="33"/>
      <c r="BU1799" s="33"/>
      <c r="BV1799" s="33"/>
      <c r="BW1799" s="33"/>
      <c r="BX1799" s="33"/>
      <c r="BY1799" s="33"/>
      <c r="BZ1799" s="33"/>
    </row>
    <row r="1800" spans="1:78" customFormat="1" x14ac:dyDescent="0.35">
      <c r="A1800" s="40" t="s">
        <v>145</v>
      </c>
      <c r="B1800" s="5" t="s">
        <v>647</v>
      </c>
      <c r="C1800" s="40" t="s">
        <v>765</v>
      </c>
      <c r="D1800" s="5" t="s">
        <v>146</v>
      </c>
      <c r="E1800" s="41" t="s">
        <v>28</v>
      </c>
      <c r="F1800" s="40" t="s">
        <v>126</v>
      </c>
      <c r="G1800" s="42" t="str">
        <f ca="1">TEXT(TODAY(),"YYYY-MM-DD")</f>
        <v>2022-12-20</v>
      </c>
      <c r="H1800" s="42" t="str">
        <f ca="1">TEXT(TODAY(),"YYYY-MM-DD")</f>
        <v>2022-12-20</v>
      </c>
      <c r="I1800" s="40">
        <v>12</v>
      </c>
      <c r="J1800" s="40">
        <v>12</v>
      </c>
      <c r="K1800" s="40">
        <v>12</v>
      </c>
      <c r="L1800" s="40" t="s">
        <v>431</v>
      </c>
      <c r="M1800" s="40" t="s">
        <v>432</v>
      </c>
      <c r="N1800" s="21" t="s">
        <v>127</v>
      </c>
      <c r="O1800" s="21" t="s">
        <v>127</v>
      </c>
      <c r="P1800" s="21" t="s">
        <v>128</v>
      </c>
      <c r="Q1800" s="21" t="s">
        <v>128</v>
      </c>
      <c r="R1800" s="21" t="s">
        <v>128</v>
      </c>
      <c r="S1800" s="41"/>
      <c r="T1800" s="41" t="s">
        <v>129</v>
      </c>
      <c r="U1800" s="41" t="s">
        <v>130</v>
      </c>
      <c r="V1800" s="41"/>
      <c r="W1800" s="41" t="s">
        <v>131</v>
      </c>
      <c r="X1800" s="41" t="s">
        <v>132</v>
      </c>
      <c r="Y1800" s="41"/>
      <c r="Z1800" s="41"/>
      <c r="AA1800" s="41"/>
      <c r="AB1800" s="41"/>
      <c r="AC1800" s="41"/>
      <c r="AD1800" s="41" t="s">
        <v>128</v>
      </c>
      <c r="AE1800" s="41" t="s">
        <v>128</v>
      </c>
      <c r="AF1800" s="41" t="s">
        <v>128</v>
      </c>
      <c r="AG1800" s="41"/>
      <c r="AH1800" s="41"/>
      <c r="AI1800" s="41"/>
      <c r="AJ1800" s="41" t="s">
        <v>128</v>
      </c>
      <c r="AK1800" s="41" t="s">
        <v>128</v>
      </c>
      <c r="AL1800" s="41" t="s">
        <v>128</v>
      </c>
      <c r="AM1800" s="40"/>
      <c r="AN1800" s="40">
        <v>0</v>
      </c>
      <c r="AO1800" s="40">
        <v>4</v>
      </c>
      <c r="AP1800" s="40">
        <v>14</v>
      </c>
      <c r="AS1800" s="33"/>
      <c r="AT1800" s="33"/>
      <c r="AU1800" s="33"/>
      <c r="AV1800" s="33"/>
      <c r="AW1800" s="33"/>
      <c r="AX1800" s="33"/>
      <c r="AY1800" s="33"/>
      <c r="AZ1800" s="33"/>
      <c r="BA1800" s="33"/>
      <c r="BB1800" s="33"/>
      <c r="BC1800" s="33"/>
      <c r="BD1800" s="33"/>
      <c r="BE1800" s="33"/>
      <c r="BF1800" s="33"/>
      <c r="BG1800" s="33"/>
      <c r="BH1800" s="33"/>
      <c r="BI1800" s="33"/>
      <c r="BJ1800" s="33"/>
      <c r="BK1800" s="33"/>
      <c r="BL1800" s="33"/>
      <c r="BM1800" s="33"/>
      <c r="BN1800" s="33"/>
      <c r="BO1800" s="33"/>
      <c r="BP1800" s="33"/>
      <c r="BQ1800" s="33"/>
      <c r="BR1800" s="33"/>
      <c r="BS1800" s="33"/>
      <c r="BT1800" s="33"/>
      <c r="BU1800" s="33"/>
      <c r="BV1800" s="33"/>
      <c r="BW1800" s="33"/>
      <c r="BX1800" s="33"/>
      <c r="BY1800" s="33"/>
      <c r="BZ1800" s="33"/>
    </row>
    <row r="1801" spans="1:78" customFormat="1" x14ac:dyDescent="0.35"/>
    <row r="1802" spans="1:78" customFormat="1" x14ac:dyDescent="0.35">
      <c r="A1802" s="306" t="s">
        <v>764</v>
      </c>
      <c r="B1802" s="307"/>
      <c r="C1802" s="307"/>
      <c r="D1802" s="307"/>
      <c r="E1802" s="307"/>
      <c r="F1802" s="307"/>
      <c r="G1802" s="307"/>
      <c r="H1802" s="307"/>
      <c r="I1802" s="307"/>
      <c r="J1802" s="307"/>
    </row>
    <row r="1803" spans="1:78" customFormat="1" x14ac:dyDescent="0.35">
      <c r="A1803" s="274"/>
      <c r="B1803" s="275"/>
      <c r="C1803" s="308" t="s">
        <v>245</v>
      </c>
      <c r="D1803" s="308"/>
      <c r="E1803" s="308"/>
      <c r="F1803" s="308"/>
      <c r="G1803" s="308"/>
      <c r="H1803" s="308"/>
      <c r="I1803" s="308"/>
      <c r="J1803" s="308"/>
      <c r="K1803" s="308"/>
    </row>
    <row r="1804" spans="1:78" customFormat="1" x14ac:dyDescent="0.35">
      <c r="A1804" s="304" t="s">
        <v>246</v>
      </c>
      <c r="B1804" s="304" t="s">
        <v>247</v>
      </c>
      <c r="C1804" s="309" t="s">
        <v>248</v>
      </c>
      <c r="D1804" s="310"/>
      <c r="E1804" s="310"/>
      <c r="F1804" s="311"/>
      <c r="G1804" s="312" t="s">
        <v>249</v>
      </c>
      <c r="H1804" s="313"/>
      <c r="I1804" s="313"/>
      <c r="J1804" s="314"/>
      <c r="K1804" s="304" t="s">
        <v>250</v>
      </c>
      <c r="L1804" s="304" t="s">
        <v>251</v>
      </c>
    </row>
    <row r="1805" spans="1:78" customFormat="1" x14ac:dyDescent="0.35">
      <c r="A1805" s="305"/>
      <c r="B1805" s="305"/>
      <c r="C1805" s="88" t="s">
        <v>161</v>
      </c>
      <c r="D1805" s="88" t="s">
        <v>163</v>
      </c>
      <c r="E1805" s="88" t="s">
        <v>252</v>
      </c>
      <c r="F1805" s="88" t="s">
        <v>253</v>
      </c>
      <c r="G1805" s="89" t="s">
        <v>161</v>
      </c>
      <c r="H1805" s="89" t="s">
        <v>163</v>
      </c>
      <c r="I1805" s="89" t="s">
        <v>252</v>
      </c>
      <c r="J1805" s="89" t="s">
        <v>253</v>
      </c>
      <c r="K1805" s="305"/>
      <c r="L1805" s="305"/>
    </row>
    <row r="1806" spans="1:78" customFormat="1" x14ac:dyDescent="0.35">
      <c r="A1806" s="41" t="s">
        <v>254</v>
      </c>
      <c r="B1806" s="41" t="s">
        <v>255</v>
      </c>
      <c r="C1806" s="21" t="str">
        <f>TEXT(9707.25,"0.00")</f>
        <v>9707.25</v>
      </c>
      <c r="D1806" s="21" t="str">
        <f>TEXT(0,"0")</f>
        <v>0</v>
      </c>
      <c r="E1806" s="21" t="str">
        <f>TEXT(9707.25,"0.00")</f>
        <v>9707.25</v>
      </c>
      <c r="F1806" s="21" t="str">
        <f>TEXT(100,"0")</f>
        <v>100</v>
      </c>
      <c r="G1806" s="21" t="str">
        <f>TEXT(9707.25,"0.00")</f>
        <v>9707.25</v>
      </c>
      <c r="H1806" s="21" t="str">
        <f>TEXT(0,"0")</f>
        <v>0</v>
      </c>
      <c r="I1806" s="21" t="str">
        <f>TEXT(9707.25,"0.00")</f>
        <v>9707.25</v>
      </c>
      <c r="J1806" s="21" t="str">
        <f>TEXT(100,"0")</f>
        <v>100</v>
      </c>
      <c r="K1806" s="21" t="str">
        <f>TEXT(0,"0")</f>
        <v>0</v>
      </c>
      <c r="L1806" s="41" t="s">
        <v>28</v>
      </c>
    </row>
    <row r="1808" spans="1:78" customFormat="1" x14ac:dyDescent="0.35">
      <c r="A1808" s="34" t="s">
        <v>777</v>
      </c>
      <c r="B1808" s="35"/>
      <c r="C1808" s="35"/>
      <c r="D1808" s="35"/>
      <c r="E1808" s="35"/>
      <c r="F1808" s="35"/>
      <c r="G1808" s="35"/>
      <c r="H1808" s="35"/>
      <c r="I1808" s="35"/>
      <c r="J1808" s="35"/>
      <c r="K1808" s="35"/>
      <c r="L1808" s="35"/>
      <c r="M1808" s="35"/>
      <c r="N1808" s="35"/>
      <c r="O1808" s="35"/>
      <c r="P1808" s="35"/>
      <c r="Q1808" s="35"/>
      <c r="R1808" s="35"/>
      <c r="S1808" s="35"/>
      <c r="T1808" s="35"/>
      <c r="U1808" s="35"/>
      <c r="V1808" s="35"/>
      <c r="W1808" s="35"/>
      <c r="X1808" s="35"/>
      <c r="Y1808" s="35"/>
      <c r="Z1808" s="35"/>
      <c r="AA1808" s="35"/>
      <c r="AB1808" s="35"/>
      <c r="AC1808" s="35"/>
      <c r="AD1808" s="35"/>
      <c r="AE1808" s="35"/>
      <c r="AF1808" s="35"/>
      <c r="AG1808" s="35"/>
      <c r="AH1808" s="35"/>
      <c r="AI1808" s="35"/>
    </row>
    <row r="1809" spans="1:78" customFormat="1" x14ac:dyDescent="0.35">
      <c r="A1809" s="36" t="s">
        <v>84</v>
      </c>
      <c r="B1809" s="36" t="s">
        <v>85</v>
      </c>
      <c r="C1809" s="36" t="s">
        <v>86</v>
      </c>
      <c r="D1809" s="36" t="s">
        <v>87</v>
      </c>
      <c r="E1809" s="36" t="s">
        <v>88</v>
      </c>
      <c r="F1809" s="36" t="s">
        <v>89</v>
      </c>
      <c r="G1809" s="36" t="s">
        <v>90</v>
      </c>
      <c r="H1809" s="36" t="s">
        <v>91</v>
      </c>
      <c r="I1809" s="36" t="s">
        <v>92</v>
      </c>
      <c r="J1809" s="36" t="s">
        <v>93</v>
      </c>
      <c r="K1809" s="36" t="s">
        <v>94</v>
      </c>
      <c r="L1809" s="36" t="s">
        <v>95</v>
      </c>
      <c r="M1809" s="36" t="s">
        <v>96</v>
      </c>
      <c r="N1809" s="36" t="s">
        <v>97</v>
      </c>
      <c r="O1809" s="36" t="s">
        <v>98</v>
      </c>
      <c r="P1809" s="36" t="s">
        <v>99</v>
      </c>
      <c r="Q1809" s="36" t="s">
        <v>100</v>
      </c>
      <c r="R1809" s="36" t="s">
        <v>101</v>
      </c>
      <c r="S1809" s="37" t="s">
        <v>102</v>
      </c>
      <c r="T1809" s="315" t="s">
        <v>103</v>
      </c>
      <c r="U1809" s="316"/>
      <c r="V1809" s="317"/>
      <c r="W1809" s="315" t="s">
        <v>104</v>
      </c>
      <c r="X1809" s="317"/>
      <c r="Y1809" s="276"/>
      <c r="Z1809" s="318" t="s">
        <v>105</v>
      </c>
      <c r="AA1809" s="319"/>
      <c r="AB1809" s="319"/>
      <c r="AC1809" s="319"/>
      <c r="AD1809" s="319"/>
      <c r="AE1809" s="319"/>
      <c r="AF1809" s="320"/>
      <c r="AG1809" s="318" t="s">
        <v>106</v>
      </c>
      <c r="AH1809" s="319"/>
      <c r="AI1809" s="319"/>
      <c r="AJ1809" s="319"/>
      <c r="AK1809" s="319"/>
      <c r="AL1809" s="320"/>
      <c r="AM1809" s="46"/>
      <c r="AN1809" s="47"/>
      <c r="AO1809" s="47"/>
      <c r="AP1809" s="47"/>
      <c r="AS1809" s="33"/>
      <c r="AT1809" s="33"/>
      <c r="AU1809" s="33"/>
      <c r="AV1809" s="33"/>
      <c r="AW1809" s="33"/>
      <c r="AX1809" s="33"/>
      <c r="AY1809" s="33"/>
      <c r="AZ1809" s="33"/>
      <c r="BA1809" s="33"/>
      <c r="BB1809" s="33"/>
      <c r="BC1809" s="33"/>
      <c r="BD1809" s="33"/>
      <c r="BE1809" s="33"/>
      <c r="BF1809" s="33"/>
      <c r="BG1809" s="33"/>
      <c r="BH1809" s="33"/>
      <c r="BI1809" s="33"/>
      <c r="BJ1809" s="33"/>
      <c r="BK1809" s="33"/>
      <c r="BL1809" s="33"/>
      <c r="BM1809" s="33"/>
      <c r="BN1809" s="33"/>
      <c r="BO1809" s="33"/>
      <c r="BP1809" s="33"/>
      <c r="BQ1809" s="33"/>
      <c r="BR1809" s="33"/>
      <c r="BS1809" s="33"/>
      <c r="BT1809" s="33"/>
      <c r="BU1809" s="33"/>
      <c r="BV1809" s="33"/>
      <c r="BW1809" s="33"/>
      <c r="BX1809" s="33"/>
      <c r="BY1809" s="33"/>
      <c r="BZ1809" s="33"/>
    </row>
    <row r="1810" spans="1:78" customFormat="1" x14ac:dyDescent="0.35">
      <c r="A1810" s="38"/>
      <c r="B1810" s="38"/>
      <c r="C1810" s="38"/>
      <c r="D1810" s="38"/>
      <c r="E1810" s="38"/>
      <c r="F1810" s="38"/>
      <c r="G1810" s="38"/>
      <c r="H1810" s="38"/>
      <c r="I1810" s="38"/>
      <c r="J1810" s="38"/>
      <c r="K1810" s="38"/>
      <c r="L1810" s="38"/>
      <c r="M1810" s="38"/>
      <c r="N1810" s="38"/>
      <c r="O1810" s="38"/>
      <c r="P1810" s="38"/>
      <c r="Q1810" s="38"/>
      <c r="R1810" s="38"/>
      <c r="S1810" s="38"/>
      <c r="T1810" s="39" t="s">
        <v>107</v>
      </c>
      <c r="U1810" s="39" t="s">
        <v>108</v>
      </c>
      <c r="V1810" s="39" t="s">
        <v>109</v>
      </c>
      <c r="W1810" s="39" t="s">
        <v>110</v>
      </c>
      <c r="X1810" s="39" t="s">
        <v>111</v>
      </c>
      <c r="Y1810" s="39" t="s">
        <v>112</v>
      </c>
      <c r="Z1810" s="39" t="s">
        <v>113</v>
      </c>
      <c r="AA1810" s="39" t="s">
        <v>114</v>
      </c>
      <c r="AB1810" s="39" t="s">
        <v>115</v>
      </c>
      <c r="AC1810" s="39" t="s">
        <v>116</v>
      </c>
      <c r="AD1810" s="39" t="s">
        <v>117</v>
      </c>
      <c r="AE1810" s="39" t="s">
        <v>118</v>
      </c>
      <c r="AF1810" s="39" t="s">
        <v>119</v>
      </c>
      <c r="AG1810" s="39" t="s">
        <v>120</v>
      </c>
      <c r="AH1810" s="39" t="s">
        <v>121</v>
      </c>
      <c r="AI1810" s="39" t="s">
        <v>122</v>
      </c>
      <c r="AJ1810" s="39" t="s">
        <v>123</v>
      </c>
      <c r="AK1810" s="39" t="s">
        <v>124</v>
      </c>
      <c r="AL1810" s="39" t="s">
        <v>125</v>
      </c>
      <c r="AM1810" s="38" t="s">
        <v>149</v>
      </c>
      <c r="AN1810" s="39" t="s">
        <v>150</v>
      </c>
      <c r="AO1810" s="39" t="s">
        <v>151</v>
      </c>
      <c r="AP1810" s="58" t="s">
        <v>178</v>
      </c>
      <c r="AS1810" s="33"/>
      <c r="AT1810" s="33"/>
      <c r="AU1810" s="33"/>
      <c r="AV1810" s="33"/>
      <c r="AW1810" s="33"/>
      <c r="AX1810" s="33"/>
      <c r="AY1810" s="33"/>
      <c r="AZ1810" s="33"/>
      <c r="BA1810" s="33"/>
      <c r="BB1810" s="33"/>
      <c r="BC1810" s="33"/>
      <c r="BD1810" s="33"/>
      <c r="BE1810" s="33"/>
      <c r="BF1810" s="33"/>
      <c r="BG1810" s="33"/>
      <c r="BH1810" s="33"/>
      <c r="BI1810" s="33"/>
      <c r="BJ1810" s="33"/>
      <c r="BK1810" s="33"/>
      <c r="BL1810" s="33"/>
      <c r="BM1810" s="33"/>
      <c r="BN1810" s="33"/>
      <c r="BO1810" s="33"/>
      <c r="BP1810" s="33"/>
      <c r="BQ1810" s="33"/>
      <c r="BR1810" s="33"/>
      <c r="BS1810" s="33"/>
      <c r="BT1810" s="33"/>
      <c r="BU1810" s="33"/>
      <c r="BV1810" s="33"/>
      <c r="BW1810" s="33"/>
      <c r="BX1810" s="33"/>
      <c r="BY1810" s="33"/>
      <c r="BZ1810" s="33"/>
    </row>
    <row r="1811" spans="1:78" customFormat="1" x14ac:dyDescent="0.35">
      <c r="A1811" s="40" t="s">
        <v>145</v>
      </c>
      <c r="B1811" s="5" t="s">
        <v>647</v>
      </c>
      <c r="C1811" s="40" t="s">
        <v>771</v>
      </c>
      <c r="D1811" s="5" t="s">
        <v>146</v>
      </c>
      <c r="E1811" s="41" t="s">
        <v>28</v>
      </c>
      <c r="F1811" s="40" t="s">
        <v>126</v>
      </c>
      <c r="G1811" s="42" t="str">
        <f ca="1">TEXT(TODAY(),"YYYY-MM-DD")</f>
        <v>2022-12-20</v>
      </c>
      <c r="H1811" s="42" t="str">
        <f ca="1">TEXT(TODAY(),"YYYY-MM-DD")</f>
        <v>2022-12-20</v>
      </c>
      <c r="I1811" s="40">
        <v>12</v>
      </c>
      <c r="J1811" s="40">
        <v>12</v>
      </c>
      <c r="K1811" s="40">
        <v>12</v>
      </c>
      <c r="L1811" s="40" t="s">
        <v>431</v>
      </c>
      <c r="M1811" s="40" t="s">
        <v>432</v>
      </c>
      <c r="N1811" s="21" t="s">
        <v>127</v>
      </c>
      <c r="O1811" s="21" t="s">
        <v>127</v>
      </c>
      <c r="P1811" s="21" t="s">
        <v>128</v>
      </c>
      <c r="Q1811" s="21" t="s">
        <v>128</v>
      </c>
      <c r="R1811" s="21" t="s">
        <v>128</v>
      </c>
      <c r="S1811" s="41"/>
      <c r="T1811" s="41" t="s">
        <v>129</v>
      </c>
      <c r="U1811" s="41" t="s">
        <v>130</v>
      </c>
      <c r="V1811" s="41"/>
      <c r="W1811" s="41" t="s">
        <v>131</v>
      </c>
      <c r="X1811" s="41" t="s">
        <v>132</v>
      </c>
      <c r="Y1811" s="41"/>
      <c r="Z1811" s="41"/>
      <c r="AA1811" s="41"/>
      <c r="AB1811" s="41"/>
      <c r="AC1811" s="41"/>
      <c r="AD1811" s="41" t="s">
        <v>128</v>
      </c>
      <c r="AE1811" s="41" t="s">
        <v>128</v>
      </c>
      <c r="AF1811" s="41" t="s">
        <v>128</v>
      </c>
      <c r="AG1811" s="41"/>
      <c r="AH1811" s="41"/>
      <c r="AI1811" s="41"/>
      <c r="AJ1811" s="41" t="s">
        <v>128</v>
      </c>
      <c r="AK1811" s="41" t="s">
        <v>128</v>
      </c>
      <c r="AL1811" s="41" t="s">
        <v>128</v>
      </c>
      <c r="AM1811" s="40"/>
      <c r="AN1811" s="40">
        <v>0</v>
      </c>
      <c r="AO1811" s="40">
        <v>0</v>
      </c>
      <c r="AP1811" s="40">
        <v>14</v>
      </c>
      <c r="AS1811" s="33"/>
      <c r="AT1811" s="33"/>
      <c r="AU1811" s="33"/>
      <c r="AV1811" s="33"/>
      <c r="AW1811" s="33"/>
      <c r="AX1811" s="33"/>
      <c r="AY1811" s="33"/>
      <c r="AZ1811" s="33"/>
      <c r="BA1811" s="33"/>
      <c r="BB1811" s="33"/>
      <c r="BC1811" s="33"/>
      <c r="BD1811" s="33"/>
      <c r="BE1811" s="33"/>
      <c r="BF1811" s="33"/>
      <c r="BG1811" s="33"/>
      <c r="BH1811" s="33"/>
      <c r="BI1811" s="33"/>
      <c r="BJ1811" s="33"/>
      <c r="BK1811" s="33"/>
      <c r="BL1811" s="33"/>
      <c r="BM1811" s="33"/>
      <c r="BN1811" s="33"/>
      <c r="BO1811" s="33"/>
      <c r="BP1811" s="33"/>
      <c r="BQ1811" s="33"/>
      <c r="BR1811" s="33"/>
      <c r="BS1811" s="33"/>
      <c r="BT1811" s="33"/>
      <c r="BU1811" s="33"/>
      <c r="BV1811" s="33"/>
      <c r="BW1811" s="33"/>
      <c r="BX1811" s="33"/>
      <c r="BY1811" s="33"/>
      <c r="BZ1811" s="33"/>
    </row>
    <row r="1812" spans="1:78" customFormat="1" ht="19" customHeight="1" x14ac:dyDescent="0.35">
      <c r="A1812" s="33"/>
      <c r="B1812" s="33"/>
      <c r="C1812" s="33"/>
      <c r="D1812" s="33"/>
      <c r="E1812" s="33"/>
      <c r="F1812" s="33"/>
      <c r="G1812" s="33"/>
      <c r="H1812" s="33"/>
      <c r="I1812" s="33"/>
      <c r="J1812" s="33"/>
      <c r="K1812" s="33"/>
      <c r="L1812" s="14"/>
      <c r="M1812" s="14"/>
      <c r="Y1812" s="60"/>
    </row>
    <row r="1813" spans="1:78" customFormat="1" ht="18.5" x14ac:dyDescent="0.35">
      <c r="A1813" s="48" t="s">
        <v>776</v>
      </c>
      <c r="B1813" s="49"/>
      <c r="C1813" s="49"/>
      <c r="D1813" s="49"/>
      <c r="E1813" s="49"/>
      <c r="F1813" s="49"/>
      <c r="G1813" s="49"/>
      <c r="H1813" s="49"/>
      <c r="I1813" s="49"/>
      <c r="J1813" s="49"/>
      <c r="K1813" s="49"/>
      <c r="L1813" s="33"/>
      <c r="Y1813" s="60"/>
      <c r="BB1813" s="33"/>
      <c r="BC1813" s="33"/>
      <c r="BD1813" s="33"/>
      <c r="BE1813" s="33"/>
      <c r="BF1813" s="33"/>
      <c r="BG1813" s="33"/>
      <c r="BH1813" s="33"/>
      <c r="BI1813" s="33"/>
      <c r="BJ1813" s="33"/>
      <c r="BK1813" s="33"/>
      <c r="BL1813" s="33"/>
      <c r="BM1813" s="33"/>
      <c r="BN1813" s="33"/>
      <c r="BO1813" s="33"/>
      <c r="BP1813" s="33"/>
      <c r="BQ1813" s="33"/>
      <c r="BR1813" s="33"/>
      <c r="BS1813" s="33"/>
      <c r="BT1813" s="33"/>
      <c r="BU1813" s="33"/>
      <c r="BV1813" s="33"/>
      <c r="BW1813" s="33"/>
      <c r="BX1813" s="33"/>
      <c r="BY1813" s="33"/>
      <c r="BZ1813" s="33"/>
    </row>
    <row r="1814" spans="1:78" customFormat="1" ht="15.5" x14ac:dyDescent="0.35">
      <c r="A1814" s="43" t="s">
        <v>32</v>
      </c>
      <c r="B1814" s="43" t="s">
        <v>33</v>
      </c>
      <c r="C1814" s="43" t="s">
        <v>34</v>
      </c>
      <c r="D1814" s="43" t="s">
        <v>4</v>
      </c>
      <c r="E1814" s="43" t="s">
        <v>35</v>
      </c>
      <c r="F1814" s="43" t="s">
        <v>133</v>
      </c>
      <c r="G1814" s="43" t="s">
        <v>134</v>
      </c>
      <c r="H1814" s="43" t="s">
        <v>135</v>
      </c>
      <c r="I1814" s="43" t="s">
        <v>136</v>
      </c>
      <c r="J1814" s="43" t="s">
        <v>137</v>
      </c>
      <c r="K1814" s="43" t="s">
        <v>138</v>
      </c>
      <c r="L1814" s="33"/>
      <c r="Y1814" s="60"/>
      <c r="BB1814" s="33"/>
      <c r="BC1814" s="33"/>
      <c r="BD1814" s="33"/>
      <c r="BE1814" s="33"/>
      <c r="BF1814" s="33"/>
      <c r="BG1814" s="33"/>
      <c r="BH1814" s="33"/>
      <c r="BI1814" s="33"/>
      <c r="BJ1814" s="33"/>
      <c r="BK1814" s="33"/>
      <c r="BL1814" s="33"/>
      <c r="BM1814" s="33"/>
      <c r="BN1814" s="33"/>
      <c r="BO1814" s="33"/>
      <c r="BP1814" s="33"/>
      <c r="BQ1814" s="33"/>
      <c r="BR1814" s="33"/>
      <c r="BS1814" s="33"/>
      <c r="BT1814" s="33"/>
      <c r="BU1814" s="33"/>
      <c r="BV1814" s="33"/>
      <c r="BW1814" s="33"/>
      <c r="BX1814" s="33"/>
      <c r="BY1814" s="33"/>
      <c r="BZ1814" s="33"/>
    </row>
    <row r="1815" spans="1:78" customFormat="1" x14ac:dyDescent="0.35">
      <c r="A1815" s="44" t="s">
        <v>139</v>
      </c>
      <c r="B1815" s="44" t="s">
        <v>140</v>
      </c>
      <c r="C1815" s="44" t="str">
        <f ca="1">TEXT(TODAY(),"YYYY-MM-DD")</f>
        <v>2022-12-20</v>
      </c>
      <c r="D1815" s="44" t="s">
        <v>13</v>
      </c>
      <c r="E1815" s="44" t="s">
        <v>38</v>
      </c>
      <c r="F1815" s="45" t="str">
        <f ca="1">TEXT(TODAY(),"YYYY-MM-DD")</f>
        <v>2022-12-20</v>
      </c>
      <c r="G1815" s="42" t="s">
        <v>128</v>
      </c>
      <c r="H1815" s="44" t="s">
        <v>647</v>
      </c>
      <c r="I1815" s="44" t="s">
        <v>141</v>
      </c>
      <c r="J1815" s="44" t="s">
        <v>152</v>
      </c>
      <c r="K1815" s="44"/>
      <c r="L1815" s="33"/>
      <c r="Y1815" s="60"/>
      <c r="BB1815" s="33"/>
      <c r="BC1815" s="33"/>
      <c r="BD1815" s="33"/>
      <c r="BE1815" s="33"/>
      <c r="BF1815" s="33"/>
      <c r="BG1815" s="33"/>
      <c r="BH1815" s="33"/>
      <c r="BI1815" s="33"/>
      <c r="BJ1815" s="33"/>
      <c r="BK1815" s="33"/>
      <c r="BL1815" s="33"/>
      <c r="BM1815" s="33"/>
      <c r="BN1815" s="33"/>
      <c r="BO1815" s="33"/>
      <c r="BP1815" s="33"/>
      <c r="BQ1815" s="33"/>
      <c r="BR1815" s="33"/>
      <c r="BS1815" s="33"/>
      <c r="BT1815" s="33"/>
      <c r="BU1815" s="33"/>
      <c r="BV1815" s="33"/>
      <c r="BW1815" s="33"/>
      <c r="BX1815" s="33"/>
      <c r="BY1815" s="33"/>
      <c r="BZ1815" s="33"/>
    </row>
    <row r="1816" spans="1:78" customFormat="1" x14ac:dyDescent="0.35">
      <c r="A1816" s="44" t="s">
        <v>36</v>
      </c>
      <c r="B1816" s="44" t="s">
        <v>143</v>
      </c>
      <c r="C1816" s="44" t="str">
        <f ca="1">TEXT(TODAY(),"YYYY-MM-DD")</f>
        <v>2022-12-20</v>
      </c>
      <c r="D1816" s="44" t="s">
        <v>13</v>
      </c>
      <c r="E1816" s="44" t="s">
        <v>144</v>
      </c>
      <c r="F1816" s="45" t="str">
        <f ca="1">TEXT(TODAY(),"YYYY-MM-DD")</f>
        <v>2022-12-20</v>
      </c>
      <c r="G1816" s="42" t="s">
        <v>128</v>
      </c>
      <c r="H1816" s="44" t="s">
        <v>647</v>
      </c>
      <c r="I1816" s="44" t="s">
        <v>141</v>
      </c>
      <c r="J1816" s="44" t="s">
        <v>142</v>
      </c>
      <c r="K1816" s="44"/>
      <c r="L1816" s="33"/>
      <c r="Y1816" s="60"/>
      <c r="BB1816" s="33"/>
      <c r="BC1816" s="33"/>
      <c r="BD1816" s="33"/>
      <c r="BE1816" s="33"/>
      <c r="BF1816" s="33"/>
      <c r="BG1816" s="33"/>
      <c r="BH1816" s="33"/>
      <c r="BI1816" s="33"/>
      <c r="BJ1816" s="33"/>
      <c r="BK1816" s="33"/>
      <c r="BL1816" s="33"/>
      <c r="BM1816" s="33"/>
      <c r="BN1816" s="33"/>
      <c r="BO1816" s="33"/>
      <c r="BP1816" s="33"/>
      <c r="BQ1816" s="33"/>
      <c r="BR1816" s="33"/>
      <c r="BS1816" s="33"/>
      <c r="BT1816" s="33"/>
      <c r="BU1816" s="33"/>
      <c r="BV1816" s="33"/>
      <c r="BW1816" s="33"/>
      <c r="BX1816" s="33"/>
      <c r="BY1816" s="33"/>
      <c r="BZ1816" s="33"/>
    </row>
    <row r="1818" spans="1:78" customFormat="1" x14ac:dyDescent="0.35">
      <c r="A1818" s="321" t="s">
        <v>775</v>
      </c>
      <c r="B1818" s="322"/>
      <c r="C1818" s="322"/>
      <c r="D1818" s="322"/>
      <c r="E1818" s="322"/>
      <c r="F1818" s="322"/>
      <c r="G1818" s="322"/>
      <c r="H1818" s="322"/>
      <c r="I1818" s="322"/>
      <c r="J1818" s="322"/>
      <c r="K1818" s="322"/>
      <c r="L1818" s="322"/>
      <c r="M1818" s="322"/>
      <c r="N1818" s="322"/>
      <c r="O1818" s="322"/>
      <c r="P1818" s="322"/>
      <c r="Q1818" s="322"/>
      <c r="R1818" s="322"/>
      <c r="S1818" s="278"/>
      <c r="T1818" s="278"/>
      <c r="U1818" s="278"/>
      <c r="V1818" s="278"/>
      <c r="W1818" s="278"/>
      <c r="X1818" s="278"/>
      <c r="Y1818" s="278"/>
      <c r="Z1818" s="278"/>
    </row>
    <row r="1819" spans="1:78" customFormat="1" x14ac:dyDescent="0.35">
      <c r="A1819" s="56" t="s">
        <v>153</v>
      </c>
      <c r="B1819" s="56" t="s">
        <v>154</v>
      </c>
      <c r="C1819" s="56" t="s">
        <v>155</v>
      </c>
      <c r="D1819" s="56" t="s">
        <v>90</v>
      </c>
      <c r="E1819" s="56" t="s">
        <v>102</v>
      </c>
      <c r="F1819" s="56" t="s">
        <v>156</v>
      </c>
      <c r="G1819" s="56" t="s">
        <v>157</v>
      </c>
      <c r="H1819" s="56" t="s">
        <v>158</v>
      </c>
      <c r="I1819" s="56" t="s">
        <v>159</v>
      </c>
      <c r="J1819" s="56" t="s">
        <v>160</v>
      </c>
      <c r="K1819" s="56" t="s">
        <v>161</v>
      </c>
      <c r="L1819" s="56" t="s">
        <v>162</v>
      </c>
      <c r="M1819" s="56" t="s">
        <v>163</v>
      </c>
      <c r="N1819" s="56" t="s">
        <v>164</v>
      </c>
      <c r="O1819" s="56" t="s">
        <v>165</v>
      </c>
      <c r="P1819" s="56" t="s">
        <v>166</v>
      </c>
      <c r="Q1819" s="56" t="s">
        <v>167</v>
      </c>
      <c r="R1819" s="56" t="s">
        <v>168</v>
      </c>
      <c r="S1819" s="56" t="s">
        <v>169</v>
      </c>
      <c r="T1819" s="56" t="s">
        <v>136</v>
      </c>
      <c r="U1819" s="56" t="s">
        <v>135</v>
      </c>
      <c r="V1819" s="56" t="s">
        <v>171</v>
      </c>
      <c r="W1819" s="56" t="s">
        <v>174</v>
      </c>
      <c r="X1819" s="56" t="s">
        <v>175</v>
      </c>
      <c r="Y1819" s="56" t="s">
        <v>177</v>
      </c>
      <c r="Z1819" s="56" t="s">
        <v>172</v>
      </c>
    </row>
    <row r="1820" spans="1:78" customFormat="1" x14ac:dyDescent="0.35">
      <c r="A1820" s="51" t="s">
        <v>256</v>
      </c>
      <c r="B1820" s="50"/>
      <c r="C1820" s="223" t="s">
        <v>651</v>
      </c>
      <c r="D1820" s="225" t="str">
        <f ca="1">TEXT(TODAY(),"YYYY-MM-DD")</f>
        <v>2022-12-20</v>
      </c>
      <c r="E1820" s="223" t="str">
        <f ca="1">TEXT(TODAY()+45,"YYYY-MM-DD")</f>
        <v>2023-02-03</v>
      </c>
      <c r="F1820" s="224">
        <v>11</v>
      </c>
      <c r="G1820" s="224" t="s">
        <v>238</v>
      </c>
      <c r="H1820" s="224">
        <f>F1820</f>
        <v>11</v>
      </c>
      <c r="I1820" s="223" t="s">
        <v>65</v>
      </c>
      <c r="J1820" s="224">
        <v>1</v>
      </c>
      <c r="K1820" s="224" t="str">
        <f>TEXT(H1820*J1820,"0.00")</f>
        <v>11.00</v>
      </c>
      <c r="L1820" s="224"/>
      <c r="M1820" s="224">
        <f>10+(J1820*3)</f>
        <v>13</v>
      </c>
      <c r="N1820" s="223"/>
      <c r="O1820" s="223"/>
      <c r="P1820" s="223"/>
      <c r="Q1820" s="223"/>
      <c r="R1820" s="223"/>
      <c r="S1820" s="223"/>
      <c r="T1820" s="223" t="s">
        <v>141</v>
      </c>
      <c r="U1820" s="223" t="s">
        <v>647</v>
      </c>
      <c r="V1820" s="223" t="s">
        <v>195</v>
      </c>
      <c r="W1820" s="223" t="s">
        <v>38</v>
      </c>
      <c r="X1820" s="223" t="s">
        <v>196</v>
      </c>
      <c r="Y1820" s="223" t="s">
        <v>774</v>
      </c>
      <c r="Z1820" s="223" t="s">
        <v>773</v>
      </c>
      <c r="AU1820" s="303" t="s">
        <v>850</v>
      </c>
    </row>
    <row r="1822" spans="1:78" customFormat="1" x14ac:dyDescent="0.35">
      <c r="A1822" s="34" t="s">
        <v>772</v>
      </c>
      <c r="B1822" s="35"/>
      <c r="C1822" s="35"/>
      <c r="D1822" s="35"/>
      <c r="E1822" s="35"/>
      <c r="F1822" s="35"/>
      <c r="G1822" s="35"/>
      <c r="H1822" s="35"/>
      <c r="I1822" s="35"/>
      <c r="J1822" s="35"/>
      <c r="K1822" s="35"/>
      <c r="L1822" s="35"/>
      <c r="M1822" s="35"/>
      <c r="N1822" s="35"/>
      <c r="O1822" s="35"/>
      <c r="P1822" s="35"/>
      <c r="Q1822" s="35"/>
      <c r="R1822" s="35"/>
      <c r="S1822" s="35"/>
      <c r="T1822" s="35"/>
      <c r="U1822" s="35"/>
      <c r="V1822" s="35"/>
      <c r="W1822" s="35"/>
      <c r="X1822" s="35"/>
      <c r="Y1822" s="35"/>
      <c r="Z1822" s="35"/>
      <c r="AA1822" s="35"/>
      <c r="AB1822" s="35"/>
      <c r="AC1822" s="35"/>
      <c r="AD1822" s="35"/>
      <c r="AE1822" s="35"/>
      <c r="AF1822" s="35"/>
      <c r="AG1822" s="35"/>
      <c r="AH1822" s="35"/>
      <c r="AI1822" s="35"/>
    </row>
    <row r="1823" spans="1:78" customFormat="1" x14ac:dyDescent="0.35">
      <c r="A1823" s="36" t="s">
        <v>84</v>
      </c>
      <c r="B1823" s="36" t="s">
        <v>85</v>
      </c>
      <c r="C1823" s="36" t="s">
        <v>86</v>
      </c>
      <c r="D1823" s="36" t="s">
        <v>87</v>
      </c>
      <c r="E1823" s="36" t="s">
        <v>88</v>
      </c>
      <c r="F1823" s="36" t="s">
        <v>89</v>
      </c>
      <c r="G1823" s="36" t="s">
        <v>90</v>
      </c>
      <c r="H1823" s="36" t="s">
        <v>91</v>
      </c>
      <c r="I1823" s="36" t="s">
        <v>92</v>
      </c>
      <c r="J1823" s="36" t="s">
        <v>93</v>
      </c>
      <c r="K1823" s="36" t="s">
        <v>94</v>
      </c>
      <c r="L1823" s="36" t="s">
        <v>95</v>
      </c>
      <c r="M1823" s="36" t="s">
        <v>96</v>
      </c>
      <c r="N1823" s="36" t="s">
        <v>97</v>
      </c>
      <c r="O1823" s="36" t="s">
        <v>98</v>
      </c>
      <c r="P1823" s="36" t="s">
        <v>99</v>
      </c>
      <c r="Q1823" s="36" t="s">
        <v>100</v>
      </c>
      <c r="R1823" s="36" t="s">
        <v>101</v>
      </c>
      <c r="S1823" s="37" t="s">
        <v>102</v>
      </c>
      <c r="T1823" s="315" t="s">
        <v>103</v>
      </c>
      <c r="U1823" s="316"/>
      <c r="V1823" s="317"/>
      <c r="W1823" s="315" t="s">
        <v>104</v>
      </c>
      <c r="X1823" s="317"/>
      <c r="Y1823" s="276"/>
      <c r="Z1823" s="318" t="s">
        <v>105</v>
      </c>
      <c r="AA1823" s="319"/>
      <c r="AB1823" s="319"/>
      <c r="AC1823" s="319"/>
      <c r="AD1823" s="319"/>
      <c r="AE1823" s="319"/>
      <c r="AF1823" s="320"/>
      <c r="AG1823" s="318" t="s">
        <v>106</v>
      </c>
      <c r="AH1823" s="319"/>
      <c r="AI1823" s="319"/>
      <c r="AJ1823" s="319"/>
      <c r="AK1823" s="319"/>
      <c r="AL1823" s="320"/>
      <c r="AM1823" s="46"/>
      <c r="AN1823" s="47"/>
      <c r="AO1823" s="47"/>
      <c r="AP1823" s="47"/>
      <c r="AS1823" s="33"/>
      <c r="AT1823" s="33"/>
      <c r="AU1823" s="33"/>
      <c r="AV1823" s="33"/>
      <c r="AW1823" s="33"/>
      <c r="AX1823" s="33"/>
      <c r="AY1823" s="33"/>
      <c r="AZ1823" s="33"/>
      <c r="BA1823" s="33"/>
      <c r="BB1823" s="33"/>
      <c r="BC1823" s="33"/>
      <c r="BD1823" s="33"/>
      <c r="BE1823" s="33"/>
      <c r="BF1823" s="33"/>
      <c r="BG1823" s="33"/>
      <c r="BH1823" s="33"/>
      <c r="BI1823" s="33"/>
      <c r="BJ1823" s="33"/>
      <c r="BK1823" s="33"/>
      <c r="BL1823" s="33"/>
      <c r="BM1823" s="33"/>
      <c r="BN1823" s="33"/>
      <c r="BO1823" s="33"/>
      <c r="BP1823" s="33"/>
      <c r="BQ1823" s="33"/>
      <c r="BR1823" s="33"/>
      <c r="BS1823" s="33"/>
      <c r="BT1823" s="33"/>
      <c r="BU1823" s="33"/>
      <c r="BV1823" s="33"/>
      <c r="BW1823" s="33"/>
      <c r="BX1823" s="33"/>
      <c r="BY1823" s="33"/>
      <c r="BZ1823" s="33"/>
    </row>
    <row r="1824" spans="1:78" customFormat="1" x14ac:dyDescent="0.35">
      <c r="A1824" s="38"/>
      <c r="B1824" s="38"/>
      <c r="C1824" s="38"/>
      <c r="D1824" s="38"/>
      <c r="E1824" s="38"/>
      <c r="F1824" s="38"/>
      <c r="G1824" s="38"/>
      <c r="H1824" s="38"/>
      <c r="I1824" s="38"/>
      <c r="J1824" s="38"/>
      <c r="K1824" s="38"/>
      <c r="L1824" s="38"/>
      <c r="M1824" s="38"/>
      <c r="N1824" s="38"/>
      <c r="O1824" s="38"/>
      <c r="P1824" s="38"/>
      <c r="Q1824" s="38"/>
      <c r="R1824" s="38"/>
      <c r="S1824" s="38"/>
      <c r="T1824" s="39" t="s">
        <v>107</v>
      </c>
      <c r="U1824" s="39" t="s">
        <v>108</v>
      </c>
      <c r="V1824" s="39" t="s">
        <v>109</v>
      </c>
      <c r="W1824" s="39" t="s">
        <v>110</v>
      </c>
      <c r="X1824" s="39" t="s">
        <v>111</v>
      </c>
      <c r="Y1824" s="39" t="s">
        <v>112</v>
      </c>
      <c r="Z1824" s="39" t="s">
        <v>113</v>
      </c>
      <c r="AA1824" s="39" t="s">
        <v>114</v>
      </c>
      <c r="AB1824" s="39" t="s">
        <v>115</v>
      </c>
      <c r="AC1824" s="39" t="s">
        <v>116</v>
      </c>
      <c r="AD1824" s="39" t="s">
        <v>117</v>
      </c>
      <c r="AE1824" s="39" t="s">
        <v>118</v>
      </c>
      <c r="AF1824" s="39" t="s">
        <v>119</v>
      </c>
      <c r="AG1824" s="39" t="s">
        <v>120</v>
      </c>
      <c r="AH1824" s="39" t="s">
        <v>121</v>
      </c>
      <c r="AI1824" s="39" t="s">
        <v>122</v>
      </c>
      <c r="AJ1824" s="39" t="s">
        <v>123</v>
      </c>
      <c r="AK1824" s="39" t="s">
        <v>124</v>
      </c>
      <c r="AL1824" s="39" t="s">
        <v>125</v>
      </c>
      <c r="AM1824" s="38" t="s">
        <v>149</v>
      </c>
      <c r="AN1824" s="39" t="s">
        <v>150</v>
      </c>
      <c r="AO1824" s="39" t="s">
        <v>151</v>
      </c>
      <c r="AP1824" s="58" t="s">
        <v>178</v>
      </c>
      <c r="AS1824" s="33"/>
      <c r="AT1824" s="33"/>
      <c r="AU1824" s="33"/>
      <c r="AV1824" s="33"/>
      <c r="AW1824" s="33"/>
      <c r="AX1824" s="33"/>
      <c r="AY1824" s="33"/>
      <c r="AZ1824" s="33"/>
      <c r="BA1824" s="33"/>
      <c r="BB1824" s="33"/>
      <c r="BC1824" s="33"/>
      <c r="BD1824" s="33"/>
      <c r="BE1824" s="33"/>
      <c r="BF1824" s="33"/>
      <c r="BG1824" s="33"/>
      <c r="BH1824" s="33"/>
      <c r="BI1824" s="33"/>
      <c r="BJ1824" s="33"/>
      <c r="BK1824" s="33"/>
      <c r="BL1824" s="33"/>
      <c r="BM1824" s="33"/>
      <c r="BN1824" s="33"/>
      <c r="BO1824" s="33"/>
      <c r="BP1824" s="33"/>
      <c r="BQ1824" s="33"/>
      <c r="BR1824" s="33"/>
      <c r="BS1824" s="33"/>
      <c r="BT1824" s="33"/>
      <c r="BU1824" s="33"/>
      <c r="BV1824" s="33"/>
      <c r="BW1824" s="33"/>
      <c r="BX1824" s="33"/>
      <c r="BY1824" s="33"/>
      <c r="BZ1824" s="33"/>
    </row>
    <row r="1825" spans="1:78" customFormat="1" x14ac:dyDescent="0.35">
      <c r="A1825" s="40" t="s">
        <v>145</v>
      </c>
      <c r="B1825" s="5" t="s">
        <v>647</v>
      </c>
      <c r="C1825" s="40" t="s">
        <v>771</v>
      </c>
      <c r="D1825" s="5" t="s">
        <v>146</v>
      </c>
      <c r="E1825" s="41" t="s">
        <v>28</v>
      </c>
      <c r="F1825" s="40" t="s">
        <v>126</v>
      </c>
      <c r="G1825" s="42" t="str">
        <f ca="1">TEXT(TODAY(),"YYYY-MM-DD")</f>
        <v>2022-12-20</v>
      </c>
      <c r="H1825" s="42" t="str">
        <f ca="1">TEXT(TODAY(),"YYYY-MM-DD")</f>
        <v>2022-12-20</v>
      </c>
      <c r="I1825" s="40">
        <v>12</v>
      </c>
      <c r="J1825" s="40">
        <v>12</v>
      </c>
      <c r="K1825" s="40">
        <v>12</v>
      </c>
      <c r="L1825" s="40" t="s">
        <v>431</v>
      </c>
      <c r="M1825" s="40" t="s">
        <v>432</v>
      </c>
      <c r="N1825" s="21" t="s">
        <v>127</v>
      </c>
      <c r="O1825" s="21" t="s">
        <v>127</v>
      </c>
      <c r="P1825" s="21" t="s">
        <v>128</v>
      </c>
      <c r="Q1825" s="21" t="s">
        <v>128</v>
      </c>
      <c r="R1825" s="21" t="s">
        <v>128</v>
      </c>
      <c r="S1825" s="41"/>
      <c r="T1825" s="41" t="s">
        <v>129</v>
      </c>
      <c r="U1825" s="41" t="s">
        <v>130</v>
      </c>
      <c r="V1825" s="41"/>
      <c r="W1825" s="41" t="s">
        <v>131</v>
      </c>
      <c r="X1825" s="41" t="s">
        <v>132</v>
      </c>
      <c r="Y1825" s="41"/>
      <c r="Z1825" s="41"/>
      <c r="AA1825" s="41"/>
      <c r="AB1825" s="41"/>
      <c r="AC1825" s="41"/>
      <c r="AD1825" s="41" t="s">
        <v>128</v>
      </c>
      <c r="AE1825" s="41" t="s">
        <v>128</v>
      </c>
      <c r="AF1825" s="41" t="s">
        <v>128</v>
      </c>
      <c r="AG1825" s="41"/>
      <c r="AH1825" s="41"/>
      <c r="AI1825" s="41"/>
      <c r="AJ1825" s="41" t="s">
        <v>128</v>
      </c>
      <c r="AK1825" s="41" t="s">
        <v>128</v>
      </c>
      <c r="AL1825" s="41" t="s">
        <v>128</v>
      </c>
      <c r="AM1825" s="40"/>
      <c r="AN1825" s="40">
        <v>0</v>
      </c>
      <c r="AO1825" s="40">
        <v>4</v>
      </c>
      <c r="AP1825" s="40">
        <v>14</v>
      </c>
      <c r="AS1825" s="33"/>
      <c r="AT1825" s="33"/>
      <c r="AU1825" s="33"/>
      <c r="AV1825" s="33"/>
      <c r="AW1825" s="33"/>
      <c r="AX1825" s="33"/>
      <c r="AY1825" s="33"/>
      <c r="AZ1825" s="33"/>
      <c r="BA1825" s="33"/>
      <c r="BB1825" s="33"/>
      <c r="BC1825" s="33"/>
      <c r="BD1825" s="33"/>
      <c r="BE1825" s="33"/>
      <c r="BF1825" s="33"/>
      <c r="BG1825" s="33"/>
      <c r="BH1825" s="33"/>
      <c r="BI1825" s="33"/>
      <c r="BJ1825" s="33"/>
      <c r="BK1825" s="33"/>
      <c r="BL1825" s="33"/>
      <c r="BM1825" s="33"/>
      <c r="BN1825" s="33"/>
      <c r="BO1825" s="33"/>
      <c r="BP1825" s="33"/>
      <c r="BQ1825" s="33"/>
      <c r="BR1825" s="33"/>
      <c r="BS1825" s="33"/>
      <c r="BT1825" s="33"/>
      <c r="BU1825" s="33"/>
      <c r="BV1825" s="33"/>
      <c r="BW1825" s="33"/>
      <c r="BX1825" s="33"/>
      <c r="BY1825" s="33"/>
      <c r="BZ1825" s="33"/>
    </row>
    <row r="1826" spans="1:78" customFormat="1" x14ac:dyDescent="0.35"/>
    <row r="1827" spans="1:78" customFormat="1" x14ac:dyDescent="0.35">
      <c r="A1827" s="306" t="s">
        <v>770</v>
      </c>
      <c r="B1827" s="307"/>
      <c r="C1827" s="307"/>
      <c r="D1827" s="307"/>
      <c r="E1827" s="307"/>
      <c r="F1827" s="307"/>
      <c r="G1827" s="307"/>
      <c r="H1827" s="307"/>
      <c r="I1827" s="307"/>
      <c r="J1827" s="307"/>
    </row>
    <row r="1828" spans="1:78" customFormat="1" x14ac:dyDescent="0.35">
      <c r="A1828" s="277"/>
      <c r="B1828" s="278"/>
      <c r="C1828" s="308" t="s">
        <v>245</v>
      </c>
      <c r="D1828" s="308"/>
      <c r="E1828" s="308"/>
      <c r="F1828" s="308"/>
      <c r="G1828" s="308"/>
      <c r="H1828" s="308"/>
      <c r="I1828" s="308"/>
      <c r="J1828" s="308"/>
      <c r="K1828" s="308"/>
    </row>
    <row r="1829" spans="1:78" customFormat="1" x14ac:dyDescent="0.35">
      <c r="A1829" s="304" t="s">
        <v>246</v>
      </c>
      <c r="B1829" s="304" t="s">
        <v>247</v>
      </c>
      <c r="C1829" s="309" t="s">
        <v>248</v>
      </c>
      <c r="D1829" s="310"/>
      <c r="E1829" s="310"/>
      <c r="F1829" s="311"/>
      <c r="G1829" s="312" t="s">
        <v>249</v>
      </c>
      <c r="H1829" s="313"/>
      <c r="I1829" s="313"/>
      <c r="J1829" s="314"/>
      <c r="K1829" s="304" t="s">
        <v>250</v>
      </c>
      <c r="L1829" s="304" t="s">
        <v>251</v>
      </c>
    </row>
    <row r="1830" spans="1:78" customFormat="1" x14ac:dyDescent="0.35">
      <c r="A1830" s="305"/>
      <c r="B1830" s="305"/>
      <c r="C1830" s="88" t="s">
        <v>161</v>
      </c>
      <c r="D1830" s="88" t="s">
        <v>163</v>
      </c>
      <c r="E1830" s="88" t="s">
        <v>252</v>
      </c>
      <c r="F1830" s="88" t="s">
        <v>253</v>
      </c>
      <c r="G1830" s="89" t="s">
        <v>161</v>
      </c>
      <c r="H1830" s="89" t="s">
        <v>163</v>
      </c>
      <c r="I1830" s="89" t="s">
        <v>252</v>
      </c>
      <c r="J1830" s="89" t="s">
        <v>253</v>
      </c>
      <c r="K1830" s="305"/>
      <c r="L1830" s="305"/>
    </row>
    <row r="1831" spans="1:78" customFormat="1" x14ac:dyDescent="0.35">
      <c r="A1831" s="41" t="s">
        <v>254</v>
      </c>
      <c r="B1831" s="41" t="s">
        <v>255</v>
      </c>
      <c r="C1831" s="21" t="str">
        <f>TEXT(9707.25,"0.00")</f>
        <v>9707.25</v>
      </c>
      <c r="D1831" s="21" t="str">
        <f>TEXT(0,"0")</f>
        <v>0</v>
      </c>
      <c r="E1831" s="21" t="str">
        <f>TEXT(9707.25,"0.00")</f>
        <v>9707.25</v>
      </c>
      <c r="F1831" s="21" t="str">
        <f>TEXT(100,"0")</f>
        <v>100</v>
      </c>
      <c r="G1831" s="21" t="str">
        <f>TEXT(9707.25,"0.00")</f>
        <v>9707.25</v>
      </c>
      <c r="H1831" s="21" t="str">
        <f>TEXT(0,"0")</f>
        <v>0</v>
      </c>
      <c r="I1831" s="21" t="str">
        <f>TEXT(9707.25,"0.00")</f>
        <v>9707.25</v>
      </c>
      <c r="J1831" s="21" t="str">
        <f>TEXT(100,"0")</f>
        <v>100</v>
      </c>
      <c r="K1831" s="21" t="str">
        <f>TEXT(0,"0")</f>
        <v>0</v>
      </c>
      <c r="L1831" s="41" t="s">
        <v>28</v>
      </c>
    </row>
    <row r="1833" spans="1:78" customFormat="1" x14ac:dyDescent="0.35">
      <c r="A1833" s="34" t="s">
        <v>784</v>
      </c>
      <c r="B1833" s="35"/>
      <c r="C1833" s="35"/>
      <c r="D1833" s="35"/>
      <c r="E1833" s="35"/>
      <c r="F1833" s="35"/>
      <c r="G1833" s="35"/>
      <c r="H1833" s="35"/>
      <c r="I1833" s="35"/>
      <c r="J1833" s="35"/>
      <c r="K1833" s="35"/>
      <c r="L1833" s="35"/>
      <c r="M1833" s="35"/>
      <c r="N1833" s="35"/>
      <c r="O1833" s="35"/>
      <c r="P1833" s="35"/>
      <c r="Q1833" s="35"/>
      <c r="R1833" s="35"/>
      <c r="S1833" s="35"/>
      <c r="T1833" s="35"/>
      <c r="U1833" s="35"/>
      <c r="V1833" s="35"/>
      <c r="W1833" s="35"/>
      <c r="X1833" s="35"/>
      <c r="Y1833" s="35"/>
      <c r="Z1833" s="35"/>
      <c r="AA1833" s="35"/>
      <c r="AB1833" s="35"/>
      <c r="AC1833" s="35"/>
      <c r="AD1833" s="35"/>
      <c r="AE1833" s="35"/>
      <c r="AF1833" s="35"/>
      <c r="AG1833" s="35"/>
      <c r="AH1833" s="35"/>
      <c r="AI1833" s="35"/>
    </row>
    <row r="1834" spans="1:78" customFormat="1" x14ac:dyDescent="0.35">
      <c r="A1834" s="36" t="s">
        <v>84</v>
      </c>
      <c r="B1834" s="36" t="s">
        <v>85</v>
      </c>
      <c r="C1834" s="36" t="s">
        <v>86</v>
      </c>
      <c r="D1834" s="36" t="s">
        <v>87</v>
      </c>
      <c r="E1834" s="36" t="s">
        <v>88</v>
      </c>
      <c r="F1834" s="36" t="s">
        <v>89</v>
      </c>
      <c r="G1834" s="36" t="s">
        <v>90</v>
      </c>
      <c r="H1834" s="36" t="s">
        <v>91</v>
      </c>
      <c r="I1834" s="36" t="s">
        <v>92</v>
      </c>
      <c r="J1834" s="36" t="s">
        <v>93</v>
      </c>
      <c r="K1834" s="36" t="s">
        <v>94</v>
      </c>
      <c r="L1834" s="36" t="s">
        <v>95</v>
      </c>
      <c r="M1834" s="36" t="s">
        <v>96</v>
      </c>
      <c r="N1834" s="36" t="s">
        <v>97</v>
      </c>
      <c r="O1834" s="36" t="s">
        <v>98</v>
      </c>
      <c r="P1834" s="36" t="s">
        <v>99</v>
      </c>
      <c r="Q1834" s="36" t="s">
        <v>100</v>
      </c>
      <c r="R1834" s="36" t="s">
        <v>101</v>
      </c>
      <c r="S1834" s="37" t="s">
        <v>102</v>
      </c>
      <c r="T1834" s="315" t="s">
        <v>103</v>
      </c>
      <c r="U1834" s="316"/>
      <c r="V1834" s="317"/>
      <c r="W1834" s="315" t="s">
        <v>104</v>
      </c>
      <c r="X1834" s="317"/>
      <c r="Y1834" s="279"/>
      <c r="Z1834" s="318" t="s">
        <v>105</v>
      </c>
      <c r="AA1834" s="319"/>
      <c r="AB1834" s="319"/>
      <c r="AC1834" s="319"/>
      <c r="AD1834" s="319"/>
      <c r="AE1834" s="319"/>
      <c r="AF1834" s="320"/>
      <c r="AG1834" s="318" t="s">
        <v>106</v>
      </c>
      <c r="AH1834" s="319"/>
      <c r="AI1834" s="319"/>
      <c r="AJ1834" s="319"/>
      <c r="AK1834" s="319"/>
      <c r="AL1834" s="320"/>
      <c r="AM1834" s="46"/>
      <c r="AN1834" s="47"/>
      <c r="AO1834" s="47"/>
      <c r="AP1834" s="47"/>
      <c r="AS1834" s="33"/>
      <c r="AT1834" s="33"/>
      <c r="AU1834" s="33"/>
      <c r="AV1834" s="33"/>
      <c r="AW1834" s="33"/>
      <c r="AX1834" s="33"/>
      <c r="AY1834" s="33"/>
      <c r="AZ1834" s="33"/>
      <c r="BA1834" s="33"/>
      <c r="BB1834" s="33"/>
      <c r="BC1834" s="33"/>
      <c r="BD1834" s="33"/>
      <c r="BE1834" s="33"/>
      <c r="BF1834" s="33"/>
      <c r="BG1834" s="33"/>
      <c r="BH1834" s="33"/>
      <c r="BI1834" s="33"/>
      <c r="BJ1834" s="33"/>
      <c r="BK1834" s="33"/>
      <c r="BL1834" s="33"/>
      <c r="BM1834" s="33"/>
      <c r="BN1834" s="33"/>
      <c r="BO1834" s="33"/>
      <c r="BP1834" s="33"/>
      <c r="BQ1834" s="33"/>
      <c r="BR1834" s="33"/>
      <c r="BS1834" s="33"/>
      <c r="BT1834" s="33"/>
      <c r="BU1834" s="33"/>
      <c r="BV1834" s="33"/>
      <c r="BW1834" s="33"/>
      <c r="BX1834" s="33"/>
      <c r="BY1834" s="33"/>
      <c r="BZ1834" s="33"/>
    </row>
    <row r="1835" spans="1:78" customFormat="1" x14ac:dyDescent="0.35">
      <c r="A1835" s="38"/>
      <c r="B1835" s="38"/>
      <c r="C1835" s="38"/>
      <c r="D1835" s="38"/>
      <c r="E1835" s="38"/>
      <c r="F1835" s="38"/>
      <c r="G1835" s="38"/>
      <c r="H1835" s="38"/>
      <c r="I1835" s="38"/>
      <c r="J1835" s="38"/>
      <c r="K1835" s="38"/>
      <c r="L1835" s="38"/>
      <c r="M1835" s="38"/>
      <c r="N1835" s="38"/>
      <c r="O1835" s="38"/>
      <c r="P1835" s="38"/>
      <c r="Q1835" s="38"/>
      <c r="R1835" s="38"/>
      <c r="S1835" s="38"/>
      <c r="T1835" s="39" t="s">
        <v>107</v>
      </c>
      <c r="U1835" s="39" t="s">
        <v>108</v>
      </c>
      <c r="V1835" s="39" t="s">
        <v>109</v>
      </c>
      <c r="W1835" s="39" t="s">
        <v>110</v>
      </c>
      <c r="X1835" s="39" t="s">
        <v>111</v>
      </c>
      <c r="Y1835" s="39" t="s">
        <v>112</v>
      </c>
      <c r="Z1835" s="39" t="s">
        <v>113</v>
      </c>
      <c r="AA1835" s="39" t="s">
        <v>114</v>
      </c>
      <c r="AB1835" s="39" t="s">
        <v>115</v>
      </c>
      <c r="AC1835" s="39" t="s">
        <v>116</v>
      </c>
      <c r="AD1835" s="39" t="s">
        <v>117</v>
      </c>
      <c r="AE1835" s="39" t="s">
        <v>118</v>
      </c>
      <c r="AF1835" s="39" t="s">
        <v>119</v>
      </c>
      <c r="AG1835" s="39" t="s">
        <v>120</v>
      </c>
      <c r="AH1835" s="39" t="s">
        <v>121</v>
      </c>
      <c r="AI1835" s="39" t="s">
        <v>122</v>
      </c>
      <c r="AJ1835" s="39" t="s">
        <v>123</v>
      </c>
      <c r="AK1835" s="39" t="s">
        <v>124</v>
      </c>
      <c r="AL1835" s="39" t="s">
        <v>125</v>
      </c>
      <c r="AM1835" s="38" t="s">
        <v>149</v>
      </c>
      <c r="AN1835" s="39" t="s">
        <v>150</v>
      </c>
      <c r="AO1835" s="39" t="s">
        <v>151</v>
      </c>
      <c r="AP1835" s="58" t="s">
        <v>178</v>
      </c>
      <c r="AS1835" s="33"/>
      <c r="AT1835" s="33"/>
      <c r="AU1835" s="33"/>
      <c r="AV1835" s="33"/>
      <c r="AW1835" s="33"/>
      <c r="AX1835" s="33"/>
      <c r="AY1835" s="33"/>
      <c r="AZ1835" s="33"/>
      <c r="BA1835" s="33"/>
      <c r="BB1835" s="33"/>
      <c r="BC1835" s="33"/>
      <c r="BD1835" s="33"/>
      <c r="BE1835" s="33"/>
      <c r="BF1835" s="33"/>
      <c r="BG1835" s="33"/>
      <c r="BH1835" s="33"/>
      <c r="BI1835" s="33"/>
      <c r="BJ1835" s="33"/>
      <c r="BK1835" s="33"/>
      <c r="BL1835" s="33"/>
      <c r="BM1835" s="33"/>
      <c r="BN1835" s="33"/>
      <c r="BO1835" s="33"/>
      <c r="BP1835" s="33"/>
      <c r="BQ1835" s="33"/>
      <c r="BR1835" s="33"/>
      <c r="BS1835" s="33"/>
      <c r="BT1835" s="33"/>
      <c r="BU1835" s="33"/>
      <c r="BV1835" s="33"/>
      <c r="BW1835" s="33"/>
      <c r="BX1835" s="33"/>
      <c r="BY1835" s="33"/>
      <c r="BZ1835" s="33"/>
    </row>
    <row r="1836" spans="1:78" customFormat="1" x14ac:dyDescent="0.35">
      <c r="A1836" s="40" t="s">
        <v>145</v>
      </c>
      <c r="B1836" s="5" t="s">
        <v>647</v>
      </c>
      <c r="C1836" s="40" t="s">
        <v>779</v>
      </c>
      <c r="D1836" s="5" t="s">
        <v>146</v>
      </c>
      <c r="E1836" s="41" t="s">
        <v>28</v>
      </c>
      <c r="F1836" s="40" t="s">
        <v>126</v>
      </c>
      <c r="G1836" s="42" t="str">
        <f ca="1">TEXT(TODAY(),"YYYY-MM-DD")</f>
        <v>2022-12-20</v>
      </c>
      <c r="H1836" s="42" t="str">
        <f ca="1">TEXT(TODAY(),"YYYY-MM-DD")</f>
        <v>2022-12-20</v>
      </c>
      <c r="I1836" s="40">
        <v>12</v>
      </c>
      <c r="J1836" s="40">
        <v>12</v>
      </c>
      <c r="K1836" s="40">
        <v>12</v>
      </c>
      <c r="L1836" s="40" t="s">
        <v>431</v>
      </c>
      <c r="M1836" s="40" t="s">
        <v>432</v>
      </c>
      <c r="N1836" s="21" t="s">
        <v>127</v>
      </c>
      <c r="O1836" s="21" t="s">
        <v>127</v>
      </c>
      <c r="P1836" s="21" t="s">
        <v>128</v>
      </c>
      <c r="Q1836" s="21" t="s">
        <v>128</v>
      </c>
      <c r="R1836" s="21" t="s">
        <v>128</v>
      </c>
      <c r="S1836" s="41"/>
      <c r="T1836" s="41" t="s">
        <v>129</v>
      </c>
      <c r="U1836" s="41" t="s">
        <v>130</v>
      </c>
      <c r="V1836" s="41"/>
      <c r="W1836" s="41" t="s">
        <v>131</v>
      </c>
      <c r="X1836" s="41" t="s">
        <v>132</v>
      </c>
      <c r="Y1836" s="41"/>
      <c r="Z1836" s="41"/>
      <c r="AA1836" s="41"/>
      <c r="AB1836" s="41"/>
      <c r="AC1836" s="41"/>
      <c r="AD1836" s="41" t="s">
        <v>128</v>
      </c>
      <c r="AE1836" s="41" t="s">
        <v>128</v>
      </c>
      <c r="AF1836" s="41" t="s">
        <v>128</v>
      </c>
      <c r="AG1836" s="41"/>
      <c r="AH1836" s="41"/>
      <c r="AI1836" s="41"/>
      <c r="AJ1836" s="41" t="s">
        <v>128</v>
      </c>
      <c r="AK1836" s="41" t="s">
        <v>128</v>
      </c>
      <c r="AL1836" s="41" t="s">
        <v>128</v>
      </c>
      <c r="AM1836" s="40"/>
      <c r="AN1836" s="40">
        <v>0</v>
      </c>
      <c r="AO1836" s="40">
        <v>0</v>
      </c>
      <c r="AP1836" s="40">
        <v>14</v>
      </c>
      <c r="AS1836" s="33"/>
      <c r="AT1836" s="33"/>
      <c r="AU1836" s="33"/>
      <c r="AV1836" s="33"/>
      <c r="AW1836" s="33"/>
      <c r="AX1836" s="33"/>
      <c r="AY1836" s="33"/>
      <c r="AZ1836" s="33"/>
      <c r="BA1836" s="33"/>
      <c r="BB1836" s="33"/>
      <c r="BC1836" s="33"/>
      <c r="BD1836" s="33"/>
      <c r="BE1836" s="33"/>
      <c r="BF1836" s="33"/>
      <c r="BG1836" s="33"/>
      <c r="BH1836" s="33"/>
      <c r="BI1836" s="33"/>
      <c r="BJ1836" s="33"/>
      <c r="BK1836" s="33"/>
      <c r="BL1836" s="33"/>
      <c r="BM1836" s="33"/>
      <c r="BN1836" s="33"/>
      <c r="BO1836" s="33"/>
      <c r="BP1836" s="33"/>
      <c r="BQ1836" s="33"/>
      <c r="BR1836" s="33"/>
      <c r="BS1836" s="33"/>
      <c r="BT1836" s="33"/>
      <c r="BU1836" s="33"/>
      <c r="BV1836" s="33"/>
      <c r="BW1836" s="33"/>
      <c r="BX1836" s="33"/>
      <c r="BY1836" s="33"/>
      <c r="BZ1836" s="33"/>
    </row>
    <row r="1837" spans="1:78" customFormat="1" ht="19" customHeight="1" x14ac:dyDescent="0.35">
      <c r="A1837" s="33"/>
      <c r="B1837" s="33"/>
      <c r="C1837" s="33"/>
      <c r="D1837" s="33"/>
      <c r="E1837" s="33"/>
      <c r="F1837" s="33"/>
      <c r="G1837" s="33"/>
      <c r="H1837" s="33"/>
      <c r="I1837" s="33"/>
      <c r="J1837" s="33"/>
      <c r="K1837" s="33"/>
      <c r="L1837" s="14"/>
      <c r="M1837" s="14"/>
      <c r="Y1837" s="60"/>
    </row>
    <row r="1838" spans="1:78" customFormat="1" ht="18.5" x14ac:dyDescent="0.35">
      <c r="A1838" s="48" t="s">
        <v>783</v>
      </c>
      <c r="B1838" s="49"/>
      <c r="C1838" s="49"/>
      <c r="D1838" s="49"/>
      <c r="E1838" s="49"/>
      <c r="F1838" s="49"/>
      <c r="G1838" s="49"/>
      <c r="H1838" s="49"/>
      <c r="I1838" s="49"/>
      <c r="J1838" s="49"/>
      <c r="K1838" s="49"/>
      <c r="L1838" s="33"/>
      <c r="Y1838" s="60"/>
      <c r="BB1838" s="33"/>
      <c r="BC1838" s="33"/>
      <c r="BD1838" s="33"/>
      <c r="BE1838" s="33"/>
      <c r="BF1838" s="33"/>
      <c r="BG1838" s="33"/>
      <c r="BH1838" s="33"/>
      <c r="BI1838" s="33"/>
      <c r="BJ1838" s="33"/>
      <c r="BK1838" s="33"/>
      <c r="BL1838" s="33"/>
      <c r="BM1838" s="33"/>
      <c r="BN1838" s="33"/>
      <c r="BO1838" s="33"/>
      <c r="BP1838" s="33"/>
      <c r="BQ1838" s="33"/>
      <c r="BR1838" s="33"/>
      <c r="BS1838" s="33"/>
      <c r="BT1838" s="33"/>
      <c r="BU1838" s="33"/>
      <c r="BV1838" s="33"/>
      <c r="BW1838" s="33"/>
      <c r="BX1838" s="33"/>
      <c r="BY1838" s="33"/>
      <c r="BZ1838" s="33"/>
    </row>
    <row r="1839" spans="1:78" customFormat="1" ht="15.5" x14ac:dyDescent="0.35">
      <c r="A1839" s="43" t="s">
        <v>32</v>
      </c>
      <c r="B1839" s="43" t="s">
        <v>33</v>
      </c>
      <c r="C1839" s="43" t="s">
        <v>34</v>
      </c>
      <c r="D1839" s="43" t="s">
        <v>4</v>
      </c>
      <c r="E1839" s="43" t="s">
        <v>35</v>
      </c>
      <c r="F1839" s="43" t="s">
        <v>133</v>
      </c>
      <c r="G1839" s="43" t="s">
        <v>134</v>
      </c>
      <c r="H1839" s="43" t="s">
        <v>135</v>
      </c>
      <c r="I1839" s="43" t="s">
        <v>136</v>
      </c>
      <c r="J1839" s="43" t="s">
        <v>137</v>
      </c>
      <c r="K1839" s="43" t="s">
        <v>138</v>
      </c>
      <c r="L1839" s="33"/>
      <c r="Y1839" s="60"/>
      <c r="BB1839" s="33"/>
      <c r="BC1839" s="33"/>
      <c r="BD1839" s="33"/>
      <c r="BE1839" s="33"/>
      <c r="BF1839" s="33"/>
      <c r="BG1839" s="33"/>
      <c r="BH1839" s="33"/>
      <c r="BI1839" s="33"/>
      <c r="BJ1839" s="33"/>
      <c r="BK1839" s="33"/>
      <c r="BL1839" s="33"/>
      <c r="BM1839" s="33"/>
      <c r="BN1839" s="33"/>
      <c r="BO1839" s="33"/>
      <c r="BP1839" s="33"/>
      <c r="BQ1839" s="33"/>
      <c r="BR1839" s="33"/>
      <c r="BS1839" s="33"/>
      <c r="BT1839" s="33"/>
      <c r="BU1839" s="33"/>
      <c r="BV1839" s="33"/>
      <c r="BW1839" s="33"/>
      <c r="BX1839" s="33"/>
      <c r="BY1839" s="33"/>
      <c r="BZ1839" s="33"/>
    </row>
    <row r="1840" spans="1:78" customFormat="1" x14ac:dyDescent="0.35">
      <c r="A1840" s="44" t="s">
        <v>139</v>
      </c>
      <c r="B1840" s="44" t="s">
        <v>140</v>
      </c>
      <c r="C1840" s="44" t="str">
        <f ca="1">TEXT(TODAY(),"YYYY-MM-DD")</f>
        <v>2022-12-20</v>
      </c>
      <c r="D1840" s="44" t="s">
        <v>13</v>
      </c>
      <c r="E1840" s="44" t="s">
        <v>38</v>
      </c>
      <c r="F1840" s="45" t="str">
        <f ca="1">TEXT(TODAY(),"YYYY-MM-DD")</f>
        <v>2022-12-20</v>
      </c>
      <c r="G1840" s="42" t="s">
        <v>128</v>
      </c>
      <c r="H1840" s="44" t="s">
        <v>647</v>
      </c>
      <c r="I1840" s="44" t="s">
        <v>141</v>
      </c>
      <c r="J1840" s="44" t="s">
        <v>152</v>
      </c>
      <c r="K1840" s="44"/>
      <c r="L1840" s="33"/>
      <c r="Y1840" s="60"/>
      <c r="BB1840" s="33"/>
      <c r="BC1840" s="33"/>
      <c r="BD1840" s="33"/>
      <c r="BE1840" s="33"/>
      <c r="BF1840" s="33"/>
      <c r="BG1840" s="33"/>
      <c r="BH1840" s="33"/>
      <c r="BI1840" s="33"/>
      <c r="BJ1840" s="33"/>
      <c r="BK1840" s="33"/>
      <c r="BL1840" s="33"/>
      <c r="BM1840" s="33"/>
      <c r="BN1840" s="33"/>
      <c r="BO1840" s="33"/>
      <c r="BP1840" s="33"/>
      <c r="BQ1840" s="33"/>
      <c r="BR1840" s="33"/>
      <c r="BS1840" s="33"/>
      <c r="BT1840" s="33"/>
      <c r="BU1840" s="33"/>
      <c r="BV1840" s="33"/>
      <c r="BW1840" s="33"/>
      <c r="BX1840" s="33"/>
      <c r="BY1840" s="33"/>
      <c r="BZ1840" s="33"/>
    </row>
    <row r="1841" spans="1:78" customFormat="1" x14ac:dyDescent="0.35">
      <c r="A1841" s="44" t="s">
        <v>36</v>
      </c>
      <c r="B1841" s="44" t="s">
        <v>143</v>
      </c>
      <c r="C1841" s="44" t="str">
        <f ca="1">TEXT(TODAY(),"YYYY-MM-DD")</f>
        <v>2022-12-20</v>
      </c>
      <c r="D1841" s="44" t="s">
        <v>13</v>
      </c>
      <c r="E1841" s="44" t="s">
        <v>144</v>
      </c>
      <c r="F1841" s="45" t="str">
        <f ca="1">TEXT(TODAY(),"YYYY-MM-DD")</f>
        <v>2022-12-20</v>
      </c>
      <c r="G1841" s="42" t="s">
        <v>128</v>
      </c>
      <c r="H1841" s="44" t="s">
        <v>647</v>
      </c>
      <c r="I1841" s="44" t="s">
        <v>141</v>
      </c>
      <c r="J1841" s="44" t="s">
        <v>142</v>
      </c>
      <c r="K1841" s="44"/>
      <c r="L1841" s="33"/>
      <c r="Y1841" s="60"/>
      <c r="BB1841" s="33"/>
      <c r="BC1841" s="33"/>
      <c r="BD1841" s="33"/>
      <c r="BE1841" s="33"/>
      <c r="BF1841" s="33"/>
      <c r="BG1841" s="33"/>
      <c r="BH1841" s="33"/>
      <c r="BI1841" s="33"/>
      <c r="BJ1841" s="33"/>
      <c r="BK1841" s="33"/>
      <c r="BL1841" s="33"/>
      <c r="BM1841" s="33"/>
      <c r="BN1841" s="33"/>
      <c r="BO1841" s="33"/>
      <c r="BP1841" s="33"/>
      <c r="BQ1841" s="33"/>
      <c r="BR1841" s="33"/>
      <c r="BS1841" s="33"/>
      <c r="BT1841" s="33"/>
      <c r="BU1841" s="33"/>
      <c r="BV1841" s="33"/>
      <c r="BW1841" s="33"/>
      <c r="BX1841" s="33"/>
      <c r="BY1841" s="33"/>
      <c r="BZ1841" s="33"/>
    </row>
    <row r="1843" spans="1:78" customFormat="1" x14ac:dyDescent="0.35">
      <c r="A1843" s="321" t="s">
        <v>782</v>
      </c>
      <c r="B1843" s="322"/>
      <c r="C1843" s="322"/>
      <c r="D1843" s="322"/>
      <c r="E1843" s="322"/>
      <c r="F1843" s="322"/>
      <c r="G1843" s="322"/>
      <c r="H1843" s="322"/>
      <c r="I1843" s="322"/>
      <c r="J1843" s="322"/>
      <c r="K1843" s="322"/>
      <c r="L1843" s="322"/>
      <c r="M1843" s="322"/>
      <c r="N1843" s="322"/>
      <c r="O1843" s="322"/>
      <c r="P1843" s="322"/>
      <c r="Q1843" s="322"/>
      <c r="R1843" s="322"/>
      <c r="S1843" s="281"/>
      <c r="T1843" s="281"/>
      <c r="U1843" s="281"/>
      <c r="V1843" s="281"/>
      <c r="W1843" s="281"/>
      <c r="X1843" s="281"/>
      <c r="Y1843" s="281"/>
      <c r="Z1843" s="281"/>
    </row>
    <row r="1844" spans="1:78" customFormat="1" x14ac:dyDescent="0.35">
      <c r="A1844" s="56" t="s">
        <v>153</v>
      </c>
      <c r="B1844" s="56" t="s">
        <v>154</v>
      </c>
      <c r="C1844" s="56" t="s">
        <v>155</v>
      </c>
      <c r="D1844" s="56" t="s">
        <v>90</v>
      </c>
      <c r="E1844" s="56" t="s">
        <v>102</v>
      </c>
      <c r="F1844" s="56" t="s">
        <v>156</v>
      </c>
      <c r="G1844" s="56" t="s">
        <v>157</v>
      </c>
      <c r="H1844" s="56" t="s">
        <v>158</v>
      </c>
      <c r="I1844" s="56" t="s">
        <v>159</v>
      </c>
      <c r="J1844" s="56" t="s">
        <v>160</v>
      </c>
      <c r="K1844" s="56" t="s">
        <v>161</v>
      </c>
      <c r="L1844" s="56" t="s">
        <v>162</v>
      </c>
      <c r="M1844" s="56" t="s">
        <v>163</v>
      </c>
      <c r="N1844" s="56" t="s">
        <v>164</v>
      </c>
      <c r="O1844" s="56" t="s">
        <v>165</v>
      </c>
      <c r="P1844" s="56" t="s">
        <v>166</v>
      </c>
      <c r="Q1844" s="56" t="s">
        <v>167</v>
      </c>
      <c r="R1844" s="56" t="s">
        <v>168</v>
      </c>
      <c r="S1844" s="56" t="s">
        <v>169</v>
      </c>
      <c r="T1844" s="56" t="s">
        <v>136</v>
      </c>
      <c r="U1844" s="56" t="s">
        <v>135</v>
      </c>
      <c r="V1844" s="56" t="s">
        <v>171</v>
      </c>
      <c r="W1844" s="56" t="s">
        <v>174</v>
      </c>
      <c r="X1844" s="56" t="s">
        <v>175</v>
      </c>
      <c r="Y1844" s="56" t="s">
        <v>177</v>
      </c>
      <c r="Z1844" s="56" t="s">
        <v>172</v>
      </c>
    </row>
    <row r="1845" spans="1:78" customFormat="1" x14ac:dyDescent="0.35">
      <c r="A1845" s="51" t="s">
        <v>256</v>
      </c>
      <c r="B1845" s="50"/>
      <c r="C1845" s="223" t="s">
        <v>651</v>
      </c>
      <c r="D1845" s="225" t="str">
        <f ca="1">TEXT(TODAY(),"YYYY-MM-DD")</f>
        <v>2022-12-20</v>
      </c>
      <c r="E1845" s="223" t="str">
        <f ca="1">TEXT(TODAY()+45,"YYYY-MM-DD")</f>
        <v>2023-02-03</v>
      </c>
      <c r="F1845" s="224">
        <v>11</v>
      </c>
      <c r="G1845" s="224" t="s">
        <v>238</v>
      </c>
      <c r="H1845" s="224">
        <f>F1845</f>
        <v>11</v>
      </c>
      <c r="I1845" s="223" t="s">
        <v>65</v>
      </c>
      <c r="J1845" s="224">
        <v>1</v>
      </c>
      <c r="K1845" s="224" t="str">
        <f>TEXT(H1845*J1845,"0.00")</f>
        <v>11.00</v>
      </c>
      <c r="L1845" s="224"/>
      <c r="M1845" s="224">
        <f>10+(J1845*3)</f>
        <v>13</v>
      </c>
      <c r="N1845" s="223"/>
      <c r="O1845" s="223"/>
      <c r="P1845" s="223"/>
      <c r="Q1845" s="223"/>
      <c r="R1845" s="223"/>
      <c r="S1845" s="223"/>
      <c r="T1845" s="223" t="s">
        <v>141</v>
      </c>
      <c r="U1845" s="223" t="s">
        <v>647</v>
      </c>
      <c r="V1845" s="223" t="s">
        <v>195</v>
      </c>
      <c r="W1845" s="223" t="s">
        <v>38</v>
      </c>
      <c r="X1845" s="223" t="s">
        <v>196</v>
      </c>
      <c r="Y1845" s="223" t="s">
        <v>781</v>
      </c>
      <c r="Z1845" s="223" t="s">
        <v>276</v>
      </c>
      <c r="AU1845" s="303" t="s">
        <v>851</v>
      </c>
    </row>
    <row r="1847" spans="1:78" customFormat="1" x14ac:dyDescent="0.35">
      <c r="A1847" s="34" t="s">
        <v>780</v>
      </c>
      <c r="B1847" s="35"/>
      <c r="C1847" s="35"/>
      <c r="D1847" s="35"/>
      <c r="E1847" s="35"/>
      <c r="F1847" s="35"/>
      <c r="G1847" s="35"/>
      <c r="H1847" s="35"/>
      <c r="I1847" s="35"/>
      <c r="J1847" s="35"/>
      <c r="K1847" s="35"/>
      <c r="L1847" s="35"/>
      <c r="M1847" s="35"/>
      <c r="N1847" s="35"/>
      <c r="O1847" s="35"/>
      <c r="P1847" s="35"/>
      <c r="Q1847" s="35"/>
      <c r="R1847" s="35"/>
      <c r="S1847" s="35"/>
      <c r="T1847" s="35"/>
      <c r="U1847" s="35"/>
      <c r="V1847" s="35"/>
      <c r="W1847" s="35"/>
      <c r="X1847" s="35"/>
      <c r="Y1847" s="35"/>
      <c r="Z1847" s="35"/>
      <c r="AA1847" s="35"/>
      <c r="AB1847" s="35"/>
      <c r="AC1847" s="35"/>
      <c r="AD1847" s="35"/>
      <c r="AE1847" s="35"/>
      <c r="AF1847" s="35"/>
      <c r="AG1847" s="35"/>
      <c r="AH1847" s="35"/>
      <c r="AI1847" s="35"/>
    </row>
    <row r="1848" spans="1:78" customFormat="1" x14ac:dyDescent="0.35">
      <c r="A1848" s="36" t="s">
        <v>84</v>
      </c>
      <c r="B1848" s="36" t="s">
        <v>85</v>
      </c>
      <c r="C1848" s="36" t="s">
        <v>86</v>
      </c>
      <c r="D1848" s="36" t="s">
        <v>87</v>
      </c>
      <c r="E1848" s="36" t="s">
        <v>88</v>
      </c>
      <c r="F1848" s="36" t="s">
        <v>89</v>
      </c>
      <c r="G1848" s="36" t="s">
        <v>90</v>
      </c>
      <c r="H1848" s="36" t="s">
        <v>91</v>
      </c>
      <c r="I1848" s="36" t="s">
        <v>92</v>
      </c>
      <c r="J1848" s="36" t="s">
        <v>93</v>
      </c>
      <c r="K1848" s="36" t="s">
        <v>94</v>
      </c>
      <c r="L1848" s="36" t="s">
        <v>95</v>
      </c>
      <c r="M1848" s="36" t="s">
        <v>96</v>
      </c>
      <c r="N1848" s="36" t="s">
        <v>97</v>
      </c>
      <c r="O1848" s="36" t="s">
        <v>98</v>
      </c>
      <c r="P1848" s="36" t="s">
        <v>99</v>
      </c>
      <c r="Q1848" s="36" t="s">
        <v>100</v>
      </c>
      <c r="R1848" s="36" t="s">
        <v>101</v>
      </c>
      <c r="S1848" s="37" t="s">
        <v>102</v>
      </c>
      <c r="T1848" s="315" t="s">
        <v>103</v>
      </c>
      <c r="U1848" s="316"/>
      <c r="V1848" s="317"/>
      <c r="W1848" s="315" t="s">
        <v>104</v>
      </c>
      <c r="X1848" s="317"/>
      <c r="Y1848" s="279"/>
      <c r="Z1848" s="318" t="s">
        <v>105</v>
      </c>
      <c r="AA1848" s="319"/>
      <c r="AB1848" s="319"/>
      <c r="AC1848" s="319"/>
      <c r="AD1848" s="319"/>
      <c r="AE1848" s="319"/>
      <c r="AF1848" s="320"/>
      <c r="AG1848" s="318" t="s">
        <v>106</v>
      </c>
      <c r="AH1848" s="319"/>
      <c r="AI1848" s="319"/>
      <c r="AJ1848" s="319"/>
      <c r="AK1848" s="319"/>
      <c r="AL1848" s="320"/>
      <c r="AM1848" s="46"/>
      <c r="AN1848" s="47"/>
      <c r="AO1848" s="47"/>
      <c r="AP1848" s="47"/>
      <c r="AS1848" s="33"/>
      <c r="AT1848" s="33"/>
      <c r="AU1848" s="33"/>
      <c r="AV1848" s="33"/>
      <c r="AW1848" s="33"/>
      <c r="AX1848" s="33"/>
      <c r="AY1848" s="33"/>
      <c r="AZ1848" s="33"/>
      <c r="BA1848" s="33"/>
      <c r="BB1848" s="33"/>
      <c r="BC1848" s="33"/>
      <c r="BD1848" s="33"/>
      <c r="BE1848" s="33"/>
      <c r="BF1848" s="33"/>
      <c r="BG1848" s="33"/>
      <c r="BH1848" s="33"/>
      <c r="BI1848" s="33"/>
      <c r="BJ1848" s="33"/>
      <c r="BK1848" s="33"/>
      <c r="BL1848" s="33"/>
      <c r="BM1848" s="33"/>
      <c r="BN1848" s="33"/>
      <c r="BO1848" s="33"/>
      <c r="BP1848" s="33"/>
      <c r="BQ1848" s="33"/>
      <c r="BR1848" s="33"/>
      <c r="BS1848" s="33"/>
      <c r="BT1848" s="33"/>
      <c r="BU1848" s="33"/>
      <c r="BV1848" s="33"/>
      <c r="BW1848" s="33"/>
      <c r="BX1848" s="33"/>
      <c r="BY1848" s="33"/>
      <c r="BZ1848" s="33"/>
    </row>
    <row r="1849" spans="1:78" customFormat="1" x14ac:dyDescent="0.35">
      <c r="A1849" s="38"/>
      <c r="B1849" s="38"/>
      <c r="C1849" s="38"/>
      <c r="D1849" s="38"/>
      <c r="E1849" s="38"/>
      <c r="F1849" s="38"/>
      <c r="G1849" s="38"/>
      <c r="H1849" s="38"/>
      <c r="I1849" s="38"/>
      <c r="J1849" s="38"/>
      <c r="K1849" s="38"/>
      <c r="L1849" s="38"/>
      <c r="M1849" s="38"/>
      <c r="N1849" s="38"/>
      <c r="O1849" s="38"/>
      <c r="P1849" s="38"/>
      <c r="Q1849" s="38"/>
      <c r="R1849" s="38"/>
      <c r="S1849" s="38"/>
      <c r="T1849" s="39" t="s">
        <v>107</v>
      </c>
      <c r="U1849" s="39" t="s">
        <v>108</v>
      </c>
      <c r="V1849" s="39" t="s">
        <v>109</v>
      </c>
      <c r="W1849" s="39" t="s">
        <v>110</v>
      </c>
      <c r="X1849" s="39" t="s">
        <v>111</v>
      </c>
      <c r="Y1849" s="39" t="s">
        <v>112</v>
      </c>
      <c r="Z1849" s="39" t="s">
        <v>113</v>
      </c>
      <c r="AA1849" s="39" t="s">
        <v>114</v>
      </c>
      <c r="AB1849" s="39" t="s">
        <v>115</v>
      </c>
      <c r="AC1849" s="39" t="s">
        <v>116</v>
      </c>
      <c r="AD1849" s="39" t="s">
        <v>117</v>
      </c>
      <c r="AE1849" s="39" t="s">
        <v>118</v>
      </c>
      <c r="AF1849" s="39" t="s">
        <v>119</v>
      </c>
      <c r="AG1849" s="39" t="s">
        <v>120</v>
      </c>
      <c r="AH1849" s="39" t="s">
        <v>121</v>
      </c>
      <c r="AI1849" s="39" t="s">
        <v>122</v>
      </c>
      <c r="AJ1849" s="39" t="s">
        <v>123</v>
      </c>
      <c r="AK1849" s="39" t="s">
        <v>124</v>
      </c>
      <c r="AL1849" s="39" t="s">
        <v>125</v>
      </c>
      <c r="AM1849" s="38" t="s">
        <v>149</v>
      </c>
      <c r="AN1849" s="39" t="s">
        <v>150</v>
      </c>
      <c r="AO1849" s="39" t="s">
        <v>151</v>
      </c>
      <c r="AP1849" s="58" t="s">
        <v>178</v>
      </c>
      <c r="AS1849" s="33"/>
      <c r="AT1849" s="33"/>
      <c r="AU1849" s="33"/>
      <c r="AV1849" s="33"/>
      <c r="AW1849" s="33"/>
      <c r="AX1849" s="33"/>
      <c r="AY1849" s="33"/>
      <c r="AZ1849" s="33"/>
      <c r="BA1849" s="33"/>
      <c r="BB1849" s="33"/>
      <c r="BC1849" s="33"/>
      <c r="BD1849" s="33"/>
      <c r="BE1849" s="33"/>
      <c r="BF1849" s="33"/>
      <c r="BG1849" s="33"/>
      <c r="BH1849" s="33"/>
      <c r="BI1849" s="33"/>
      <c r="BJ1849" s="33"/>
      <c r="BK1849" s="33"/>
      <c r="BL1849" s="33"/>
      <c r="BM1849" s="33"/>
      <c r="BN1849" s="33"/>
      <c r="BO1849" s="33"/>
      <c r="BP1849" s="33"/>
      <c r="BQ1849" s="33"/>
      <c r="BR1849" s="33"/>
      <c r="BS1849" s="33"/>
      <c r="BT1849" s="33"/>
      <c r="BU1849" s="33"/>
      <c r="BV1849" s="33"/>
      <c r="BW1849" s="33"/>
      <c r="BX1849" s="33"/>
      <c r="BY1849" s="33"/>
      <c r="BZ1849" s="33"/>
    </row>
    <row r="1850" spans="1:78" customFormat="1" x14ac:dyDescent="0.35">
      <c r="A1850" s="40" t="s">
        <v>145</v>
      </c>
      <c r="B1850" s="5" t="s">
        <v>647</v>
      </c>
      <c r="C1850" s="40" t="s">
        <v>779</v>
      </c>
      <c r="D1850" s="5" t="s">
        <v>146</v>
      </c>
      <c r="E1850" s="41" t="s">
        <v>28</v>
      </c>
      <c r="F1850" s="40" t="s">
        <v>126</v>
      </c>
      <c r="G1850" s="42" t="str">
        <f ca="1">TEXT(TODAY(),"YYYY-MM-DD")</f>
        <v>2022-12-20</v>
      </c>
      <c r="H1850" s="42" t="str">
        <f ca="1">TEXT(TODAY(),"YYYY-MM-DD")</f>
        <v>2022-12-20</v>
      </c>
      <c r="I1850" s="40">
        <v>12</v>
      </c>
      <c r="J1850" s="40">
        <v>12</v>
      </c>
      <c r="K1850" s="40">
        <v>12</v>
      </c>
      <c r="L1850" s="40" t="s">
        <v>431</v>
      </c>
      <c r="M1850" s="40" t="s">
        <v>432</v>
      </c>
      <c r="N1850" s="21" t="s">
        <v>127</v>
      </c>
      <c r="O1850" s="21" t="s">
        <v>127</v>
      </c>
      <c r="P1850" s="21" t="s">
        <v>128</v>
      </c>
      <c r="Q1850" s="21" t="s">
        <v>128</v>
      </c>
      <c r="R1850" s="21" t="s">
        <v>128</v>
      </c>
      <c r="S1850" s="41"/>
      <c r="T1850" s="41" t="s">
        <v>129</v>
      </c>
      <c r="U1850" s="41" t="s">
        <v>130</v>
      </c>
      <c r="V1850" s="41"/>
      <c r="W1850" s="41" t="s">
        <v>131</v>
      </c>
      <c r="X1850" s="41" t="s">
        <v>132</v>
      </c>
      <c r="Y1850" s="41"/>
      <c r="Z1850" s="41"/>
      <c r="AA1850" s="41"/>
      <c r="AB1850" s="41"/>
      <c r="AC1850" s="41"/>
      <c r="AD1850" s="41" t="s">
        <v>128</v>
      </c>
      <c r="AE1850" s="41" t="s">
        <v>128</v>
      </c>
      <c r="AF1850" s="41" t="s">
        <v>128</v>
      </c>
      <c r="AG1850" s="41"/>
      <c r="AH1850" s="41"/>
      <c r="AI1850" s="41"/>
      <c r="AJ1850" s="41" t="s">
        <v>128</v>
      </c>
      <c r="AK1850" s="41" t="s">
        <v>128</v>
      </c>
      <c r="AL1850" s="41" t="s">
        <v>128</v>
      </c>
      <c r="AM1850" s="40"/>
      <c r="AN1850" s="40">
        <v>0</v>
      </c>
      <c r="AO1850" s="40">
        <v>4</v>
      </c>
      <c r="AP1850" s="40">
        <v>14</v>
      </c>
      <c r="AS1850" s="33"/>
      <c r="AT1850" s="33"/>
      <c r="AU1850" s="33"/>
      <c r="AV1850" s="33"/>
      <c r="AW1850" s="33"/>
      <c r="AX1850" s="33"/>
      <c r="AY1850" s="33"/>
      <c r="AZ1850" s="33"/>
      <c r="BA1850" s="33"/>
      <c r="BB1850" s="33"/>
      <c r="BC1850" s="33"/>
      <c r="BD1850" s="33"/>
      <c r="BE1850" s="33"/>
      <c r="BF1850" s="33"/>
      <c r="BG1850" s="33"/>
      <c r="BH1850" s="33"/>
      <c r="BI1850" s="33"/>
      <c r="BJ1850" s="33"/>
      <c r="BK1850" s="33"/>
      <c r="BL1850" s="33"/>
      <c r="BM1850" s="33"/>
      <c r="BN1850" s="33"/>
      <c r="BO1850" s="33"/>
      <c r="BP1850" s="33"/>
      <c r="BQ1850" s="33"/>
      <c r="BR1850" s="33"/>
      <c r="BS1850" s="33"/>
      <c r="BT1850" s="33"/>
      <c r="BU1850" s="33"/>
      <c r="BV1850" s="33"/>
      <c r="BW1850" s="33"/>
      <c r="BX1850" s="33"/>
      <c r="BY1850" s="33"/>
      <c r="BZ1850" s="33"/>
    </row>
    <row r="1851" spans="1:78" customFormat="1" x14ac:dyDescent="0.35"/>
    <row r="1852" spans="1:78" customFormat="1" x14ac:dyDescent="0.35">
      <c r="A1852" s="306" t="s">
        <v>778</v>
      </c>
      <c r="B1852" s="307"/>
      <c r="C1852" s="307"/>
      <c r="D1852" s="307"/>
      <c r="E1852" s="307"/>
      <c r="F1852" s="307"/>
      <c r="G1852" s="307"/>
      <c r="H1852" s="307"/>
      <c r="I1852" s="307"/>
      <c r="J1852" s="307"/>
    </row>
    <row r="1853" spans="1:78" customFormat="1" x14ac:dyDescent="0.35">
      <c r="A1853" s="280"/>
      <c r="B1853" s="281"/>
      <c r="C1853" s="308" t="s">
        <v>245</v>
      </c>
      <c r="D1853" s="308"/>
      <c r="E1853" s="308"/>
      <c r="F1853" s="308"/>
      <c r="G1853" s="308"/>
      <c r="H1853" s="308"/>
      <c r="I1853" s="308"/>
      <c r="J1853" s="308"/>
      <c r="K1853" s="308"/>
    </row>
    <row r="1854" spans="1:78" customFormat="1" x14ac:dyDescent="0.35">
      <c r="A1854" s="304" t="s">
        <v>246</v>
      </c>
      <c r="B1854" s="304" t="s">
        <v>247</v>
      </c>
      <c r="C1854" s="309" t="s">
        <v>248</v>
      </c>
      <c r="D1854" s="310"/>
      <c r="E1854" s="310"/>
      <c r="F1854" s="311"/>
      <c r="G1854" s="312" t="s">
        <v>249</v>
      </c>
      <c r="H1854" s="313"/>
      <c r="I1854" s="313"/>
      <c r="J1854" s="314"/>
      <c r="K1854" s="304" t="s">
        <v>250</v>
      </c>
      <c r="L1854" s="304" t="s">
        <v>251</v>
      </c>
    </row>
    <row r="1855" spans="1:78" customFormat="1" x14ac:dyDescent="0.35">
      <c r="A1855" s="305"/>
      <c r="B1855" s="305"/>
      <c r="C1855" s="88" t="s">
        <v>161</v>
      </c>
      <c r="D1855" s="88" t="s">
        <v>163</v>
      </c>
      <c r="E1855" s="88" t="s">
        <v>252</v>
      </c>
      <c r="F1855" s="88" t="s">
        <v>253</v>
      </c>
      <c r="G1855" s="89" t="s">
        <v>161</v>
      </c>
      <c r="H1855" s="89" t="s">
        <v>163</v>
      </c>
      <c r="I1855" s="89" t="s">
        <v>252</v>
      </c>
      <c r="J1855" s="89" t="s">
        <v>253</v>
      </c>
      <c r="K1855" s="305"/>
      <c r="L1855" s="305"/>
    </row>
    <row r="1856" spans="1:78" customFormat="1" x14ac:dyDescent="0.35">
      <c r="A1856" s="41" t="s">
        <v>254</v>
      </c>
      <c r="B1856" s="41" t="s">
        <v>255</v>
      </c>
      <c r="C1856" s="21" t="str">
        <f>TEXT(9707.25,"0.00")</f>
        <v>9707.25</v>
      </c>
      <c r="D1856" s="21" t="str">
        <f>TEXT(0,"0")</f>
        <v>0</v>
      </c>
      <c r="E1856" s="21" t="str">
        <f>TEXT(9707.25,"0.00")</f>
        <v>9707.25</v>
      </c>
      <c r="F1856" s="21" t="str">
        <f>TEXT(100,"0")</f>
        <v>100</v>
      </c>
      <c r="G1856" s="21" t="str">
        <f>TEXT(9707.25,"0.00")</f>
        <v>9707.25</v>
      </c>
      <c r="H1856" s="21" t="str">
        <f>TEXT(0,"0")</f>
        <v>0</v>
      </c>
      <c r="I1856" s="21" t="str">
        <f>TEXT(9707.25,"0.00")</f>
        <v>9707.25</v>
      </c>
      <c r="J1856" s="21" t="str">
        <f>TEXT(100,"0")</f>
        <v>100</v>
      </c>
      <c r="K1856" s="21" t="str">
        <f>TEXT(0,"0")</f>
        <v>0</v>
      </c>
      <c r="L1856" s="41" t="s">
        <v>28</v>
      </c>
    </row>
    <row r="1858" spans="1:78" customFormat="1" x14ac:dyDescent="0.35">
      <c r="A1858" s="34" t="s">
        <v>792</v>
      </c>
      <c r="B1858" s="35"/>
      <c r="C1858" s="35"/>
      <c r="D1858" s="35"/>
      <c r="E1858" s="35"/>
      <c r="F1858" s="35"/>
      <c r="G1858" s="35"/>
      <c r="H1858" s="35"/>
      <c r="I1858" s="35"/>
      <c r="J1858" s="35"/>
      <c r="K1858" s="35"/>
      <c r="L1858" s="35"/>
      <c r="M1858" s="35"/>
      <c r="N1858" s="35"/>
      <c r="O1858" s="35"/>
      <c r="P1858" s="35"/>
      <c r="Q1858" s="35"/>
      <c r="R1858" s="35"/>
      <c r="S1858" s="35"/>
      <c r="T1858" s="35"/>
      <c r="U1858" s="35"/>
      <c r="V1858" s="35"/>
      <c r="W1858" s="35"/>
      <c r="X1858" s="35"/>
      <c r="Y1858" s="35"/>
      <c r="Z1858" s="35"/>
      <c r="AA1858" s="35"/>
      <c r="AB1858" s="35"/>
      <c r="AC1858" s="35"/>
      <c r="AD1858" s="35"/>
      <c r="AE1858" s="35"/>
      <c r="AF1858" s="35"/>
      <c r="AG1858" s="35"/>
      <c r="AH1858" s="35"/>
      <c r="AI1858" s="35"/>
    </row>
    <row r="1859" spans="1:78" customFormat="1" x14ac:dyDescent="0.35">
      <c r="A1859" s="36" t="s">
        <v>84</v>
      </c>
      <c r="B1859" s="36" t="s">
        <v>85</v>
      </c>
      <c r="C1859" s="36" t="s">
        <v>86</v>
      </c>
      <c r="D1859" s="36" t="s">
        <v>87</v>
      </c>
      <c r="E1859" s="36" t="s">
        <v>88</v>
      </c>
      <c r="F1859" s="36" t="s">
        <v>89</v>
      </c>
      <c r="G1859" s="36" t="s">
        <v>90</v>
      </c>
      <c r="H1859" s="36" t="s">
        <v>91</v>
      </c>
      <c r="I1859" s="36" t="s">
        <v>92</v>
      </c>
      <c r="J1859" s="36" t="s">
        <v>93</v>
      </c>
      <c r="K1859" s="36" t="s">
        <v>94</v>
      </c>
      <c r="L1859" s="36" t="s">
        <v>95</v>
      </c>
      <c r="M1859" s="36" t="s">
        <v>96</v>
      </c>
      <c r="N1859" s="36" t="s">
        <v>97</v>
      </c>
      <c r="O1859" s="36" t="s">
        <v>98</v>
      </c>
      <c r="P1859" s="36" t="s">
        <v>99</v>
      </c>
      <c r="Q1859" s="36" t="s">
        <v>100</v>
      </c>
      <c r="R1859" s="36" t="s">
        <v>101</v>
      </c>
      <c r="S1859" s="37" t="s">
        <v>102</v>
      </c>
      <c r="T1859" s="315" t="s">
        <v>103</v>
      </c>
      <c r="U1859" s="316"/>
      <c r="V1859" s="317"/>
      <c r="W1859" s="315" t="s">
        <v>104</v>
      </c>
      <c r="X1859" s="317"/>
      <c r="Y1859" s="282"/>
      <c r="Z1859" s="318" t="s">
        <v>105</v>
      </c>
      <c r="AA1859" s="319"/>
      <c r="AB1859" s="319"/>
      <c r="AC1859" s="319"/>
      <c r="AD1859" s="319"/>
      <c r="AE1859" s="319"/>
      <c r="AF1859" s="320"/>
      <c r="AG1859" s="318" t="s">
        <v>106</v>
      </c>
      <c r="AH1859" s="319"/>
      <c r="AI1859" s="319"/>
      <c r="AJ1859" s="319"/>
      <c r="AK1859" s="319"/>
      <c r="AL1859" s="320"/>
      <c r="AM1859" s="46"/>
      <c r="AN1859" s="47"/>
      <c r="AO1859" s="47"/>
      <c r="AP1859" s="47"/>
      <c r="AS1859" s="33"/>
      <c r="AT1859" s="33"/>
      <c r="AU1859" s="33"/>
      <c r="AV1859" s="33"/>
      <c r="AW1859" s="33"/>
      <c r="AX1859" s="33"/>
      <c r="AY1859" s="33"/>
      <c r="AZ1859" s="33"/>
      <c r="BA1859" s="33"/>
      <c r="BB1859" s="33"/>
      <c r="BC1859" s="33"/>
      <c r="BD1859" s="33"/>
      <c r="BE1859" s="33"/>
      <c r="BF1859" s="33"/>
      <c r="BG1859" s="33"/>
      <c r="BH1859" s="33"/>
      <c r="BI1859" s="33"/>
      <c r="BJ1859" s="33"/>
      <c r="BK1859" s="33"/>
      <c r="BL1859" s="33"/>
      <c r="BM1859" s="33"/>
      <c r="BN1859" s="33"/>
      <c r="BO1859" s="33"/>
      <c r="BP1859" s="33"/>
      <c r="BQ1859" s="33"/>
      <c r="BR1859" s="33"/>
      <c r="BS1859" s="33"/>
      <c r="BT1859" s="33"/>
      <c r="BU1859" s="33"/>
      <c r="BV1859" s="33"/>
      <c r="BW1859" s="33"/>
      <c r="BX1859" s="33"/>
      <c r="BY1859" s="33"/>
      <c r="BZ1859" s="33"/>
    </row>
    <row r="1860" spans="1:78" customFormat="1" x14ac:dyDescent="0.35">
      <c r="A1860" s="38"/>
      <c r="B1860" s="38"/>
      <c r="C1860" s="38"/>
      <c r="D1860" s="38"/>
      <c r="E1860" s="38"/>
      <c r="F1860" s="38"/>
      <c r="G1860" s="38"/>
      <c r="H1860" s="38"/>
      <c r="I1860" s="38"/>
      <c r="J1860" s="38"/>
      <c r="K1860" s="38"/>
      <c r="L1860" s="38"/>
      <c r="M1860" s="38"/>
      <c r="N1860" s="38"/>
      <c r="O1860" s="38"/>
      <c r="P1860" s="38"/>
      <c r="Q1860" s="38"/>
      <c r="R1860" s="38"/>
      <c r="S1860" s="38"/>
      <c r="T1860" s="39" t="s">
        <v>107</v>
      </c>
      <c r="U1860" s="39" t="s">
        <v>108</v>
      </c>
      <c r="V1860" s="39" t="s">
        <v>109</v>
      </c>
      <c r="W1860" s="39" t="s">
        <v>110</v>
      </c>
      <c r="X1860" s="39" t="s">
        <v>111</v>
      </c>
      <c r="Y1860" s="39" t="s">
        <v>112</v>
      </c>
      <c r="Z1860" s="39" t="s">
        <v>113</v>
      </c>
      <c r="AA1860" s="39" t="s">
        <v>114</v>
      </c>
      <c r="AB1860" s="39" t="s">
        <v>115</v>
      </c>
      <c r="AC1860" s="39" t="s">
        <v>116</v>
      </c>
      <c r="AD1860" s="39" t="s">
        <v>117</v>
      </c>
      <c r="AE1860" s="39" t="s">
        <v>118</v>
      </c>
      <c r="AF1860" s="39" t="s">
        <v>119</v>
      </c>
      <c r="AG1860" s="39" t="s">
        <v>120</v>
      </c>
      <c r="AH1860" s="39" t="s">
        <v>121</v>
      </c>
      <c r="AI1860" s="39" t="s">
        <v>122</v>
      </c>
      <c r="AJ1860" s="39" t="s">
        <v>123</v>
      </c>
      <c r="AK1860" s="39" t="s">
        <v>124</v>
      </c>
      <c r="AL1860" s="39" t="s">
        <v>125</v>
      </c>
      <c r="AM1860" s="38" t="s">
        <v>149</v>
      </c>
      <c r="AN1860" s="39" t="s">
        <v>150</v>
      </c>
      <c r="AO1860" s="39" t="s">
        <v>151</v>
      </c>
      <c r="AP1860" s="58" t="s">
        <v>178</v>
      </c>
      <c r="AS1860" s="33"/>
      <c r="AT1860" s="33"/>
      <c r="AU1860" s="33"/>
      <c r="AV1860" s="33"/>
      <c r="AW1860" s="33"/>
      <c r="AX1860" s="33"/>
      <c r="AY1860" s="33"/>
      <c r="AZ1860" s="33"/>
      <c r="BA1860" s="33"/>
      <c r="BB1860" s="33"/>
      <c r="BC1860" s="33"/>
      <c r="BD1860" s="33"/>
      <c r="BE1860" s="33"/>
      <c r="BF1860" s="33"/>
      <c r="BG1860" s="33"/>
      <c r="BH1860" s="33"/>
      <c r="BI1860" s="33"/>
      <c r="BJ1860" s="33"/>
      <c r="BK1860" s="33"/>
      <c r="BL1860" s="33"/>
      <c r="BM1860" s="33"/>
      <c r="BN1860" s="33"/>
      <c r="BO1860" s="33"/>
      <c r="BP1860" s="33"/>
      <c r="BQ1860" s="33"/>
      <c r="BR1860" s="33"/>
      <c r="BS1860" s="33"/>
      <c r="BT1860" s="33"/>
      <c r="BU1860" s="33"/>
      <c r="BV1860" s="33"/>
      <c r="BW1860" s="33"/>
      <c r="BX1860" s="33"/>
      <c r="BY1860" s="33"/>
      <c r="BZ1860" s="33"/>
    </row>
    <row r="1861" spans="1:78" customFormat="1" x14ac:dyDescent="0.35">
      <c r="A1861" s="40" t="s">
        <v>145</v>
      </c>
      <c r="B1861" s="5" t="s">
        <v>647</v>
      </c>
      <c r="C1861" s="40" t="s">
        <v>786</v>
      </c>
      <c r="D1861" s="5" t="s">
        <v>146</v>
      </c>
      <c r="E1861" s="41" t="s">
        <v>28</v>
      </c>
      <c r="F1861" s="40" t="s">
        <v>126</v>
      </c>
      <c r="G1861" s="42" t="str">
        <f ca="1">TEXT(TODAY(),"YYYY-MM-DD")</f>
        <v>2022-12-20</v>
      </c>
      <c r="H1861" s="42" t="str">
        <f ca="1">TEXT(TODAY(),"YYYY-MM-DD")</f>
        <v>2022-12-20</v>
      </c>
      <c r="I1861" s="40">
        <v>12</v>
      </c>
      <c r="J1861" s="40">
        <v>12</v>
      </c>
      <c r="K1861" s="40">
        <v>12</v>
      </c>
      <c r="L1861" s="40" t="s">
        <v>431</v>
      </c>
      <c r="M1861" s="40" t="s">
        <v>432</v>
      </c>
      <c r="N1861" s="21" t="s">
        <v>127</v>
      </c>
      <c r="O1861" s="21" t="s">
        <v>127</v>
      </c>
      <c r="P1861" s="21" t="s">
        <v>128</v>
      </c>
      <c r="Q1861" s="21" t="s">
        <v>128</v>
      </c>
      <c r="R1861" s="21" t="s">
        <v>128</v>
      </c>
      <c r="S1861" s="41"/>
      <c r="T1861" s="41" t="s">
        <v>129</v>
      </c>
      <c r="U1861" s="41" t="s">
        <v>130</v>
      </c>
      <c r="V1861" s="41"/>
      <c r="W1861" s="41" t="s">
        <v>131</v>
      </c>
      <c r="X1861" s="41" t="s">
        <v>132</v>
      </c>
      <c r="Y1861" s="41"/>
      <c r="Z1861" s="41"/>
      <c r="AA1861" s="41"/>
      <c r="AB1861" s="41"/>
      <c r="AC1861" s="41"/>
      <c r="AD1861" s="41" t="s">
        <v>128</v>
      </c>
      <c r="AE1861" s="41" t="s">
        <v>128</v>
      </c>
      <c r="AF1861" s="41" t="s">
        <v>128</v>
      </c>
      <c r="AG1861" s="41"/>
      <c r="AH1861" s="41"/>
      <c r="AI1861" s="41"/>
      <c r="AJ1861" s="41" t="s">
        <v>128</v>
      </c>
      <c r="AK1861" s="41" t="s">
        <v>128</v>
      </c>
      <c r="AL1861" s="41" t="s">
        <v>128</v>
      </c>
      <c r="AM1861" s="40"/>
      <c r="AN1861" s="40">
        <v>0</v>
      </c>
      <c r="AO1861" s="40">
        <v>0</v>
      </c>
      <c r="AP1861" s="40">
        <v>14</v>
      </c>
      <c r="AS1861" s="33"/>
      <c r="AT1861" s="33"/>
      <c r="AU1861" s="33"/>
      <c r="AV1861" s="33"/>
      <c r="AW1861" s="33"/>
      <c r="AX1861" s="33"/>
      <c r="AY1861" s="33"/>
      <c r="AZ1861" s="33"/>
      <c r="BA1861" s="33"/>
      <c r="BB1861" s="33"/>
      <c r="BC1861" s="33"/>
      <c r="BD1861" s="33"/>
      <c r="BE1861" s="33"/>
      <c r="BF1861" s="33"/>
      <c r="BG1861" s="33"/>
      <c r="BH1861" s="33"/>
      <c r="BI1861" s="33"/>
      <c r="BJ1861" s="33"/>
      <c r="BK1861" s="33"/>
      <c r="BL1861" s="33"/>
      <c r="BM1861" s="33"/>
      <c r="BN1861" s="33"/>
      <c r="BO1861" s="33"/>
      <c r="BP1861" s="33"/>
      <c r="BQ1861" s="33"/>
      <c r="BR1861" s="33"/>
      <c r="BS1861" s="33"/>
      <c r="BT1861" s="33"/>
      <c r="BU1861" s="33"/>
      <c r="BV1861" s="33"/>
      <c r="BW1861" s="33"/>
      <c r="BX1861" s="33"/>
      <c r="BY1861" s="33"/>
      <c r="BZ1861" s="33"/>
    </row>
    <row r="1862" spans="1:78" customFormat="1" ht="19" customHeight="1" x14ac:dyDescent="0.35">
      <c r="A1862" s="33"/>
      <c r="B1862" s="33"/>
      <c r="C1862" s="33"/>
      <c r="D1862" s="33"/>
      <c r="E1862" s="33"/>
      <c r="F1862" s="33"/>
      <c r="G1862" s="33"/>
      <c r="H1862" s="33"/>
      <c r="I1862" s="33"/>
      <c r="J1862" s="33"/>
      <c r="K1862" s="33"/>
      <c r="L1862" s="14"/>
      <c r="M1862" s="14"/>
      <c r="Y1862" s="60"/>
    </row>
    <row r="1863" spans="1:78" customFormat="1" ht="18.5" x14ac:dyDescent="0.35">
      <c r="A1863" s="48" t="s">
        <v>791</v>
      </c>
      <c r="B1863" s="49"/>
      <c r="C1863" s="49"/>
      <c r="D1863" s="49"/>
      <c r="E1863" s="49"/>
      <c r="F1863" s="49"/>
      <c r="G1863" s="49"/>
      <c r="H1863" s="49"/>
      <c r="I1863" s="49"/>
      <c r="J1863" s="49"/>
      <c r="K1863" s="49"/>
      <c r="L1863" s="33"/>
      <c r="Y1863" s="60"/>
      <c r="BB1863" s="33"/>
      <c r="BC1863" s="33"/>
      <c r="BD1863" s="33"/>
      <c r="BE1863" s="33"/>
      <c r="BF1863" s="33"/>
      <c r="BG1863" s="33"/>
      <c r="BH1863" s="33"/>
      <c r="BI1863" s="33"/>
      <c r="BJ1863" s="33"/>
      <c r="BK1863" s="33"/>
      <c r="BL1863" s="33"/>
      <c r="BM1863" s="33"/>
      <c r="BN1863" s="33"/>
      <c r="BO1863" s="33"/>
      <c r="BP1863" s="33"/>
      <c r="BQ1863" s="33"/>
      <c r="BR1863" s="33"/>
      <c r="BS1863" s="33"/>
      <c r="BT1863" s="33"/>
      <c r="BU1863" s="33"/>
      <c r="BV1863" s="33"/>
      <c r="BW1863" s="33"/>
      <c r="BX1863" s="33"/>
      <c r="BY1863" s="33"/>
      <c r="BZ1863" s="33"/>
    </row>
    <row r="1864" spans="1:78" customFormat="1" ht="15.5" x14ac:dyDescent="0.35">
      <c r="A1864" s="43" t="s">
        <v>32</v>
      </c>
      <c r="B1864" s="43" t="s">
        <v>33</v>
      </c>
      <c r="C1864" s="43" t="s">
        <v>34</v>
      </c>
      <c r="D1864" s="43" t="s">
        <v>4</v>
      </c>
      <c r="E1864" s="43" t="s">
        <v>35</v>
      </c>
      <c r="F1864" s="43" t="s">
        <v>133</v>
      </c>
      <c r="G1864" s="43" t="s">
        <v>134</v>
      </c>
      <c r="H1864" s="43" t="s">
        <v>135</v>
      </c>
      <c r="I1864" s="43" t="s">
        <v>136</v>
      </c>
      <c r="J1864" s="43" t="s">
        <v>137</v>
      </c>
      <c r="K1864" s="43" t="s">
        <v>138</v>
      </c>
      <c r="L1864" s="33"/>
      <c r="Y1864" s="60"/>
      <c r="BB1864" s="33"/>
      <c r="BC1864" s="33"/>
      <c r="BD1864" s="33"/>
      <c r="BE1864" s="33"/>
      <c r="BF1864" s="33"/>
      <c r="BG1864" s="33"/>
      <c r="BH1864" s="33"/>
      <c r="BI1864" s="33"/>
      <c r="BJ1864" s="33"/>
      <c r="BK1864" s="33"/>
      <c r="BL1864" s="33"/>
      <c r="BM1864" s="33"/>
      <c r="BN1864" s="33"/>
      <c r="BO1864" s="33"/>
      <c r="BP1864" s="33"/>
      <c r="BQ1864" s="33"/>
      <c r="BR1864" s="33"/>
      <c r="BS1864" s="33"/>
      <c r="BT1864" s="33"/>
      <c r="BU1864" s="33"/>
      <c r="BV1864" s="33"/>
      <c r="BW1864" s="33"/>
      <c r="BX1864" s="33"/>
      <c r="BY1864" s="33"/>
      <c r="BZ1864" s="33"/>
    </row>
    <row r="1865" spans="1:78" customFormat="1" x14ac:dyDescent="0.35">
      <c r="A1865" s="44" t="s">
        <v>139</v>
      </c>
      <c r="B1865" s="44" t="s">
        <v>140</v>
      </c>
      <c r="C1865" s="44" t="str">
        <f ca="1">TEXT(TODAY(),"YYYY-MM-DD")</f>
        <v>2022-12-20</v>
      </c>
      <c r="D1865" s="44" t="s">
        <v>13</v>
      </c>
      <c r="E1865" s="44" t="s">
        <v>38</v>
      </c>
      <c r="F1865" s="45" t="str">
        <f ca="1">TEXT(TODAY(),"YYYY-MM-DD")</f>
        <v>2022-12-20</v>
      </c>
      <c r="G1865" s="42" t="s">
        <v>128</v>
      </c>
      <c r="H1865" s="44" t="s">
        <v>647</v>
      </c>
      <c r="I1865" s="44" t="s">
        <v>141</v>
      </c>
      <c r="J1865" s="44" t="s">
        <v>152</v>
      </c>
      <c r="K1865" s="44"/>
      <c r="L1865" s="33"/>
      <c r="Y1865" s="60"/>
      <c r="BB1865" s="33"/>
      <c r="BC1865" s="33"/>
      <c r="BD1865" s="33"/>
      <c r="BE1865" s="33"/>
      <c r="BF1865" s="33"/>
      <c r="BG1865" s="33"/>
      <c r="BH1865" s="33"/>
      <c r="BI1865" s="33"/>
      <c r="BJ1865" s="33"/>
      <c r="BK1865" s="33"/>
      <c r="BL1865" s="33"/>
      <c r="BM1865" s="33"/>
      <c r="BN1865" s="33"/>
      <c r="BO1865" s="33"/>
      <c r="BP1865" s="33"/>
      <c r="BQ1865" s="33"/>
      <c r="BR1865" s="33"/>
      <c r="BS1865" s="33"/>
      <c r="BT1865" s="33"/>
      <c r="BU1865" s="33"/>
      <c r="BV1865" s="33"/>
      <c r="BW1865" s="33"/>
      <c r="BX1865" s="33"/>
      <c r="BY1865" s="33"/>
      <c r="BZ1865" s="33"/>
    </row>
    <row r="1866" spans="1:78" customFormat="1" x14ac:dyDescent="0.35">
      <c r="A1866" s="44" t="s">
        <v>36</v>
      </c>
      <c r="B1866" s="44" t="s">
        <v>143</v>
      </c>
      <c r="C1866" s="44" t="str">
        <f ca="1">TEXT(TODAY(),"YYYY-MM-DD")</f>
        <v>2022-12-20</v>
      </c>
      <c r="D1866" s="44" t="s">
        <v>13</v>
      </c>
      <c r="E1866" s="44" t="s">
        <v>144</v>
      </c>
      <c r="F1866" s="45" t="str">
        <f ca="1">TEXT(TODAY(),"YYYY-MM-DD")</f>
        <v>2022-12-20</v>
      </c>
      <c r="G1866" s="42" t="s">
        <v>128</v>
      </c>
      <c r="H1866" s="44" t="s">
        <v>647</v>
      </c>
      <c r="I1866" s="44" t="s">
        <v>141</v>
      </c>
      <c r="J1866" s="44" t="s">
        <v>142</v>
      </c>
      <c r="K1866" s="44"/>
      <c r="L1866" s="33"/>
      <c r="Y1866" s="60"/>
      <c r="BB1866" s="33"/>
      <c r="BC1866" s="33"/>
      <c r="BD1866" s="33"/>
      <c r="BE1866" s="33"/>
      <c r="BF1866" s="33"/>
      <c r="BG1866" s="33"/>
      <c r="BH1866" s="33"/>
      <c r="BI1866" s="33"/>
      <c r="BJ1866" s="33"/>
      <c r="BK1866" s="33"/>
      <c r="BL1866" s="33"/>
      <c r="BM1866" s="33"/>
      <c r="BN1866" s="33"/>
      <c r="BO1866" s="33"/>
      <c r="BP1866" s="33"/>
      <c r="BQ1866" s="33"/>
      <c r="BR1866" s="33"/>
      <c r="BS1866" s="33"/>
      <c r="BT1866" s="33"/>
      <c r="BU1866" s="33"/>
      <c r="BV1866" s="33"/>
      <c r="BW1866" s="33"/>
      <c r="BX1866" s="33"/>
      <c r="BY1866" s="33"/>
      <c r="BZ1866" s="33"/>
    </row>
    <row r="1868" spans="1:78" customFormat="1" x14ac:dyDescent="0.35">
      <c r="A1868" s="321" t="s">
        <v>790</v>
      </c>
      <c r="B1868" s="322"/>
      <c r="C1868" s="322"/>
      <c r="D1868" s="322"/>
      <c r="E1868" s="322"/>
      <c r="F1868" s="322"/>
      <c r="G1868" s="322"/>
      <c r="H1868" s="322"/>
      <c r="I1868" s="322"/>
      <c r="J1868" s="322"/>
      <c r="K1868" s="322"/>
      <c r="L1868" s="322"/>
      <c r="M1868" s="322"/>
      <c r="N1868" s="322"/>
      <c r="O1868" s="322"/>
      <c r="P1868" s="322"/>
      <c r="Q1868" s="322"/>
      <c r="R1868" s="322"/>
      <c r="S1868" s="284"/>
      <c r="T1868" s="284"/>
      <c r="U1868" s="284"/>
      <c r="V1868" s="284"/>
      <c r="W1868" s="284"/>
      <c r="X1868" s="284"/>
      <c r="Y1868" s="284"/>
      <c r="Z1868" s="284"/>
    </row>
    <row r="1869" spans="1:78" customFormat="1" x14ac:dyDescent="0.35">
      <c r="A1869" s="56" t="s">
        <v>153</v>
      </c>
      <c r="B1869" s="56" t="s">
        <v>154</v>
      </c>
      <c r="C1869" s="56" t="s">
        <v>155</v>
      </c>
      <c r="D1869" s="56" t="s">
        <v>90</v>
      </c>
      <c r="E1869" s="56" t="s">
        <v>102</v>
      </c>
      <c r="F1869" s="56" t="s">
        <v>156</v>
      </c>
      <c r="G1869" s="56" t="s">
        <v>157</v>
      </c>
      <c r="H1869" s="56" t="s">
        <v>158</v>
      </c>
      <c r="I1869" s="56" t="s">
        <v>159</v>
      </c>
      <c r="J1869" s="56" t="s">
        <v>160</v>
      </c>
      <c r="K1869" s="56" t="s">
        <v>161</v>
      </c>
      <c r="L1869" s="56" t="s">
        <v>162</v>
      </c>
      <c r="M1869" s="56" t="s">
        <v>163</v>
      </c>
      <c r="N1869" s="56" t="s">
        <v>164</v>
      </c>
      <c r="O1869" s="56" t="s">
        <v>165</v>
      </c>
      <c r="P1869" s="56" t="s">
        <v>166</v>
      </c>
      <c r="Q1869" s="56" t="s">
        <v>167</v>
      </c>
      <c r="R1869" s="56" t="s">
        <v>168</v>
      </c>
      <c r="S1869" s="56" t="s">
        <v>169</v>
      </c>
      <c r="T1869" s="56" t="s">
        <v>136</v>
      </c>
      <c r="U1869" s="56" t="s">
        <v>135</v>
      </c>
      <c r="V1869" s="56" t="s">
        <v>171</v>
      </c>
      <c r="W1869" s="56" t="s">
        <v>174</v>
      </c>
      <c r="X1869" s="56" t="s">
        <v>175</v>
      </c>
      <c r="Y1869" s="56" t="s">
        <v>177</v>
      </c>
      <c r="Z1869" s="56" t="s">
        <v>172</v>
      </c>
    </row>
    <row r="1870" spans="1:78" customFormat="1" x14ac:dyDescent="0.35">
      <c r="A1870" s="51" t="s">
        <v>256</v>
      </c>
      <c r="B1870" s="50"/>
      <c r="C1870" s="223" t="s">
        <v>651</v>
      </c>
      <c r="D1870" s="225" t="str">
        <f ca="1">TEXT(TODAY(),"YYYY-MM-DD")</f>
        <v>2022-12-20</v>
      </c>
      <c r="E1870" s="223" t="str">
        <f ca="1">TEXT(TODAY()+45,"YYYY-MM-DD")</f>
        <v>2023-02-03</v>
      </c>
      <c r="F1870" s="224">
        <v>11</v>
      </c>
      <c r="G1870" s="224" t="s">
        <v>238</v>
      </c>
      <c r="H1870" s="224">
        <f>F1870</f>
        <v>11</v>
      </c>
      <c r="I1870" s="223" t="s">
        <v>65</v>
      </c>
      <c r="J1870" s="224">
        <v>1</v>
      </c>
      <c r="K1870" s="224" t="str">
        <f>TEXT(H1870*J1870,"0.00")</f>
        <v>11.00</v>
      </c>
      <c r="L1870" s="224"/>
      <c r="M1870" s="224">
        <f>10+(J1870*3)</f>
        <v>13</v>
      </c>
      <c r="N1870" s="223"/>
      <c r="O1870" s="223"/>
      <c r="P1870" s="223"/>
      <c r="Q1870" s="223"/>
      <c r="R1870" s="223"/>
      <c r="S1870" s="223"/>
      <c r="T1870" s="223" t="s">
        <v>141</v>
      </c>
      <c r="U1870" s="223" t="s">
        <v>647</v>
      </c>
      <c r="V1870" s="223" t="s">
        <v>195</v>
      </c>
      <c r="W1870" s="223" t="s">
        <v>38</v>
      </c>
      <c r="X1870" s="223" t="s">
        <v>196</v>
      </c>
      <c r="Y1870" s="223" t="s">
        <v>789</v>
      </c>
      <c r="Z1870" s="223" t="s">
        <v>788</v>
      </c>
      <c r="AU1870" t="s">
        <v>852</v>
      </c>
    </row>
    <row r="1872" spans="1:78" customFormat="1" x14ac:dyDescent="0.35">
      <c r="A1872" s="34" t="s">
        <v>787</v>
      </c>
      <c r="B1872" s="35"/>
      <c r="C1872" s="35"/>
      <c r="D1872" s="35"/>
      <c r="E1872" s="35"/>
      <c r="F1872" s="35"/>
      <c r="G1872" s="35"/>
      <c r="H1872" s="35"/>
      <c r="I1872" s="35"/>
      <c r="J1872" s="35"/>
      <c r="K1872" s="35"/>
      <c r="L1872" s="35"/>
      <c r="M1872" s="35"/>
      <c r="N1872" s="35"/>
      <c r="O1872" s="35"/>
      <c r="P1872" s="35"/>
      <c r="Q1872" s="35"/>
      <c r="R1872" s="35"/>
      <c r="S1872" s="35"/>
      <c r="T1872" s="35"/>
      <c r="U1872" s="35"/>
      <c r="V1872" s="35"/>
      <c r="W1872" s="35"/>
      <c r="X1872" s="35"/>
      <c r="Y1872" s="35"/>
      <c r="Z1872" s="35"/>
      <c r="AA1872" s="35"/>
      <c r="AB1872" s="35"/>
      <c r="AC1872" s="35"/>
      <c r="AD1872" s="35"/>
      <c r="AE1872" s="35"/>
      <c r="AF1872" s="35"/>
      <c r="AG1872" s="35"/>
      <c r="AH1872" s="35"/>
      <c r="AI1872" s="35"/>
    </row>
    <row r="1873" spans="1:78" customFormat="1" x14ac:dyDescent="0.35">
      <c r="A1873" s="36" t="s">
        <v>84</v>
      </c>
      <c r="B1873" s="36" t="s">
        <v>85</v>
      </c>
      <c r="C1873" s="36" t="s">
        <v>86</v>
      </c>
      <c r="D1873" s="36" t="s">
        <v>87</v>
      </c>
      <c r="E1873" s="36" t="s">
        <v>88</v>
      </c>
      <c r="F1873" s="36" t="s">
        <v>89</v>
      </c>
      <c r="G1873" s="36" t="s">
        <v>90</v>
      </c>
      <c r="H1873" s="36" t="s">
        <v>91</v>
      </c>
      <c r="I1873" s="36" t="s">
        <v>92</v>
      </c>
      <c r="J1873" s="36" t="s">
        <v>93</v>
      </c>
      <c r="K1873" s="36" t="s">
        <v>94</v>
      </c>
      <c r="L1873" s="36" t="s">
        <v>95</v>
      </c>
      <c r="M1873" s="36" t="s">
        <v>96</v>
      </c>
      <c r="N1873" s="36" t="s">
        <v>97</v>
      </c>
      <c r="O1873" s="36" t="s">
        <v>98</v>
      </c>
      <c r="P1873" s="36" t="s">
        <v>99</v>
      </c>
      <c r="Q1873" s="36" t="s">
        <v>100</v>
      </c>
      <c r="R1873" s="36" t="s">
        <v>101</v>
      </c>
      <c r="S1873" s="37" t="s">
        <v>102</v>
      </c>
      <c r="T1873" s="315" t="s">
        <v>103</v>
      </c>
      <c r="U1873" s="316"/>
      <c r="V1873" s="317"/>
      <c r="W1873" s="315" t="s">
        <v>104</v>
      </c>
      <c r="X1873" s="317"/>
      <c r="Y1873" s="282"/>
      <c r="Z1873" s="318" t="s">
        <v>105</v>
      </c>
      <c r="AA1873" s="319"/>
      <c r="AB1873" s="319"/>
      <c r="AC1873" s="319"/>
      <c r="AD1873" s="319"/>
      <c r="AE1873" s="319"/>
      <c r="AF1873" s="320"/>
      <c r="AG1873" s="318" t="s">
        <v>106</v>
      </c>
      <c r="AH1873" s="319"/>
      <c r="AI1873" s="319"/>
      <c r="AJ1873" s="319"/>
      <c r="AK1873" s="319"/>
      <c r="AL1873" s="320"/>
      <c r="AM1873" s="46"/>
      <c r="AN1873" s="47"/>
      <c r="AO1873" s="47"/>
      <c r="AP1873" s="47"/>
      <c r="AS1873" s="33"/>
      <c r="AT1873" s="33"/>
      <c r="AU1873" s="33"/>
      <c r="AV1873" s="33"/>
      <c r="AW1873" s="33"/>
      <c r="AX1873" s="33"/>
      <c r="AY1873" s="33"/>
      <c r="AZ1873" s="33"/>
      <c r="BA1873" s="33"/>
      <c r="BB1873" s="33"/>
      <c r="BC1873" s="33"/>
      <c r="BD1873" s="33"/>
      <c r="BE1873" s="33"/>
      <c r="BF1873" s="33"/>
      <c r="BG1873" s="33"/>
      <c r="BH1873" s="33"/>
      <c r="BI1873" s="33"/>
      <c r="BJ1873" s="33"/>
      <c r="BK1873" s="33"/>
      <c r="BL1873" s="33"/>
      <c r="BM1873" s="33"/>
      <c r="BN1873" s="33"/>
      <c r="BO1873" s="33"/>
      <c r="BP1873" s="33"/>
      <c r="BQ1873" s="33"/>
      <c r="BR1873" s="33"/>
      <c r="BS1873" s="33"/>
      <c r="BT1873" s="33"/>
      <c r="BU1873" s="33"/>
      <c r="BV1873" s="33"/>
      <c r="BW1873" s="33"/>
      <c r="BX1873" s="33"/>
      <c r="BY1873" s="33"/>
      <c r="BZ1873" s="33"/>
    </row>
    <row r="1874" spans="1:78" customFormat="1" x14ac:dyDescent="0.35">
      <c r="A1874" s="38"/>
      <c r="B1874" s="38"/>
      <c r="C1874" s="38"/>
      <c r="D1874" s="38"/>
      <c r="E1874" s="38"/>
      <c r="F1874" s="38"/>
      <c r="G1874" s="38"/>
      <c r="H1874" s="38"/>
      <c r="I1874" s="38"/>
      <c r="J1874" s="38"/>
      <c r="K1874" s="38"/>
      <c r="L1874" s="38"/>
      <c r="M1874" s="38"/>
      <c r="N1874" s="38"/>
      <c r="O1874" s="38"/>
      <c r="P1874" s="38"/>
      <c r="Q1874" s="38"/>
      <c r="R1874" s="38"/>
      <c r="S1874" s="38"/>
      <c r="T1874" s="39" t="s">
        <v>107</v>
      </c>
      <c r="U1874" s="39" t="s">
        <v>108</v>
      </c>
      <c r="V1874" s="39" t="s">
        <v>109</v>
      </c>
      <c r="W1874" s="39" t="s">
        <v>110</v>
      </c>
      <c r="X1874" s="39" t="s">
        <v>111</v>
      </c>
      <c r="Y1874" s="39" t="s">
        <v>112</v>
      </c>
      <c r="Z1874" s="39" t="s">
        <v>113</v>
      </c>
      <c r="AA1874" s="39" t="s">
        <v>114</v>
      </c>
      <c r="AB1874" s="39" t="s">
        <v>115</v>
      </c>
      <c r="AC1874" s="39" t="s">
        <v>116</v>
      </c>
      <c r="AD1874" s="39" t="s">
        <v>117</v>
      </c>
      <c r="AE1874" s="39" t="s">
        <v>118</v>
      </c>
      <c r="AF1874" s="39" t="s">
        <v>119</v>
      </c>
      <c r="AG1874" s="39" t="s">
        <v>120</v>
      </c>
      <c r="AH1874" s="39" t="s">
        <v>121</v>
      </c>
      <c r="AI1874" s="39" t="s">
        <v>122</v>
      </c>
      <c r="AJ1874" s="39" t="s">
        <v>123</v>
      </c>
      <c r="AK1874" s="39" t="s">
        <v>124</v>
      </c>
      <c r="AL1874" s="39" t="s">
        <v>125</v>
      </c>
      <c r="AM1874" s="38" t="s">
        <v>149</v>
      </c>
      <c r="AN1874" s="39" t="s">
        <v>150</v>
      </c>
      <c r="AO1874" s="39" t="s">
        <v>151</v>
      </c>
      <c r="AP1874" s="58" t="s">
        <v>178</v>
      </c>
      <c r="AS1874" s="33"/>
      <c r="AT1874" s="33"/>
      <c r="AU1874" s="33"/>
      <c r="AV1874" s="33"/>
      <c r="AW1874" s="33"/>
      <c r="AX1874" s="33"/>
      <c r="AY1874" s="33"/>
      <c r="AZ1874" s="33"/>
      <c r="BA1874" s="33"/>
      <c r="BB1874" s="33"/>
      <c r="BC1874" s="33"/>
      <c r="BD1874" s="33"/>
      <c r="BE1874" s="33"/>
      <c r="BF1874" s="33"/>
      <c r="BG1874" s="33"/>
      <c r="BH1874" s="33"/>
      <c r="BI1874" s="33"/>
      <c r="BJ1874" s="33"/>
      <c r="BK1874" s="33"/>
      <c r="BL1874" s="33"/>
      <c r="BM1874" s="33"/>
      <c r="BN1874" s="33"/>
      <c r="BO1874" s="33"/>
      <c r="BP1874" s="33"/>
      <c r="BQ1874" s="33"/>
      <c r="BR1874" s="33"/>
      <c r="BS1874" s="33"/>
      <c r="BT1874" s="33"/>
      <c r="BU1874" s="33"/>
      <c r="BV1874" s="33"/>
      <c r="BW1874" s="33"/>
      <c r="BX1874" s="33"/>
      <c r="BY1874" s="33"/>
      <c r="BZ1874" s="33"/>
    </row>
    <row r="1875" spans="1:78" customFormat="1" x14ac:dyDescent="0.35">
      <c r="A1875" s="40" t="s">
        <v>145</v>
      </c>
      <c r="B1875" s="5" t="s">
        <v>647</v>
      </c>
      <c r="C1875" s="40" t="s">
        <v>786</v>
      </c>
      <c r="D1875" s="5" t="s">
        <v>146</v>
      </c>
      <c r="E1875" s="41" t="s">
        <v>28</v>
      </c>
      <c r="F1875" s="40" t="s">
        <v>126</v>
      </c>
      <c r="G1875" s="42" t="str">
        <f ca="1">TEXT(TODAY(),"YYYY-MM-DD")</f>
        <v>2022-12-20</v>
      </c>
      <c r="H1875" s="42" t="str">
        <f ca="1">TEXT(TODAY(),"YYYY-MM-DD")</f>
        <v>2022-12-20</v>
      </c>
      <c r="I1875" s="40">
        <v>12</v>
      </c>
      <c r="J1875" s="40">
        <v>12</v>
      </c>
      <c r="K1875" s="40">
        <v>12</v>
      </c>
      <c r="L1875" s="40" t="s">
        <v>431</v>
      </c>
      <c r="M1875" s="40" t="s">
        <v>432</v>
      </c>
      <c r="N1875" s="21" t="s">
        <v>127</v>
      </c>
      <c r="O1875" s="21" t="s">
        <v>127</v>
      </c>
      <c r="P1875" s="21" t="s">
        <v>128</v>
      </c>
      <c r="Q1875" s="21" t="s">
        <v>128</v>
      </c>
      <c r="R1875" s="21" t="s">
        <v>128</v>
      </c>
      <c r="S1875" s="41"/>
      <c r="T1875" s="41" t="s">
        <v>129</v>
      </c>
      <c r="U1875" s="41" t="s">
        <v>130</v>
      </c>
      <c r="V1875" s="41"/>
      <c r="W1875" s="41" t="s">
        <v>131</v>
      </c>
      <c r="X1875" s="41" t="s">
        <v>132</v>
      </c>
      <c r="Y1875" s="41"/>
      <c r="Z1875" s="41"/>
      <c r="AA1875" s="41"/>
      <c r="AB1875" s="41"/>
      <c r="AC1875" s="41"/>
      <c r="AD1875" s="41" t="s">
        <v>128</v>
      </c>
      <c r="AE1875" s="41" t="s">
        <v>128</v>
      </c>
      <c r="AF1875" s="41" t="s">
        <v>128</v>
      </c>
      <c r="AG1875" s="41"/>
      <c r="AH1875" s="41"/>
      <c r="AI1875" s="41"/>
      <c r="AJ1875" s="41" t="s">
        <v>128</v>
      </c>
      <c r="AK1875" s="41" t="s">
        <v>128</v>
      </c>
      <c r="AL1875" s="41" t="s">
        <v>128</v>
      </c>
      <c r="AM1875" s="40"/>
      <c r="AN1875" s="40">
        <v>0</v>
      </c>
      <c r="AO1875" s="40">
        <v>4</v>
      </c>
      <c r="AP1875" s="40">
        <v>14</v>
      </c>
      <c r="AS1875" s="33"/>
      <c r="AT1875" s="33"/>
      <c r="AU1875" s="33"/>
      <c r="AV1875" s="33"/>
      <c r="AW1875" s="33"/>
      <c r="AX1875" s="33"/>
      <c r="AY1875" s="33"/>
      <c r="AZ1875" s="33"/>
      <c r="BA1875" s="33"/>
      <c r="BB1875" s="33"/>
      <c r="BC1875" s="33"/>
      <c r="BD1875" s="33"/>
      <c r="BE1875" s="33"/>
      <c r="BF1875" s="33"/>
      <c r="BG1875" s="33"/>
      <c r="BH1875" s="33"/>
      <c r="BI1875" s="33"/>
      <c r="BJ1875" s="33"/>
      <c r="BK1875" s="33"/>
      <c r="BL1875" s="33"/>
      <c r="BM1875" s="33"/>
      <c r="BN1875" s="33"/>
      <c r="BO1875" s="33"/>
      <c r="BP1875" s="33"/>
      <c r="BQ1875" s="33"/>
      <c r="BR1875" s="33"/>
      <c r="BS1875" s="33"/>
      <c r="BT1875" s="33"/>
      <c r="BU1875" s="33"/>
      <c r="BV1875" s="33"/>
      <c r="BW1875" s="33"/>
      <c r="BX1875" s="33"/>
      <c r="BY1875" s="33"/>
      <c r="BZ1875" s="33"/>
    </row>
    <row r="1876" spans="1:78" customFormat="1" x14ac:dyDescent="0.35"/>
    <row r="1877" spans="1:78" customFormat="1" x14ac:dyDescent="0.35">
      <c r="A1877" s="306" t="s">
        <v>785</v>
      </c>
      <c r="B1877" s="307"/>
      <c r="C1877" s="307"/>
      <c r="D1877" s="307"/>
      <c r="E1877" s="307"/>
      <c r="F1877" s="307"/>
      <c r="G1877" s="307"/>
      <c r="H1877" s="307"/>
      <c r="I1877" s="307"/>
      <c r="J1877" s="307"/>
    </row>
    <row r="1878" spans="1:78" customFormat="1" x14ac:dyDescent="0.35">
      <c r="A1878" s="283"/>
      <c r="B1878" s="284"/>
      <c r="C1878" s="308" t="s">
        <v>245</v>
      </c>
      <c r="D1878" s="308"/>
      <c r="E1878" s="308"/>
      <c r="F1878" s="308"/>
      <c r="G1878" s="308"/>
      <c r="H1878" s="308"/>
      <c r="I1878" s="308"/>
      <c r="J1878" s="308"/>
      <c r="K1878" s="308"/>
    </row>
    <row r="1879" spans="1:78" customFormat="1" x14ac:dyDescent="0.35">
      <c r="A1879" s="304" t="s">
        <v>246</v>
      </c>
      <c r="B1879" s="304" t="s">
        <v>247</v>
      </c>
      <c r="C1879" s="309" t="s">
        <v>248</v>
      </c>
      <c r="D1879" s="310"/>
      <c r="E1879" s="310"/>
      <c r="F1879" s="311"/>
      <c r="G1879" s="312" t="s">
        <v>249</v>
      </c>
      <c r="H1879" s="313"/>
      <c r="I1879" s="313"/>
      <c r="J1879" s="314"/>
      <c r="K1879" s="304" t="s">
        <v>250</v>
      </c>
      <c r="L1879" s="304" t="s">
        <v>251</v>
      </c>
    </row>
    <row r="1880" spans="1:78" customFormat="1" x14ac:dyDescent="0.35">
      <c r="A1880" s="305"/>
      <c r="B1880" s="305"/>
      <c r="C1880" s="88" t="s">
        <v>161</v>
      </c>
      <c r="D1880" s="88" t="s">
        <v>163</v>
      </c>
      <c r="E1880" s="88" t="s">
        <v>252</v>
      </c>
      <c r="F1880" s="88" t="s">
        <v>253</v>
      </c>
      <c r="G1880" s="89" t="s">
        <v>161</v>
      </c>
      <c r="H1880" s="89" t="s">
        <v>163</v>
      </c>
      <c r="I1880" s="89" t="s">
        <v>252</v>
      </c>
      <c r="J1880" s="89" t="s">
        <v>253</v>
      </c>
      <c r="K1880" s="305"/>
      <c r="L1880" s="305"/>
    </row>
    <row r="1881" spans="1:78" customFormat="1" x14ac:dyDescent="0.35">
      <c r="A1881" s="41" t="s">
        <v>254</v>
      </c>
      <c r="B1881" s="41" t="s">
        <v>255</v>
      </c>
      <c r="C1881" s="21" t="str">
        <f>TEXT(9707.25,"0.00")</f>
        <v>9707.25</v>
      </c>
      <c r="D1881" s="21" t="str">
        <f>TEXT(0,"0")</f>
        <v>0</v>
      </c>
      <c r="E1881" s="21" t="str">
        <f>TEXT(9707.25,"0.00")</f>
        <v>9707.25</v>
      </c>
      <c r="F1881" s="21" t="str">
        <f>TEXT(100,"0")</f>
        <v>100</v>
      </c>
      <c r="G1881" s="21" t="str">
        <f>TEXT(9707.25,"0.00")</f>
        <v>9707.25</v>
      </c>
      <c r="H1881" s="21" t="str">
        <f>TEXT(0,"0")</f>
        <v>0</v>
      </c>
      <c r="I1881" s="21" t="str">
        <f>TEXT(9707.25,"0.00")</f>
        <v>9707.25</v>
      </c>
      <c r="J1881" s="21" t="str">
        <f>TEXT(100,"0")</f>
        <v>100</v>
      </c>
      <c r="K1881" s="21" t="str">
        <f>TEXT(0,"0")</f>
        <v>0</v>
      </c>
      <c r="L1881" s="41" t="s">
        <v>28</v>
      </c>
    </row>
    <row r="1883" spans="1:78" customFormat="1" x14ac:dyDescent="0.35">
      <c r="A1883" s="34" t="s">
        <v>800</v>
      </c>
      <c r="B1883" s="35"/>
      <c r="C1883" s="35"/>
      <c r="D1883" s="35"/>
      <c r="E1883" s="35"/>
      <c r="F1883" s="35"/>
      <c r="G1883" s="35"/>
      <c r="H1883" s="35"/>
      <c r="I1883" s="35"/>
      <c r="J1883" s="35"/>
      <c r="K1883" s="35"/>
      <c r="L1883" s="35"/>
      <c r="M1883" s="35"/>
      <c r="N1883" s="35"/>
      <c r="O1883" s="35"/>
      <c r="P1883" s="35"/>
      <c r="Q1883" s="35"/>
      <c r="R1883" s="35"/>
      <c r="S1883" s="35"/>
      <c r="T1883" s="35"/>
      <c r="U1883" s="35"/>
      <c r="V1883" s="35"/>
      <c r="W1883" s="35"/>
      <c r="X1883" s="35"/>
      <c r="Y1883" s="35"/>
      <c r="Z1883" s="35"/>
      <c r="AA1883" s="35"/>
      <c r="AB1883" s="35"/>
      <c r="AC1883" s="35"/>
      <c r="AD1883" s="35"/>
      <c r="AE1883" s="35"/>
      <c r="AF1883" s="35"/>
      <c r="AG1883" s="35"/>
      <c r="AH1883" s="35"/>
      <c r="AI1883" s="35"/>
    </row>
    <row r="1884" spans="1:78" customFormat="1" x14ac:dyDescent="0.35">
      <c r="A1884" s="36" t="s">
        <v>84</v>
      </c>
      <c r="B1884" s="36" t="s">
        <v>85</v>
      </c>
      <c r="C1884" s="36" t="s">
        <v>86</v>
      </c>
      <c r="D1884" s="36" t="s">
        <v>87</v>
      </c>
      <c r="E1884" s="36" t="s">
        <v>88</v>
      </c>
      <c r="F1884" s="36" t="s">
        <v>89</v>
      </c>
      <c r="G1884" s="36" t="s">
        <v>90</v>
      </c>
      <c r="H1884" s="36" t="s">
        <v>91</v>
      </c>
      <c r="I1884" s="36" t="s">
        <v>92</v>
      </c>
      <c r="J1884" s="36" t="s">
        <v>93</v>
      </c>
      <c r="K1884" s="36" t="s">
        <v>94</v>
      </c>
      <c r="L1884" s="36" t="s">
        <v>95</v>
      </c>
      <c r="M1884" s="36" t="s">
        <v>96</v>
      </c>
      <c r="N1884" s="36" t="s">
        <v>97</v>
      </c>
      <c r="O1884" s="36" t="s">
        <v>98</v>
      </c>
      <c r="P1884" s="36" t="s">
        <v>99</v>
      </c>
      <c r="Q1884" s="36" t="s">
        <v>100</v>
      </c>
      <c r="R1884" s="36" t="s">
        <v>101</v>
      </c>
      <c r="S1884" s="37" t="s">
        <v>102</v>
      </c>
      <c r="T1884" s="315" t="s">
        <v>103</v>
      </c>
      <c r="U1884" s="316"/>
      <c r="V1884" s="317"/>
      <c r="W1884" s="315" t="s">
        <v>104</v>
      </c>
      <c r="X1884" s="317"/>
      <c r="Y1884" s="285"/>
      <c r="Z1884" s="318" t="s">
        <v>105</v>
      </c>
      <c r="AA1884" s="319"/>
      <c r="AB1884" s="319"/>
      <c r="AC1884" s="319"/>
      <c r="AD1884" s="319"/>
      <c r="AE1884" s="319"/>
      <c r="AF1884" s="320"/>
      <c r="AG1884" s="318" t="s">
        <v>106</v>
      </c>
      <c r="AH1884" s="319"/>
      <c r="AI1884" s="319"/>
      <c r="AJ1884" s="319"/>
      <c r="AK1884" s="319"/>
      <c r="AL1884" s="320"/>
      <c r="AM1884" s="46"/>
      <c r="AN1884" s="47"/>
      <c r="AO1884" s="47"/>
      <c r="AP1884" s="47"/>
      <c r="AS1884" s="33"/>
      <c r="AT1884" s="33"/>
      <c r="AU1884" s="33"/>
      <c r="AV1884" s="33"/>
      <c r="AW1884" s="33"/>
      <c r="AX1884" s="33"/>
      <c r="AY1884" s="33"/>
      <c r="AZ1884" s="33"/>
      <c r="BA1884" s="33"/>
      <c r="BB1884" s="33"/>
      <c r="BC1884" s="33"/>
      <c r="BD1884" s="33"/>
      <c r="BE1884" s="33"/>
      <c r="BF1884" s="33"/>
      <c r="BG1884" s="33"/>
      <c r="BH1884" s="33"/>
      <c r="BI1884" s="33"/>
      <c r="BJ1884" s="33"/>
      <c r="BK1884" s="33"/>
      <c r="BL1884" s="33"/>
      <c r="BM1884" s="33"/>
      <c r="BN1884" s="33"/>
      <c r="BO1884" s="33"/>
      <c r="BP1884" s="33"/>
      <c r="BQ1884" s="33"/>
      <c r="BR1884" s="33"/>
      <c r="BS1884" s="33"/>
      <c r="BT1884" s="33"/>
      <c r="BU1884" s="33"/>
      <c r="BV1884" s="33"/>
      <c r="BW1884" s="33"/>
      <c r="BX1884" s="33"/>
      <c r="BY1884" s="33"/>
      <c r="BZ1884" s="33"/>
    </row>
    <row r="1885" spans="1:78" customFormat="1" x14ac:dyDescent="0.35">
      <c r="A1885" s="38"/>
      <c r="B1885" s="38"/>
      <c r="C1885" s="38"/>
      <c r="D1885" s="38"/>
      <c r="E1885" s="38"/>
      <c r="F1885" s="38"/>
      <c r="G1885" s="38"/>
      <c r="H1885" s="38"/>
      <c r="I1885" s="38"/>
      <c r="J1885" s="38"/>
      <c r="K1885" s="38"/>
      <c r="L1885" s="38"/>
      <c r="M1885" s="38"/>
      <c r="N1885" s="38"/>
      <c r="O1885" s="38"/>
      <c r="P1885" s="38"/>
      <c r="Q1885" s="38"/>
      <c r="R1885" s="38"/>
      <c r="S1885" s="38"/>
      <c r="T1885" s="39" t="s">
        <v>107</v>
      </c>
      <c r="U1885" s="39" t="s">
        <v>108</v>
      </c>
      <c r="V1885" s="39" t="s">
        <v>109</v>
      </c>
      <c r="W1885" s="39" t="s">
        <v>110</v>
      </c>
      <c r="X1885" s="39" t="s">
        <v>111</v>
      </c>
      <c r="Y1885" s="39" t="s">
        <v>112</v>
      </c>
      <c r="Z1885" s="39" t="s">
        <v>113</v>
      </c>
      <c r="AA1885" s="39" t="s">
        <v>114</v>
      </c>
      <c r="AB1885" s="39" t="s">
        <v>115</v>
      </c>
      <c r="AC1885" s="39" t="s">
        <v>116</v>
      </c>
      <c r="AD1885" s="39" t="s">
        <v>117</v>
      </c>
      <c r="AE1885" s="39" t="s">
        <v>118</v>
      </c>
      <c r="AF1885" s="39" t="s">
        <v>119</v>
      </c>
      <c r="AG1885" s="39" t="s">
        <v>120</v>
      </c>
      <c r="AH1885" s="39" t="s">
        <v>121</v>
      </c>
      <c r="AI1885" s="39" t="s">
        <v>122</v>
      </c>
      <c r="AJ1885" s="39" t="s">
        <v>123</v>
      </c>
      <c r="AK1885" s="39" t="s">
        <v>124</v>
      </c>
      <c r="AL1885" s="39" t="s">
        <v>125</v>
      </c>
      <c r="AM1885" s="38" t="s">
        <v>149</v>
      </c>
      <c r="AN1885" s="39" t="s">
        <v>150</v>
      </c>
      <c r="AO1885" s="39" t="s">
        <v>151</v>
      </c>
      <c r="AP1885" s="58" t="s">
        <v>178</v>
      </c>
      <c r="AS1885" s="33"/>
      <c r="AT1885" s="33"/>
      <c r="AU1885" s="33"/>
      <c r="AV1885" s="33"/>
      <c r="AW1885" s="33"/>
      <c r="AX1885" s="33"/>
      <c r="AY1885" s="33"/>
      <c r="AZ1885" s="33"/>
      <c r="BA1885" s="33"/>
      <c r="BB1885" s="33"/>
      <c r="BC1885" s="33"/>
      <c r="BD1885" s="33"/>
      <c r="BE1885" s="33"/>
      <c r="BF1885" s="33"/>
      <c r="BG1885" s="33"/>
      <c r="BH1885" s="33"/>
      <c r="BI1885" s="33"/>
      <c r="BJ1885" s="33"/>
      <c r="BK1885" s="33"/>
      <c r="BL1885" s="33"/>
      <c r="BM1885" s="33"/>
      <c r="BN1885" s="33"/>
      <c r="BO1885" s="33"/>
      <c r="BP1885" s="33"/>
      <c r="BQ1885" s="33"/>
      <c r="BR1885" s="33"/>
      <c r="BS1885" s="33"/>
      <c r="BT1885" s="33"/>
      <c r="BU1885" s="33"/>
      <c r="BV1885" s="33"/>
      <c r="BW1885" s="33"/>
      <c r="BX1885" s="33"/>
      <c r="BY1885" s="33"/>
      <c r="BZ1885" s="33"/>
    </row>
    <row r="1886" spans="1:78" customFormat="1" x14ac:dyDescent="0.35">
      <c r="A1886" s="40" t="s">
        <v>145</v>
      </c>
      <c r="B1886" s="5" t="s">
        <v>647</v>
      </c>
      <c r="C1886" s="40" t="s">
        <v>794</v>
      </c>
      <c r="D1886" s="5" t="s">
        <v>146</v>
      </c>
      <c r="E1886" s="41" t="s">
        <v>28</v>
      </c>
      <c r="F1886" s="40" t="s">
        <v>126</v>
      </c>
      <c r="G1886" s="42" t="str">
        <f ca="1">TEXT(TODAY(),"YYYY-MM-DD")</f>
        <v>2022-12-20</v>
      </c>
      <c r="H1886" s="42" t="str">
        <f ca="1">TEXT(TODAY(),"YYYY-MM-DD")</f>
        <v>2022-12-20</v>
      </c>
      <c r="I1886" s="40">
        <v>12</v>
      </c>
      <c r="J1886" s="40">
        <v>12</v>
      </c>
      <c r="K1886" s="40">
        <v>12</v>
      </c>
      <c r="L1886" s="40" t="s">
        <v>431</v>
      </c>
      <c r="M1886" s="40" t="s">
        <v>432</v>
      </c>
      <c r="N1886" s="21" t="s">
        <v>127</v>
      </c>
      <c r="O1886" s="21" t="s">
        <v>127</v>
      </c>
      <c r="P1886" s="21" t="s">
        <v>128</v>
      </c>
      <c r="Q1886" s="21" t="s">
        <v>128</v>
      </c>
      <c r="R1886" s="21" t="s">
        <v>128</v>
      </c>
      <c r="S1886" s="41"/>
      <c r="T1886" s="41" t="s">
        <v>129</v>
      </c>
      <c r="U1886" s="41" t="s">
        <v>130</v>
      </c>
      <c r="V1886" s="41"/>
      <c r="W1886" s="41" t="s">
        <v>131</v>
      </c>
      <c r="X1886" s="41" t="s">
        <v>132</v>
      </c>
      <c r="Y1886" s="41"/>
      <c r="Z1886" s="41"/>
      <c r="AA1886" s="41"/>
      <c r="AB1886" s="41"/>
      <c r="AC1886" s="41"/>
      <c r="AD1886" s="41" t="s">
        <v>128</v>
      </c>
      <c r="AE1886" s="41" t="s">
        <v>128</v>
      </c>
      <c r="AF1886" s="41" t="s">
        <v>128</v>
      </c>
      <c r="AG1886" s="41"/>
      <c r="AH1886" s="41"/>
      <c r="AI1886" s="41"/>
      <c r="AJ1886" s="41" t="s">
        <v>128</v>
      </c>
      <c r="AK1886" s="41" t="s">
        <v>128</v>
      </c>
      <c r="AL1886" s="41" t="s">
        <v>128</v>
      </c>
      <c r="AM1886" s="40"/>
      <c r="AN1886" s="40">
        <v>0</v>
      </c>
      <c r="AO1886" s="40">
        <v>0</v>
      </c>
      <c r="AP1886" s="40">
        <v>14</v>
      </c>
      <c r="AS1886" s="33"/>
      <c r="AT1886" s="33"/>
      <c r="AU1886" s="33"/>
      <c r="AV1886" s="33"/>
      <c r="AW1886" s="33"/>
      <c r="AX1886" s="33"/>
      <c r="AY1886" s="33"/>
      <c r="AZ1886" s="33"/>
      <c r="BA1886" s="33"/>
      <c r="BB1886" s="33"/>
      <c r="BC1886" s="33"/>
      <c r="BD1886" s="33"/>
      <c r="BE1886" s="33"/>
      <c r="BF1886" s="33"/>
      <c r="BG1886" s="33"/>
      <c r="BH1886" s="33"/>
      <c r="BI1886" s="33"/>
      <c r="BJ1886" s="33"/>
      <c r="BK1886" s="33"/>
      <c r="BL1886" s="33"/>
      <c r="BM1886" s="33"/>
      <c r="BN1886" s="33"/>
      <c r="BO1886" s="33"/>
      <c r="BP1886" s="33"/>
      <c r="BQ1886" s="33"/>
      <c r="BR1886" s="33"/>
      <c r="BS1886" s="33"/>
      <c r="BT1886" s="33"/>
      <c r="BU1886" s="33"/>
      <c r="BV1886" s="33"/>
      <c r="BW1886" s="33"/>
      <c r="BX1886" s="33"/>
      <c r="BY1886" s="33"/>
      <c r="BZ1886" s="33"/>
    </row>
    <row r="1887" spans="1:78" customFormat="1" ht="19" customHeight="1" x14ac:dyDescent="0.35">
      <c r="A1887" s="33"/>
      <c r="B1887" s="33"/>
      <c r="C1887" s="33"/>
      <c r="D1887" s="33"/>
      <c r="E1887" s="33"/>
      <c r="F1887" s="33"/>
      <c r="G1887" s="33"/>
      <c r="H1887" s="33"/>
      <c r="I1887" s="33"/>
      <c r="J1887" s="33"/>
      <c r="K1887" s="33"/>
      <c r="L1887" s="14"/>
      <c r="M1887" s="14"/>
      <c r="Y1887" s="60"/>
    </row>
    <row r="1888" spans="1:78" customFormat="1" ht="18.5" x14ac:dyDescent="0.35">
      <c r="A1888" s="48" t="s">
        <v>799</v>
      </c>
      <c r="B1888" s="49"/>
      <c r="C1888" s="49"/>
      <c r="D1888" s="49"/>
      <c r="E1888" s="49"/>
      <c r="F1888" s="49"/>
      <c r="G1888" s="49"/>
      <c r="H1888" s="49"/>
      <c r="I1888" s="49"/>
      <c r="J1888" s="49"/>
      <c r="K1888" s="49"/>
      <c r="L1888" s="33"/>
      <c r="Y1888" s="60"/>
      <c r="BB1888" s="33"/>
      <c r="BC1888" s="33"/>
      <c r="BD1888" s="33"/>
      <c r="BE1888" s="33"/>
      <c r="BF1888" s="33"/>
      <c r="BG1888" s="33"/>
      <c r="BH1888" s="33"/>
      <c r="BI1888" s="33"/>
      <c r="BJ1888" s="33"/>
      <c r="BK1888" s="33"/>
      <c r="BL1888" s="33"/>
      <c r="BM1888" s="33"/>
      <c r="BN1888" s="33"/>
      <c r="BO1888" s="33"/>
      <c r="BP1888" s="33"/>
      <c r="BQ1888" s="33"/>
      <c r="BR1888" s="33"/>
      <c r="BS1888" s="33"/>
      <c r="BT1888" s="33"/>
      <c r="BU1888" s="33"/>
      <c r="BV1888" s="33"/>
      <c r="BW1888" s="33"/>
      <c r="BX1888" s="33"/>
      <c r="BY1888" s="33"/>
      <c r="BZ1888" s="33"/>
    </row>
    <row r="1889" spans="1:78" customFormat="1" ht="15.5" x14ac:dyDescent="0.35">
      <c r="A1889" s="43" t="s">
        <v>32</v>
      </c>
      <c r="B1889" s="43" t="s">
        <v>33</v>
      </c>
      <c r="C1889" s="43" t="s">
        <v>34</v>
      </c>
      <c r="D1889" s="43" t="s">
        <v>4</v>
      </c>
      <c r="E1889" s="43" t="s">
        <v>35</v>
      </c>
      <c r="F1889" s="43" t="s">
        <v>133</v>
      </c>
      <c r="G1889" s="43" t="s">
        <v>134</v>
      </c>
      <c r="H1889" s="43" t="s">
        <v>135</v>
      </c>
      <c r="I1889" s="43" t="s">
        <v>136</v>
      </c>
      <c r="J1889" s="43" t="s">
        <v>137</v>
      </c>
      <c r="K1889" s="43" t="s">
        <v>138</v>
      </c>
      <c r="L1889" s="33"/>
      <c r="Y1889" s="60"/>
      <c r="BB1889" s="33"/>
      <c r="BC1889" s="33"/>
      <c r="BD1889" s="33"/>
      <c r="BE1889" s="33"/>
      <c r="BF1889" s="33"/>
      <c r="BG1889" s="33"/>
      <c r="BH1889" s="33"/>
      <c r="BI1889" s="33"/>
      <c r="BJ1889" s="33"/>
      <c r="BK1889" s="33"/>
      <c r="BL1889" s="33"/>
      <c r="BM1889" s="33"/>
      <c r="BN1889" s="33"/>
      <c r="BO1889" s="33"/>
      <c r="BP1889" s="33"/>
      <c r="BQ1889" s="33"/>
      <c r="BR1889" s="33"/>
      <c r="BS1889" s="33"/>
      <c r="BT1889" s="33"/>
      <c r="BU1889" s="33"/>
      <c r="BV1889" s="33"/>
      <c r="BW1889" s="33"/>
      <c r="BX1889" s="33"/>
      <c r="BY1889" s="33"/>
      <c r="BZ1889" s="33"/>
    </row>
    <row r="1890" spans="1:78" customFormat="1" x14ac:dyDescent="0.35">
      <c r="A1890" s="44" t="s">
        <v>139</v>
      </c>
      <c r="B1890" s="44" t="s">
        <v>140</v>
      </c>
      <c r="C1890" s="44" t="str">
        <f ca="1">TEXT(TODAY(),"YYYY-MM-DD")</f>
        <v>2022-12-20</v>
      </c>
      <c r="D1890" s="44" t="s">
        <v>13</v>
      </c>
      <c r="E1890" s="44" t="s">
        <v>38</v>
      </c>
      <c r="F1890" s="45" t="str">
        <f ca="1">TEXT(TODAY(),"YYYY-MM-DD")</f>
        <v>2022-12-20</v>
      </c>
      <c r="G1890" s="42" t="s">
        <v>128</v>
      </c>
      <c r="H1890" s="44" t="s">
        <v>647</v>
      </c>
      <c r="I1890" s="44" t="s">
        <v>141</v>
      </c>
      <c r="J1890" s="44" t="s">
        <v>152</v>
      </c>
      <c r="K1890" s="44"/>
      <c r="L1890" s="33"/>
      <c r="Y1890" s="60"/>
      <c r="BB1890" s="33"/>
      <c r="BC1890" s="33"/>
      <c r="BD1890" s="33"/>
      <c r="BE1890" s="33"/>
      <c r="BF1890" s="33"/>
      <c r="BG1890" s="33"/>
      <c r="BH1890" s="33"/>
      <c r="BI1890" s="33"/>
      <c r="BJ1890" s="33"/>
      <c r="BK1890" s="33"/>
      <c r="BL1890" s="33"/>
      <c r="BM1890" s="33"/>
      <c r="BN1890" s="33"/>
      <c r="BO1890" s="33"/>
      <c r="BP1890" s="33"/>
      <c r="BQ1890" s="33"/>
      <c r="BR1890" s="33"/>
      <c r="BS1890" s="33"/>
      <c r="BT1890" s="33"/>
      <c r="BU1890" s="33"/>
      <c r="BV1890" s="33"/>
      <c r="BW1890" s="33"/>
      <c r="BX1890" s="33"/>
      <c r="BY1890" s="33"/>
      <c r="BZ1890" s="33"/>
    </row>
    <row r="1891" spans="1:78" customFormat="1" x14ac:dyDescent="0.35">
      <c r="A1891" s="44" t="s">
        <v>36</v>
      </c>
      <c r="B1891" s="44" t="s">
        <v>143</v>
      </c>
      <c r="C1891" s="44" t="str">
        <f ca="1">TEXT(TODAY(),"YYYY-MM-DD")</f>
        <v>2022-12-20</v>
      </c>
      <c r="D1891" s="44" t="s">
        <v>13</v>
      </c>
      <c r="E1891" s="44" t="s">
        <v>144</v>
      </c>
      <c r="F1891" s="45" t="str">
        <f ca="1">TEXT(TODAY(),"YYYY-MM-DD")</f>
        <v>2022-12-20</v>
      </c>
      <c r="G1891" s="42" t="s">
        <v>128</v>
      </c>
      <c r="H1891" s="44" t="s">
        <v>647</v>
      </c>
      <c r="I1891" s="44" t="s">
        <v>141</v>
      </c>
      <c r="J1891" s="44" t="s">
        <v>142</v>
      </c>
      <c r="K1891" s="44"/>
      <c r="L1891" s="33"/>
      <c r="Y1891" s="60"/>
      <c r="BB1891" s="33"/>
      <c r="BC1891" s="33"/>
      <c r="BD1891" s="33"/>
      <c r="BE1891" s="33"/>
      <c r="BF1891" s="33"/>
      <c r="BG1891" s="33"/>
      <c r="BH1891" s="33"/>
      <c r="BI1891" s="33"/>
      <c r="BJ1891" s="33"/>
      <c r="BK1891" s="33"/>
      <c r="BL1891" s="33"/>
      <c r="BM1891" s="33"/>
      <c r="BN1891" s="33"/>
      <c r="BO1891" s="33"/>
      <c r="BP1891" s="33"/>
      <c r="BQ1891" s="33"/>
      <c r="BR1891" s="33"/>
      <c r="BS1891" s="33"/>
      <c r="BT1891" s="33"/>
      <c r="BU1891" s="33"/>
      <c r="BV1891" s="33"/>
      <c r="BW1891" s="33"/>
      <c r="BX1891" s="33"/>
      <c r="BY1891" s="33"/>
      <c r="BZ1891" s="33"/>
    </row>
    <row r="1893" spans="1:78" customFormat="1" x14ac:dyDescent="0.35">
      <c r="A1893" s="321" t="s">
        <v>798</v>
      </c>
      <c r="B1893" s="322"/>
      <c r="C1893" s="322"/>
      <c r="D1893" s="322"/>
      <c r="E1893" s="322"/>
      <c r="F1893" s="322"/>
      <c r="G1893" s="322"/>
      <c r="H1893" s="322"/>
      <c r="I1893" s="322"/>
      <c r="J1893" s="322"/>
      <c r="K1893" s="322"/>
      <c r="L1893" s="322"/>
      <c r="M1893" s="322"/>
      <c r="N1893" s="322"/>
      <c r="O1893" s="322"/>
      <c r="P1893" s="322"/>
      <c r="Q1893" s="322"/>
      <c r="R1893" s="322"/>
      <c r="S1893" s="287"/>
      <c r="T1893" s="287"/>
      <c r="U1893" s="287"/>
      <c r="V1893" s="287"/>
      <c r="W1893" s="287"/>
      <c r="X1893" s="287"/>
      <c r="Y1893" s="287"/>
      <c r="Z1893" s="287"/>
    </row>
    <row r="1894" spans="1:78" customFormat="1" x14ac:dyDescent="0.35">
      <c r="A1894" s="56" t="s">
        <v>153</v>
      </c>
      <c r="B1894" s="56" t="s">
        <v>154</v>
      </c>
      <c r="C1894" s="56" t="s">
        <v>155</v>
      </c>
      <c r="D1894" s="56" t="s">
        <v>90</v>
      </c>
      <c r="E1894" s="56" t="s">
        <v>102</v>
      </c>
      <c r="F1894" s="56" t="s">
        <v>156</v>
      </c>
      <c r="G1894" s="56" t="s">
        <v>157</v>
      </c>
      <c r="H1894" s="56" t="s">
        <v>158</v>
      </c>
      <c r="I1894" s="56" t="s">
        <v>159</v>
      </c>
      <c r="J1894" s="56" t="s">
        <v>160</v>
      </c>
      <c r="K1894" s="56" t="s">
        <v>161</v>
      </c>
      <c r="L1894" s="56" t="s">
        <v>162</v>
      </c>
      <c r="M1894" s="56" t="s">
        <v>163</v>
      </c>
      <c r="N1894" s="56" t="s">
        <v>164</v>
      </c>
      <c r="O1894" s="56" t="s">
        <v>165</v>
      </c>
      <c r="P1894" s="56" t="s">
        <v>166</v>
      </c>
      <c r="Q1894" s="56" t="s">
        <v>167</v>
      </c>
      <c r="R1894" s="56" t="s">
        <v>168</v>
      </c>
      <c r="S1894" s="56" t="s">
        <v>169</v>
      </c>
      <c r="T1894" s="56" t="s">
        <v>136</v>
      </c>
      <c r="U1894" s="56" t="s">
        <v>135</v>
      </c>
      <c r="V1894" s="56" t="s">
        <v>171</v>
      </c>
      <c r="W1894" s="56" t="s">
        <v>174</v>
      </c>
      <c r="X1894" s="56" t="s">
        <v>175</v>
      </c>
      <c r="Y1894" s="56" t="s">
        <v>177</v>
      </c>
      <c r="Z1894" s="56" t="s">
        <v>172</v>
      </c>
    </row>
    <row r="1895" spans="1:78" customFormat="1" x14ac:dyDescent="0.35">
      <c r="A1895" s="51" t="s">
        <v>256</v>
      </c>
      <c r="B1895" s="50"/>
      <c r="C1895" s="223" t="s">
        <v>651</v>
      </c>
      <c r="D1895" s="225" t="str">
        <f ca="1">TEXT(TODAY(),"YYYY-MM-DD")</f>
        <v>2022-12-20</v>
      </c>
      <c r="E1895" s="223" t="str">
        <f ca="1">TEXT(TODAY()+45,"YYYY-MM-DD")</f>
        <v>2023-02-03</v>
      </c>
      <c r="F1895" s="224">
        <v>11</v>
      </c>
      <c r="G1895" s="224" t="s">
        <v>238</v>
      </c>
      <c r="H1895" s="224">
        <f>F1895</f>
        <v>11</v>
      </c>
      <c r="I1895" s="223" t="s">
        <v>65</v>
      </c>
      <c r="J1895" s="224">
        <v>1</v>
      </c>
      <c r="K1895" s="224" t="str">
        <f>TEXT(H1895*J1895,"0.00")</f>
        <v>11.00</v>
      </c>
      <c r="L1895" s="224"/>
      <c r="M1895" s="224">
        <f>10+(J1895*3)</f>
        <v>13</v>
      </c>
      <c r="N1895" s="223"/>
      <c r="O1895" s="223"/>
      <c r="P1895" s="223"/>
      <c r="Q1895" s="223"/>
      <c r="R1895" s="223"/>
      <c r="S1895" s="223"/>
      <c r="T1895" s="223" t="s">
        <v>141</v>
      </c>
      <c r="U1895" s="223" t="s">
        <v>647</v>
      </c>
      <c r="V1895" s="223" t="s">
        <v>195</v>
      </c>
      <c r="W1895" s="223" t="s">
        <v>38</v>
      </c>
      <c r="X1895" s="223" t="s">
        <v>196</v>
      </c>
      <c r="Y1895" s="223" t="s">
        <v>797</v>
      </c>
      <c r="Z1895" s="223" t="s">
        <v>796</v>
      </c>
    </row>
    <row r="1897" spans="1:78" customFormat="1" x14ac:dyDescent="0.35">
      <c r="A1897" s="34" t="s">
        <v>795</v>
      </c>
      <c r="B1897" s="35"/>
      <c r="C1897" s="35"/>
      <c r="D1897" s="35"/>
      <c r="E1897" s="35"/>
      <c r="F1897" s="35"/>
      <c r="G1897" s="35"/>
      <c r="H1897" s="35"/>
      <c r="I1897" s="35"/>
      <c r="J1897" s="35"/>
      <c r="K1897" s="35"/>
      <c r="L1897" s="35"/>
      <c r="M1897" s="35"/>
      <c r="N1897" s="35"/>
      <c r="O1897" s="35"/>
      <c r="P1897" s="35"/>
      <c r="Q1897" s="35"/>
      <c r="R1897" s="35"/>
      <c r="S1897" s="35"/>
      <c r="T1897" s="35"/>
      <c r="U1897" s="35"/>
      <c r="V1897" s="35"/>
      <c r="W1897" s="35"/>
      <c r="X1897" s="35"/>
      <c r="Y1897" s="35"/>
      <c r="Z1897" s="35"/>
      <c r="AA1897" s="35"/>
      <c r="AB1897" s="35"/>
      <c r="AC1897" s="35"/>
      <c r="AD1897" s="35"/>
      <c r="AE1897" s="35"/>
      <c r="AF1897" s="35"/>
      <c r="AG1897" s="35"/>
      <c r="AH1897" s="35"/>
      <c r="AI1897" s="35"/>
    </row>
    <row r="1898" spans="1:78" customFormat="1" x14ac:dyDescent="0.35">
      <c r="A1898" s="36" t="s">
        <v>84</v>
      </c>
      <c r="B1898" s="36" t="s">
        <v>85</v>
      </c>
      <c r="C1898" s="36" t="s">
        <v>86</v>
      </c>
      <c r="D1898" s="36" t="s">
        <v>87</v>
      </c>
      <c r="E1898" s="36" t="s">
        <v>88</v>
      </c>
      <c r="F1898" s="36" t="s">
        <v>89</v>
      </c>
      <c r="G1898" s="36" t="s">
        <v>90</v>
      </c>
      <c r="H1898" s="36" t="s">
        <v>91</v>
      </c>
      <c r="I1898" s="36" t="s">
        <v>92</v>
      </c>
      <c r="J1898" s="36" t="s">
        <v>93</v>
      </c>
      <c r="K1898" s="36" t="s">
        <v>94</v>
      </c>
      <c r="L1898" s="36" t="s">
        <v>95</v>
      </c>
      <c r="M1898" s="36" t="s">
        <v>96</v>
      </c>
      <c r="N1898" s="36" t="s">
        <v>97</v>
      </c>
      <c r="O1898" s="36" t="s">
        <v>98</v>
      </c>
      <c r="P1898" s="36" t="s">
        <v>99</v>
      </c>
      <c r="Q1898" s="36" t="s">
        <v>100</v>
      </c>
      <c r="R1898" s="36" t="s">
        <v>101</v>
      </c>
      <c r="S1898" s="37" t="s">
        <v>102</v>
      </c>
      <c r="T1898" s="315" t="s">
        <v>103</v>
      </c>
      <c r="U1898" s="316"/>
      <c r="V1898" s="317"/>
      <c r="W1898" s="315" t="s">
        <v>104</v>
      </c>
      <c r="X1898" s="317"/>
      <c r="Y1898" s="285"/>
      <c r="Z1898" s="318" t="s">
        <v>105</v>
      </c>
      <c r="AA1898" s="319"/>
      <c r="AB1898" s="319"/>
      <c r="AC1898" s="319"/>
      <c r="AD1898" s="319"/>
      <c r="AE1898" s="319"/>
      <c r="AF1898" s="320"/>
      <c r="AG1898" s="318" t="s">
        <v>106</v>
      </c>
      <c r="AH1898" s="319"/>
      <c r="AI1898" s="319"/>
      <c r="AJ1898" s="319"/>
      <c r="AK1898" s="319"/>
      <c r="AL1898" s="320"/>
      <c r="AM1898" s="46"/>
      <c r="AN1898" s="47"/>
      <c r="AO1898" s="47"/>
      <c r="AP1898" s="47"/>
      <c r="AS1898" s="33"/>
      <c r="AT1898" s="33"/>
      <c r="AU1898" s="33"/>
      <c r="AV1898" s="33"/>
      <c r="AW1898" s="33"/>
      <c r="AX1898" s="33"/>
      <c r="AY1898" s="33"/>
      <c r="AZ1898" s="33"/>
      <c r="BA1898" s="33"/>
      <c r="BB1898" s="33"/>
      <c r="BC1898" s="33"/>
      <c r="BD1898" s="33"/>
      <c r="BE1898" s="33"/>
      <c r="BF1898" s="33"/>
      <c r="BG1898" s="33"/>
      <c r="BH1898" s="33"/>
      <c r="BI1898" s="33"/>
      <c r="BJ1898" s="33"/>
      <c r="BK1898" s="33"/>
      <c r="BL1898" s="33"/>
      <c r="BM1898" s="33"/>
      <c r="BN1898" s="33"/>
      <c r="BO1898" s="33"/>
      <c r="BP1898" s="33"/>
      <c r="BQ1898" s="33"/>
      <c r="BR1898" s="33"/>
      <c r="BS1898" s="33"/>
      <c r="BT1898" s="33"/>
      <c r="BU1898" s="33"/>
      <c r="BV1898" s="33"/>
      <c r="BW1898" s="33"/>
      <c r="BX1898" s="33"/>
      <c r="BY1898" s="33"/>
      <c r="BZ1898" s="33"/>
    </row>
    <row r="1899" spans="1:78" customFormat="1" x14ac:dyDescent="0.35">
      <c r="A1899" s="38"/>
      <c r="B1899" s="38"/>
      <c r="C1899" s="38"/>
      <c r="D1899" s="38"/>
      <c r="E1899" s="38"/>
      <c r="F1899" s="38"/>
      <c r="G1899" s="38"/>
      <c r="H1899" s="38"/>
      <c r="I1899" s="38"/>
      <c r="J1899" s="38"/>
      <c r="K1899" s="38"/>
      <c r="L1899" s="38"/>
      <c r="M1899" s="38"/>
      <c r="N1899" s="38"/>
      <c r="O1899" s="38"/>
      <c r="P1899" s="38"/>
      <c r="Q1899" s="38"/>
      <c r="R1899" s="38"/>
      <c r="S1899" s="38"/>
      <c r="T1899" s="39" t="s">
        <v>107</v>
      </c>
      <c r="U1899" s="39" t="s">
        <v>108</v>
      </c>
      <c r="V1899" s="39" t="s">
        <v>109</v>
      </c>
      <c r="W1899" s="39" t="s">
        <v>110</v>
      </c>
      <c r="X1899" s="39" t="s">
        <v>111</v>
      </c>
      <c r="Y1899" s="39" t="s">
        <v>112</v>
      </c>
      <c r="Z1899" s="39" t="s">
        <v>113</v>
      </c>
      <c r="AA1899" s="39" t="s">
        <v>114</v>
      </c>
      <c r="AB1899" s="39" t="s">
        <v>115</v>
      </c>
      <c r="AC1899" s="39" t="s">
        <v>116</v>
      </c>
      <c r="AD1899" s="39" t="s">
        <v>117</v>
      </c>
      <c r="AE1899" s="39" t="s">
        <v>118</v>
      </c>
      <c r="AF1899" s="39" t="s">
        <v>119</v>
      </c>
      <c r="AG1899" s="39" t="s">
        <v>120</v>
      </c>
      <c r="AH1899" s="39" t="s">
        <v>121</v>
      </c>
      <c r="AI1899" s="39" t="s">
        <v>122</v>
      </c>
      <c r="AJ1899" s="39" t="s">
        <v>123</v>
      </c>
      <c r="AK1899" s="39" t="s">
        <v>124</v>
      </c>
      <c r="AL1899" s="39" t="s">
        <v>125</v>
      </c>
      <c r="AM1899" s="38" t="s">
        <v>149</v>
      </c>
      <c r="AN1899" s="39" t="s">
        <v>150</v>
      </c>
      <c r="AO1899" s="39" t="s">
        <v>151</v>
      </c>
      <c r="AP1899" s="58" t="s">
        <v>178</v>
      </c>
      <c r="AS1899" s="33"/>
      <c r="AT1899" s="33"/>
      <c r="AU1899" s="33"/>
      <c r="AV1899" s="33"/>
      <c r="AW1899" s="33"/>
      <c r="AX1899" s="33"/>
      <c r="AY1899" s="33"/>
      <c r="AZ1899" s="33"/>
      <c r="BA1899" s="33"/>
      <c r="BB1899" s="33"/>
      <c r="BC1899" s="33"/>
      <c r="BD1899" s="33"/>
      <c r="BE1899" s="33"/>
      <c r="BF1899" s="33"/>
      <c r="BG1899" s="33"/>
      <c r="BH1899" s="33"/>
      <c r="BI1899" s="33"/>
      <c r="BJ1899" s="33"/>
      <c r="BK1899" s="33"/>
      <c r="BL1899" s="33"/>
      <c r="BM1899" s="33"/>
      <c r="BN1899" s="33"/>
      <c r="BO1899" s="33"/>
      <c r="BP1899" s="33"/>
      <c r="BQ1899" s="33"/>
      <c r="BR1899" s="33"/>
      <c r="BS1899" s="33"/>
      <c r="BT1899" s="33"/>
      <c r="BU1899" s="33"/>
      <c r="BV1899" s="33"/>
      <c r="BW1899" s="33"/>
      <c r="BX1899" s="33"/>
      <c r="BY1899" s="33"/>
      <c r="BZ1899" s="33"/>
    </row>
    <row r="1900" spans="1:78" customFormat="1" x14ac:dyDescent="0.35">
      <c r="A1900" s="40" t="s">
        <v>145</v>
      </c>
      <c r="B1900" s="5" t="s">
        <v>647</v>
      </c>
      <c r="C1900" s="40" t="s">
        <v>794</v>
      </c>
      <c r="D1900" s="5" t="s">
        <v>146</v>
      </c>
      <c r="E1900" s="41" t="s">
        <v>28</v>
      </c>
      <c r="F1900" s="40" t="s">
        <v>126</v>
      </c>
      <c r="G1900" s="42" t="str">
        <f ca="1">TEXT(TODAY(),"YYYY-MM-DD")</f>
        <v>2022-12-20</v>
      </c>
      <c r="H1900" s="42" t="str">
        <f ca="1">TEXT(TODAY(),"YYYY-MM-DD")</f>
        <v>2022-12-20</v>
      </c>
      <c r="I1900" s="40">
        <v>12</v>
      </c>
      <c r="J1900" s="40">
        <v>12</v>
      </c>
      <c r="K1900" s="40">
        <v>12</v>
      </c>
      <c r="L1900" s="40" t="s">
        <v>431</v>
      </c>
      <c r="M1900" s="40" t="s">
        <v>432</v>
      </c>
      <c r="N1900" s="21" t="s">
        <v>127</v>
      </c>
      <c r="O1900" s="21" t="s">
        <v>127</v>
      </c>
      <c r="P1900" s="21" t="s">
        <v>128</v>
      </c>
      <c r="Q1900" s="21" t="s">
        <v>128</v>
      </c>
      <c r="R1900" s="21" t="s">
        <v>128</v>
      </c>
      <c r="S1900" s="41"/>
      <c r="T1900" s="41" t="s">
        <v>129</v>
      </c>
      <c r="U1900" s="41" t="s">
        <v>130</v>
      </c>
      <c r="V1900" s="41"/>
      <c r="W1900" s="41" t="s">
        <v>131</v>
      </c>
      <c r="X1900" s="41" t="s">
        <v>132</v>
      </c>
      <c r="Y1900" s="41"/>
      <c r="Z1900" s="41"/>
      <c r="AA1900" s="41"/>
      <c r="AB1900" s="41"/>
      <c r="AC1900" s="41"/>
      <c r="AD1900" s="41" t="s">
        <v>128</v>
      </c>
      <c r="AE1900" s="41" t="s">
        <v>128</v>
      </c>
      <c r="AF1900" s="41" t="s">
        <v>128</v>
      </c>
      <c r="AG1900" s="41"/>
      <c r="AH1900" s="41"/>
      <c r="AI1900" s="41"/>
      <c r="AJ1900" s="41" t="s">
        <v>128</v>
      </c>
      <c r="AK1900" s="41" t="s">
        <v>128</v>
      </c>
      <c r="AL1900" s="41" t="s">
        <v>128</v>
      </c>
      <c r="AM1900" s="40"/>
      <c r="AN1900" s="40">
        <v>0</v>
      </c>
      <c r="AO1900" s="40">
        <v>4</v>
      </c>
      <c r="AP1900" s="40">
        <v>14</v>
      </c>
      <c r="AS1900" s="33"/>
      <c r="AT1900" s="33"/>
      <c r="AU1900" s="33"/>
      <c r="AV1900" s="33"/>
      <c r="AW1900" s="33"/>
      <c r="AX1900" s="33"/>
      <c r="AY1900" s="33"/>
      <c r="AZ1900" s="33"/>
      <c r="BA1900" s="33"/>
      <c r="BB1900" s="33"/>
      <c r="BC1900" s="33"/>
      <c r="BD1900" s="33"/>
      <c r="BE1900" s="33"/>
      <c r="BF1900" s="33"/>
      <c r="BG1900" s="33"/>
      <c r="BH1900" s="33"/>
      <c r="BI1900" s="33"/>
      <c r="BJ1900" s="33"/>
      <c r="BK1900" s="33"/>
      <c r="BL1900" s="33"/>
      <c r="BM1900" s="33"/>
      <c r="BN1900" s="33"/>
      <c r="BO1900" s="33"/>
      <c r="BP1900" s="33"/>
      <c r="BQ1900" s="33"/>
      <c r="BR1900" s="33"/>
      <c r="BS1900" s="33"/>
      <c r="BT1900" s="33"/>
      <c r="BU1900" s="33"/>
      <c r="BV1900" s="33"/>
      <c r="BW1900" s="33"/>
      <c r="BX1900" s="33"/>
      <c r="BY1900" s="33"/>
      <c r="BZ1900" s="33"/>
    </row>
    <row r="1901" spans="1:78" customFormat="1" x14ac:dyDescent="0.35"/>
    <row r="1902" spans="1:78" customFormat="1" x14ac:dyDescent="0.35">
      <c r="A1902" s="306" t="s">
        <v>793</v>
      </c>
      <c r="B1902" s="307"/>
      <c r="C1902" s="307"/>
      <c r="D1902" s="307"/>
      <c r="E1902" s="307"/>
      <c r="F1902" s="307"/>
      <c r="G1902" s="307"/>
      <c r="H1902" s="307"/>
      <c r="I1902" s="307"/>
      <c r="J1902" s="307"/>
    </row>
    <row r="1903" spans="1:78" customFormat="1" x14ac:dyDescent="0.35">
      <c r="A1903" s="286"/>
      <c r="B1903" s="287"/>
      <c r="C1903" s="308" t="s">
        <v>245</v>
      </c>
      <c r="D1903" s="308"/>
      <c r="E1903" s="308"/>
      <c r="F1903" s="308"/>
      <c r="G1903" s="308"/>
      <c r="H1903" s="308"/>
      <c r="I1903" s="308"/>
      <c r="J1903" s="308"/>
      <c r="K1903" s="308"/>
    </row>
    <row r="1904" spans="1:78" customFormat="1" x14ac:dyDescent="0.35">
      <c r="A1904" s="304" t="s">
        <v>246</v>
      </c>
      <c r="B1904" s="304" t="s">
        <v>247</v>
      </c>
      <c r="C1904" s="309" t="s">
        <v>248</v>
      </c>
      <c r="D1904" s="310"/>
      <c r="E1904" s="310"/>
      <c r="F1904" s="311"/>
      <c r="G1904" s="312" t="s">
        <v>249</v>
      </c>
      <c r="H1904" s="313"/>
      <c r="I1904" s="313"/>
      <c r="J1904" s="314"/>
      <c r="K1904" s="304" t="s">
        <v>250</v>
      </c>
      <c r="L1904" s="304" t="s">
        <v>251</v>
      </c>
    </row>
    <row r="1905" spans="1:78" customFormat="1" x14ac:dyDescent="0.35">
      <c r="A1905" s="305"/>
      <c r="B1905" s="305"/>
      <c r="C1905" s="88" t="s">
        <v>161</v>
      </c>
      <c r="D1905" s="88" t="s">
        <v>163</v>
      </c>
      <c r="E1905" s="88" t="s">
        <v>252</v>
      </c>
      <c r="F1905" s="88" t="s">
        <v>253</v>
      </c>
      <c r="G1905" s="89" t="s">
        <v>161</v>
      </c>
      <c r="H1905" s="89" t="s">
        <v>163</v>
      </c>
      <c r="I1905" s="89" t="s">
        <v>252</v>
      </c>
      <c r="J1905" s="89" t="s">
        <v>253</v>
      </c>
      <c r="K1905" s="305"/>
      <c r="L1905" s="305"/>
    </row>
    <row r="1906" spans="1:78" customFormat="1" x14ac:dyDescent="0.35">
      <c r="A1906" s="41" t="s">
        <v>254</v>
      </c>
      <c r="B1906" s="41" t="s">
        <v>255</v>
      </c>
      <c r="C1906" s="21" t="str">
        <f>TEXT(9707.25,"0.00")</f>
        <v>9707.25</v>
      </c>
      <c r="D1906" s="21" t="str">
        <f>TEXT(0,"0")</f>
        <v>0</v>
      </c>
      <c r="E1906" s="21" t="str">
        <f>TEXT(9707.25,"0.00")</f>
        <v>9707.25</v>
      </c>
      <c r="F1906" s="21" t="str">
        <f>TEXT(100,"0")</f>
        <v>100</v>
      </c>
      <c r="G1906" s="21" t="str">
        <f>TEXT(9707.25,"0.00")</f>
        <v>9707.25</v>
      </c>
      <c r="H1906" s="21" t="str">
        <f>TEXT(0,"0")</f>
        <v>0</v>
      </c>
      <c r="I1906" s="21" t="str">
        <f>TEXT(9707.25,"0.00")</f>
        <v>9707.25</v>
      </c>
      <c r="J1906" s="21" t="str">
        <f>TEXT(100,"0")</f>
        <v>100</v>
      </c>
      <c r="K1906" s="21" t="str">
        <f>TEXT(0,"0")</f>
        <v>0</v>
      </c>
      <c r="L1906" s="41" t="s">
        <v>28</v>
      </c>
    </row>
    <row r="1908" spans="1:78" customFormat="1" x14ac:dyDescent="0.35">
      <c r="A1908" s="34" t="s">
        <v>801</v>
      </c>
      <c r="B1908" s="35"/>
      <c r="C1908" s="35"/>
      <c r="D1908" s="35"/>
      <c r="E1908" s="35"/>
      <c r="F1908" s="35"/>
      <c r="G1908" s="35"/>
      <c r="H1908" s="35"/>
      <c r="I1908" s="35"/>
      <c r="J1908" s="35"/>
      <c r="K1908" s="35"/>
      <c r="L1908" s="35"/>
      <c r="M1908" s="35"/>
      <c r="N1908" s="35"/>
      <c r="O1908" s="35"/>
      <c r="P1908" s="35"/>
      <c r="Q1908" s="35"/>
      <c r="R1908" s="35"/>
      <c r="S1908" s="35"/>
      <c r="T1908" s="35"/>
      <c r="U1908" s="35"/>
      <c r="V1908" s="35"/>
      <c r="W1908" s="35"/>
      <c r="X1908" s="35"/>
      <c r="Y1908" s="35"/>
      <c r="Z1908" s="35"/>
      <c r="AA1908" s="35"/>
      <c r="AB1908" s="35"/>
      <c r="AC1908" s="35"/>
      <c r="AD1908" s="35"/>
      <c r="AE1908" s="35"/>
      <c r="AF1908" s="35"/>
      <c r="AG1908" s="35"/>
      <c r="AH1908" s="35"/>
      <c r="AI1908" s="35"/>
    </row>
    <row r="1909" spans="1:78" customFormat="1" x14ac:dyDescent="0.35">
      <c r="A1909" s="36" t="s">
        <v>84</v>
      </c>
      <c r="B1909" s="36" t="s">
        <v>85</v>
      </c>
      <c r="C1909" s="36" t="s">
        <v>86</v>
      </c>
      <c r="D1909" s="36" t="s">
        <v>87</v>
      </c>
      <c r="E1909" s="36" t="s">
        <v>88</v>
      </c>
      <c r="F1909" s="36" t="s">
        <v>89</v>
      </c>
      <c r="G1909" s="36" t="s">
        <v>90</v>
      </c>
      <c r="H1909" s="36" t="s">
        <v>91</v>
      </c>
      <c r="I1909" s="36" t="s">
        <v>92</v>
      </c>
      <c r="J1909" s="36" t="s">
        <v>93</v>
      </c>
      <c r="K1909" s="36" t="s">
        <v>94</v>
      </c>
      <c r="L1909" s="36" t="s">
        <v>95</v>
      </c>
      <c r="M1909" s="36" t="s">
        <v>96</v>
      </c>
      <c r="N1909" s="36" t="s">
        <v>97</v>
      </c>
      <c r="O1909" s="36" t="s">
        <v>98</v>
      </c>
      <c r="P1909" s="36" t="s">
        <v>99</v>
      </c>
      <c r="Q1909" s="36" t="s">
        <v>100</v>
      </c>
      <c r="R1909" s="36" t="s">
        <v>101</v>
      </c>
      <c r="S1909" s="37" t="s">
        <v>102</v>
      </c>
      <c r="T1909" s="315" t="s">
        <v>103</v>
      </c>
      <c r="U1909" s="316"/>
      <c r="V1909" s="317"/>
      <c r="W1909" s="315" t="s">
        <v>104</v>
      </c>
      <c r="X1909" s="317"/>
      <c r="Y1909" s="288"/>
      <c r="Z1909" s="318" t="s">
        <v>105</v>
      </c>
      <c r="AA1909" s="319"/>
      <c r="AB1909" s="319"/>
      <c r="AC1909" s="319"/>
      <c r="AD1909" s="319"/>
      <c r="AE1909" s="319"/>
      <c r="AF1909" s="320"/>
      <c r="AG1909" s="318" t="s">
        <v>106</v>
      </c>
      <c r="AH1909" s="319"/>
      <c r="AI1909" s="319"/>
      <c r="AJ1909" s="319"/>
      <c r="AK1909" s="319"/>
      <c r="AL1909" s="320"/>
      <c r="AM1909" s="46"/>
      <c r="AN1909" s="47"/>
      <c r="AO1909" s="47"/>
      <c r="AP1909" s="47"/>
      <c r="AS1909" s="33"/>
      <c r="AT1909" s="33"/>
      <c r="AU1909" s="33"/>
      <c r="AV1909" s="33"/>
      <c r="AW1909" s="33"/>
      <c r="AX1909" s="33"/>
      <c r="AY1909" s="33"/>
      <c r="AZ1909" s="33"/>
      <c r="BA1909" s="33"/>
      <c r="BB1909" s="33"/>
      <c r="BC1909" s="33"/>
      <c r="BD1909" s="33"/>
      <c r="BE1909" s="33"/>
      <c r="BF1909" s="33"/>
      <c r="BG1909" s="33"/>
      <c r="BH1909" s="33"/>
      <c r="BI1909" s="33"/>
      <c r="BJ1909" s="33"/>
      <c r="BK1909" s="33"/>
      <c r="BL1909" s="33"/>
      <c r="BM1909" s="33"/>
      <c r="BN1909" s="33"/>
      <c r="BO1909" s="33"/>
      <c r="BP1909" s="33"/>
      <c r="BQ1909" s="33"/>
      <c r="BR1909" s="33"/>
      <c r="BS1909" s="33"/>
      <c r="BT1909" s="33"/>
      <c r="BU1909" s="33"/>
      <c r="BV1909" s="33"/>
      <c r="BW1909" s="33"/>
      <c r="BX1909" s="33"/>
      <c r="BY1909" s="33"/>
      <c r="BZ1909" s="33"/>
    </row>
    <row r="1910" spans="1:78" customFormat="1" x14ac:dyDescent="0.35">
      <c r="A1910" s="38"/>
      <c r="B1910" s="38"/>
      <c r="C1910" s="38"/>
      <c r="D1910" s="38"/>
      <c r="E1910" s="38"/>
      <c r="F1910" s="38"/>
      <c r="G1910" s="38"/>
      <c r="H1910" s="38"/>
      <c r="I1910" s="38"/>
      <c r="J1910" s="38"/>
      <c r="K1910" s="38"/>
      <c r="L1910" s="38"/>
      <c r="M1910" s="38"/>
      <c r="N1910" s="38"/>
      <c r="O1910" s="38"/>
      <c r="P1910" s="38"/>
      <c r="Q1910" s="38"/>
      <c r="R1910" s="38"/>
      <c r="S1910" s="38"/>
      <c r="T1910" s="39" t="s">
        <v>107</v>
      </c>
      <c r="U1910" s="39" t="s">
        <v>108</v>
      </c>
      <c r="V1910" s="39" t="s">
        <v>109</v>
      </c>
      <c r="W1910" s="39" t="s">
        <v>110</v>
      </c>
      <c r="X1910" s="39" t="s">
        <v>111</v>
      </c>
      <c r="Y1910" s="39" t="s">
        <v>112</v>
      </c>
      <c r="Z1910" s="39" t="s">
        <v>113</v>
      </c>
      <c r="AA1910" s="39" t="s">
        <v>114</v>
      </c>
      <c r="AB1910" s="39" t="s">
        <v>115</v>
      </c>
      <c r="AC1910" s="39" t="s">
        <v>116</v>
      </c>
      <c r="AD1910" s="39" t="s">
        <v>117</v>
      </c>
      <c r="AE1910" s="39" t="s">
        <v>118</v>
      </c>
      <c r="AF1910" s="39" t="s">
        <v>119</v>
      </c>
      <c r="AG1910" s="39" t="s">
        <v>120</v>
      </c>
      <c r="AH1910" s="39" t="s">
        <v>121</v>
      </c>
      <c r="AI1910" s="39" t="s">
        <v>122</v>
      </c>
      <c r="AJ1910" s="39" t="s">
        <v>123</v>
      </c>
      <c r="AK1910" s="39" t="s">
        <v>124</v>
      </c>
      <c r="AL1910" s="39" t="s">
        <v>125</v>
      </c>
      <c r="AM1910" s="38" t="s">
        <v>149</v>
      </c>
      <c r="AN1910" s="39" t="s">
        <v>150</v>
      </c>
      <c r="AO1910" s="39" t="s">
        <v>151</v>
      </c>
      <c r="AP1910" s="58" t="s">
        <v>178</v>
      </c>
      <c r="AS1910" s="33"/>
      <c r="AT1910" s="33"/>
      <c r="AU1910" s="33"/>
      <c r="AV1910" s="33"/>
      <c r="AW1910" s="33"/>
      <c r="AX1910" s="33"/>
      <c r="AY1910" s="33"/>
      <c r="AZ1910" s="33"/>
      <c r="BA1910" s="33"/>
      <c r="BB1910" s="33"/>
      <c r="BC1910" s="33"/>
      <c r="BD1910" s="33"/>
      <c r="BE1910" s="33"/>
      <c r="BF1910" s="33"/>
      <c r="BG1910" s="33"/>
      <c r="BH1910" s="33"/>
      <c r="BI1910" s="33"/>
      <c r="BJ1910" s="33"/>
      <c r="BK1910" s="33"/>
      <c r="BL1910" s="33"/>
      <c r="BM1910" s="33"/>
      <c r="BN1910" s="33"/>
      <c r="BO1910" s="33"/>
      <c r="BP1910" s="33"/>
      <c r="BQ1910" s="33"/>
      <c r="BR1910" s="33"/>
      <c r="BS1910" s="33"/>
      <c r="BT1910" s="33"/>
      <c r="BU1910" s="33"/>
      <c r="BV1910" s="33"/>
      <c r="BW1910" s="33"/>
      <c r="BX1910" s="33"/>
      <c r="BY1910" s="33"/>
      <c r="BZ1910" s="33"/>
    </row>
    <row r="1911" spans="1:78" customFormat="1" x14ac:dyDescent="0.35">
      <c r="A1911" s="40" t="s">
        <v>145</v>
      </c>
      <c r="B1911" s="5" t="s">
        <v>647</v>
      </c>
      <c r="C1911" s="40" t="s">
        <v>802</v>
      </c>
      <c r="D1911" s="5" t="s">
        <v>146</v>
      </c>
      <c r="E1911" s="41" t="s">
        <v>28</v>
      </c>
      <c r="F1911" s="40" t="s">
        <v>126</v>
      </c>
      <c r="G1911" s="42" t="str">
        <f ca="1">TEXT(TODAY(),"YYYY-MM-DD")</f>
        <v>2022-12-20</v>
      </c>
      <c r="H1911" s="42" t="str">
        <f ca="1">TEXT(TODAY(),"YYYY-MM-DD")</f>
        <v>2022-12-20</v>
      </c>
      <c r="I1911" s="40">
        <v>12</v>
      </c>
      <c r="J1911" s="40">
        <v>12</v>
      </c>
      <c r="K1911" s="40">
        <v>12</v>
      </c>
      <c r="L1911" s="40" t="s">
        <v>431</v>
      </c>
      <c r="M1911" s="40" t="s">
        <v>432</v>
      </c>
      <c r="N1911" s="21" t="s">
        <v>127</v>
      </c>
      <c r="O1911" s="21" t="s">
        <v>127</v>
      </c>
      <c r="P1911" s="21" t="s">
        <v>128</v>
      </c>
      <c r="Q1911" s="21" t="s">
        <v>128</v>
      </c>
      <c r="R1911" s="21" t="s">
        <v>128</v>
      </c>
      <c r="S1911" s="41"/>
      <c r="T1911" s="41" t="s">
        <v>129</v>
      </c>
      <c r="U1911" s="41" t="s">
        <v>130</v>
      </c>
      <c r="V1911" s="41"/>
      <c r="W1911" s="41" t="s">
        <v>131</v>
      </c>
      <c r="X1911" s="41" t="s">
        <v>132</v>
      </c>
      <c r="Y1911" s="41"/>
      <c r="Z1911" s="41"/>
      <c r="AA1911" s="41"/>
      <c r="AB1911" s="41"/>
      <c r="AC1911" s="41"/>
      <c r="AD1911" s="41" t="s">
        <v>128</v>
      </c>
      <c r="AE1911" s="41" t="s">
        <v>128</v>
      </c>
      <c r="AF1911" s="41" t="s">
        <v>128</v>
      </c>
      <c r="AG1911" s="41"/>
      <c r="AH1911" s="41"/>
      <c r="AI1911" s="41"/>
      <c r="AJ1911" s="41" t="s">
        <v>128</v>
      </c>
      <c r="AK1911" s="41" t="s">
        <v>128</v>
      </c>
      <c r="AL1911" s="41" t="s">
        <v>128</v>
      </c>
      <c r="AM1911" s="40"/>
      <c r="AN1911" s="40">
        <v>0</v>
      </c>
      <c r="AO1911" s="40">
        <v>0</v>
      </c>
      <c r="AP1911" s="40">
        <v>14</v>
      </c>
      <c r="AS1911" s="33"/>
      <c r="AT1911" s="33"/>
      <c r="AU1911" s="33"/>
      <c r="AV1911" s="33"/>
      <c r="AW1911" s="33"/>
      <c r="AX1911" s="33"/>
      <c r="AY1911" s="33"/>
      <c r="AZ1911" s="33"/>
      <c r="BA1911" s="33"/>
      <c r="BB1911" s="33"/>
      <c r="BC1911" s="33"/>
      <c r="BD1911" s="33"/>
      <c r="BE1911" s="33"/>
      <c r="BF1911" s="33"/>
      <c r="BG1911" s="33"/>
      <c r="BH1911" s="33"/>
      <c r="BI1911" s="33"/>
      <c r="BJ1911" s="33"/>
      <c r="BK1911" s="33"/>
      <c r="BL1911" s="33"/>
      <c r="BM1911" s="33"/>
      <c r="BN1911" s="33"/>
      <c r="BO1911" s="33"/>
      <c r="BP1911" s="33"/>
      <c r="BQ1911" s="33"/>
      <c r="BR1911" s="33"/>
      <c r="BS1911" s="33"/>
      <c r="BT1911" s="33"/>
      <c r="BU1911" s="33"/>
      <c r="BV1911" s="33"/>
      <c r="BW1911" s="33"/>
      <c r="BX1911" s="33"/>
      <c r="BY1911" s="33"/>
      <c r="BZ1911" s="33"/>
    </row>
    <row r="1912" spans="1:78" customFormat="1" ht="19" customHeight="1" x14ac:dyDescent="0.35">
      <c r="A1912" s="33"/>
      <c r="B1912" s="33"/>
      <c r="C1912" s="33"/>
      <c r="D1912" s="33"/>
      <c r="E1912" s="33"/>
      <c r="F1912" s="33"/>
      <c r="G1912" s="33"/>
      <c r="H1912" s="33"/>
      <c r="I1912" s="33"/>
      <c r="J1912" s="33"/>
      <c r="K1912" s="33"/>
      <c r="L1912" s="14"/>
      <c r="M1912" s="14"/>
      <c r="Y1912" s="60"/>
    </row>
    <row r="1913" spans="1:78" customFormat="1" ht="18.5" x14ac:dyDescent="0.35">
      <c r="A1913" s="48" t="s">
        <v>803</v>
      </c>
      <c r="B1913" s="49"/>
      <c r="C1913" s="49"/>
      <c r="D1913" s="49"/>
      <c r="E1913" s="49"/>
      <c r="F1913" s="49"/>
      <c r="G1913" s="49"/>
      <c r="H1913" s="49"/>
      <c r="I1913" s="49"/>
      <c r="J1913" s="49"/>
      <c r="K1913" s="49"/>
      <c r="L1913" s="33"/>
      <c r="Y1913" s="60"/>
      <c r="BB1913" s="33"/>
      <c r="BC1913" s="33"/>
      <c r="BD1913" s="33"/>
      <c r="BE1913" s="33"/>
      <c r="BF1913" s="33"/>
      <c r="BG1913" s="33"/>
      <c r="BH1913" s="33"/>
      <c r="BI1913" s="33"/>
      <c r="BJ1913" s="33"/>
      <c r="BK1913" s="33"/>
      <c r="BL1913" s="33"/>
      <c r="BM1913" s="33"/>
      <c r="BN1913" s="33"/>
      <c r="BO1913" s="33"/>
      <c r="BP1913" s="33"/>
      <c r="BQ1913" s="33"/>
      <c r="BR1913" s="33"/>
      <c r="BS1913" s="33"/>
      <c r="BT1913" s="33"/>
      <c r="BU1913" s="33"/>
      <c r="BV1913" s="33"/>
      <c r="BW1913" s="33"/>
      <c r="BX1913" s="33"/>
      <c r="BY1913" s="33"/>
      <c r="BZ1913" s="33"/>
    </row>
    <row r="1914" spans="1:78" customFormat="1" ht="15.5" x14ac:dyDescent="0.35">
      <c r="A1914" s="43" t="s">
        <v>32</v>
      </c>
      <c r="B1914" s="43" t="s">
        <v>33</v>
      </c>
      <c r="C1914" s="43" t="s">
        <v>34</v>
      </c>
      <c r="D1914" s="43" t="s">
        <v>4</v>
      </c>
      <c r="E1914" s="43" t="s">
        <v>35</v>
      </c>
      <c r="F1914" s="43" t="s">
        <v>133</v>
      </c>
      <c r="G1914" s="43" t="s">
        <v>134</v>
      </c>
      <c r="H1914" s="43" t="s">
        <v>135</v>
      </c>
      <c r="I1914" s="43" t="s">
        <v>136</v>
      </c>
      <c r="J1914" s="43" t="s">
        <v>137</v>
      </c>
      <c r="K1914" s="43" t="s">
        <v>138</v>
      </c>
      <c r="L1914" s="33"/>
      <c r="Y1914" s="60"/>
      <c r="BB1914" s="33"/>
      <c r="BC1914" s="33"/>
      <c r="BD1914" s="33"/>
      <c r="BE1914" s="33"/>
      <c r="BF1914" s="33"/>
      <c r="BG1914" s="33"/>
      <c r="BH1914" s="33"/>
      <c r="BI1914" s="33"/>
      <c r="BJ1914" s="33"/>
      <c r="BK1914" s="33"/>
      <c r="BL1914" s="33"/>
      <c r="BM1914" s="33"/>
      <c r="BN1914" s="33"/>
      <c r="BO1914" s="33"/>
      <c r="BP1914" s="33"/>
      <c r="BQ1914" s="33"/>
      <c r="BR1914" s="33"/>
      <c r="BS1914" s="33"/>
      <c r="BT1914" s="33"/>
      <c r="BU1914" s="33"/>
      <c r="BV1914" s="33"/>
      <c r="BW1914" s="33"/>
      <c r="BX1914" s="33"/>
      <c r="BY1914" s="33"/>
      <c r="BZ1914" s="33"/>
    </row>
    <row r="1915" spans="1:78" customFormat="1" x14ac:dyDescent="0.35">
      <c r="A1915" s="44" t="s">
        <v>139</v>
      </c>
      <c r="B1915" s="44" t="s">
        <v>140</v>
      </c>
      <c r="C1915" s="44" t="str">
        <f ca="1">TEXT(TODAY(),"YYYY-MM-DD")</f>
        <v>2022-12-20</v>
      </c>
      <c r="D1915" s="44" t="s">
        <v>13</v>
      </c>
      <c r="E1915" s="44" t="s">
        <v>38</v>
      </c>
      <c r="F1915" s="45" t="str">
        <f ca="1">TEXT(TODAY(),"YYYY-MM-DD")</f>
        <v>2022-12-20</v>
      </c>
      <c r="G1915" s="42" t="s">
        <v>128</v>
      </c>
      <c r="H1915" s="44" t="s">
        <v>647</v>
      </c>
      <c r="I1915" s="44" t="s">
        <v>141</v>
      </c>
      <c r="J1915" s="44" t="s">
        <v>152</v>
      </c>
      <c r="K1915" s="44"/>
      <c r="L1915" s="33"/>
      <c r="Y1915" s="60"/>
      <c r="BB1915" s="33"/>
      <c r="BC1915" s="33"/>
      <c r="BD1915" s="33"/>
      <c r="BE1915" s="33"/>
      <c r="BF1915" s="33"/>
      <c r="BG1915" s="33"/>
      <c r="BH1915" s="33"/>
      <c r="BI1915" s="33"/>
      <c r="BJ1915" s="33"/>
      <c r="BK1915" s="33"/>
      <c r="BL1915" s="33"/>
      <c r="BM1915" s="33"/>
      <c r="BN1915" s="33"/>
      <c r="BO1915" s="33"/>
      <c r="BP1915" s="33"/>
      <c r="BQ1915" s="33"/>
      <c r="BR1915" s="33"/>
      <c r="BS1915" s="33"/>
      <c r="BT1915" s="33"/>
      <c r="BU1915" s="33"/>
      <c r="BV1915" s="33"/>
      <c r="BW1915" s="33"/>
      <c r="BX1915" s="33"/>
      <c r="BY1915" s="33"/>
      <c r="BZ1915" s="33"/>
    </row>
    <row r="1916" spans="1:78" customFormat="1" x14ac:dyDescent="0.35">
      <c r="A1916" s="44" t="s">
        <v>36</v>
      </c>
      <c r="B1916" s="44" t="s">
        <v>143</v>
      </c>
      <c r="C1916" s="44" t="str">
        <f ca="1">TEXT(TODAY(),"YYYY-MM-DD")</f>
        <v>2022-12-20</v>
      </c>
      <c r="D1916" s="44" t="s">
        <v>13</v>
      </c>
      <c r="E1916" s="44" t="s">
        <v>144</v>
      </c>
      <c r="F1916" s="45" t="str">
        <f ca="1">TEXT(TODAY(),"YYYY-MM-DD")</f>
        <v>2022-12-20</v>
      </c>
      <c r="G1916" s="42" t="s">
        <v>128</v>
      </c>
      <c r="H1916" s="44" t="s">
        <v>647</v>
      </c>
      <c r="I1916" s="44" t="s">
        <v>141</v>
      </c>
      <c r="J1916" s="44" t="s">
        <v>142</v>
      </c>
      <c r="K1916" s="44"/>
      <c r="L1916" s="33"/>
      <c r="Y1916" s="60"/>
      <c r="BB1916" s="33"/>
      <c r="BC1916" s="33"/>
      <c r="BD1916" s="33"/>
      <c r="BE1916" s="33"/>
      <c r="BF1916" s="33"/>
      <c r="BG1916" s="33"/>
      <c r="BH1916" s="33"/>
      <c r="BI1916" s="33"/>
      <c r="BJ1916" s="33"/>
      <c r="BK1916" s="33"/>
      <c r="BL1916" s="33"/>
      <c r="BM1916" s="33"/>
      <c r="BN1916" s="33"/>
      <c r="BO1916" s="33"/>
      <c r="BP1916" s="33"/>
      <c r="BQ1916" s="33"/>
      <c r="BR1916" s="33"/>
      <c r="BS1916" s="33"/>
      <c r="BT1916" s="33"/>
      <c r="BU1916" s="33"/>
      <c r="BV1916" s="33"/>
      <c r="BW1916" s="33"/>
      <c r="BX1916" s="33"/>
      <c r="BY1916" s="33"/>
      <c r="BZ1916" s="33"/>
    </row>
    <row r="1918" spans="1:78" customFormat="1" x14ac:dyDescent="0.35">
      <c r="A1918" s="321" t="s">
        <v>804</v>
      </c>
      <c r="B1918" s="322"/>
      <c r="C1918" s="322"/>
      <c r="D1918" s="322"/>
      <c r="E1918" s="322"/>
      <c r="F1918" s="322"/>
      <c r="G1918" s="322"/>
      <c r="H1918" s="322"/>
      <c r="I1918" s="322"/>
      <c r="J1918" s="322"/>
      <c r="K1918" s="322"/>
      <c r="L1918" s="322"/>
      <c r="M1918" s="322"/>
      <c r="N1918" s="322"/>
      <c r="O1918" s="322"/>
      <c r="P1918" s="322"/>
      <c r="Q1918" s="322"/>
      <c r="R1918" s="322"/>
      <c r="S1918" s="290"/>
      <c r="T1918" s="290"/>
      <c r="U1918" s="290"/>
      <c r="V1918" s="290"/>
      <c r="W1918" s="290"/>
      <c r="X1918" s="290"/>
      <c r="Y1918" s="290"/>
      <c r="Z1918" s="290"/>
    </row>
    <row r="1919" spans="1:78" customFormat="1" x14ac:dyDescent="0.35">
      <c r="A1919" s="56" t="s">
        <v>153</v>
      </c>
      <c r="B1919" s="56" t="s">
        <v>154</v>
      </c>
      <c r="C1919" s="56" t="s">
        <v>155</v>
      </c>
      <c r="D1919" s="56" t="s">
        <v>90</v>
      </c>
      <c r="E1919" s="56" t="s">
        <v>102</v>
      </c>
      <c r="F1919" s="56" t="s">
        <v>156</v>
      </c>
      <c r="G1919" s="56" t="s">
        <v>157</v>
      </c>
      <c r="H1919" s="56" t="s">
        <v>158</v>
      </c>
      <c r="I1919" s="56" t="s">
        <v>159</v>
      </c>
      <c r="J1919" s="56" t="s">
        <v>160</v>
      </c>
      <c r="K1919" s="56" t="s">
        <v>161</v>
      </c>
      <c r="L1919" s="56" t="s">
        <v>162</v>
      </c>
      <c r="M1919" s="56" t="s">
        <v>163</v>
      </c>
      <c r="N1919" s="56" t="s">
        <v>164</v>
      </c>
      <c r="O1919" s="56" t="s">
        <v>165</v>
      </c>
      <c r="P1919" s="56" t="s">
        <v>166</v>
      </c>
      <c r="Q1919" s="56" t="s">
        <v>167</v>
      </c>
      <c r="R1919" s="56" t="s">
        <v>168</v>
      </c>
      <c r="S1919" s="56" t="s">
        <v>169</v>
      </c>
      <c r="T1919" s="56" t="s">
        <v>136</v>
      </c>
      <c r="U1919" s="56" t="s">
        <v>135</v>
      </c>
      <c r="V1919" s="56" t="s">
        <v>171</v>
      </c>
      <c r="W1919" s="56" t="s">
        <v>174</v>
      </c>
      <c r="X1919" s="56" t="s">
        <v>175</v>
      </c>
      <c r="Y1919" s="56" t="s">
        <v>177</v>
      </c>
      <c r="Z1919" s="56" t="s">
        <v>172</v>
      </c>
    </row>
    <row r="1920" spans="1:78" customFormat="1" ht="16" customHeight="1" x14ac:dyDescent="0.35">
      <c r="A1920" s="51" t="s">
        <v>805</v>
      </c>
      <c r="B1920" s="50" t="s">
        <v>806</v>
      </c>
      <c r="C1920" s="223" t="s">
        <v>651</v>
      </c>
      <c r="D1920" s="225" t="str">
        <f ca="1">TEXT(TODAY(),"YYYY-MM-DD")</f>
        <v>2022-12-20</v>
      </c>
      <c r="E1920" s="223" t="str">
        <f ca="1">TEXT(TODAY()+45,"YYYY-MM-DD")</f>
        <v>2023-02-03</v>
      </c>
      <c r="F1920" s="224">
        <v>28</v>
      </c>
      <c r="G1920" s="224" t="s">
        <v>238</v>
      </c>
      <c r="H1920" s="224">
        <f>F1920</f>
        <v>28</v>
      </c>
      <c r="I1920" s="223" t="s">
        <v>65</v>
      </c>
      <c r="J1920" s="224">
        <v>1</v>
      </c>
      <c r="K1920" s="224" t="str">
        <f>TEXT(H1920*J1920,"0")</f>
        <v>28</v>
      </c>
      <c r="L1920" s="224"/>
      <c r="M1920" s="224">
        <f>10+(J1920*3)</f>
        <v>13</v>
      </c>
      <c r="N1920" s="223"/>
      <c r="O1920" s="223"/>
      <c r="P1920" s="223"/>
      <c r="Q1920" s="223"/>
      <c r="R1920" s="223"/>
      <c r="S1920" s="223"/>
      <c r="T1920" s="223" t="s">
        <v>141</v>
      </c>
      <c r="U1920" s="223" t="s">
        <v>647</v>
      </c>
      <c r="V1920" s="223" t="s">
        <v>195</v>
      </c>
      <c r="W1920" s="223" t="s">
        <v>38</v>
      </c>
      <c r="X1920" s="223" t="s">
        <v>196</v>
      </c>
      <c r="Y1920" s="223" t="s">
        <v>291</v>
      </c>
      <c r="Z1920" s="223"/>
      <c r="AU1920" t="s">
        <v>853</v>
      </c>
    </row>
    <row r="1922" spans="1:78" customFormat="1" x14ac:dyDescent="0.35">
      <c r="A1922" s="34" t="s">
        <v>807</v>
      </c>
      <c r="B1922" s="35"/>
      <c r="C1922" s="35"/>
      <c r="D1922" s="35"/>
      <c r="E1922" s="35"/>
      <c r="F1922" s="35"/>
      <c r="G1922" s="35"/>
      <c r="H1922" s="35"/>
      <c r="I1922" s="35"/>
      <c r="J1922" s="35"/>
      <c r="K1922" s="35"/>
      <c r="L1922" s="35"/>
      <c r="M1922" s="35"/>
      <c r="N1922" s="35"/>
      <c r="O1922" s="35"/>
      <c r="P1922" s="35"/>
      <c r="Q1922" s="35"/>
      <c r="R1922" s="35"/>
      <c r="S1922" s="35"/>
      <c r="T1922" s="35"/>
      <c r="U1922" s="35"/>
      <c r="V1922" s="35"/>
      <c r="W1922" s="35"/>
      <c r="X1922" s="35"/>
      <c r="Y1922" s="35"/>
      <c r="Z1922" s="35"/>
      <c r="AA1922" s="35"/>
      <c r="AB1922" s="35"/>
      <c r="AC1922" s="35"/>
      <c r="AD1922" s="35"/>
      <c r="AE1922" s="35"/>
      <c r="AF1922" s="35"/>
      <c r="AG1922" s="35"/>
      <c r="AH1922" s="35"/>
      <c r="AI1922" s="35"/>
    </row>
    <row r="1923" spans="1:78" customFormat="1" x14ac:dyDescent="0.35">
      <c r="A1923" s="36" t="s">
        <v>84</v>
      </c>
      <c r="B1923" s="36" t="s">
        <v>85</v>
      </c>
      <c r="C1923" s="36" t="s">
        <v>86</v>
      </c>
      <c r="D1923" s="36" t="s">
        <v>87</v>
      </c>
      <c r="E1923" s="36" t="s">
        <v>88</v>
      </c>
      <c r="F1923" s="36" t="s">
        <v>89</v>
      </c>
      <c r="G1923" s="36" t="s">
        <v>90</v>
      </c>
      <c r="H1923" s="36" t="s">
        <v>91</v>
      </c>
      <c r="I1923" s="36" t="s">
        <v>92</v>
      </c>
      <c r="J1923" s="36" t="s">
        <v>93</v>
      </c>
      <c r="K1923" s="36" t="s">
        <v>94</v>
      </c>
      <c r="L1923" s="36" t="s">
        <v>95</v>
      </c>
      <c r="M1923" s="36" t="s">
        <v>96</v>
      </c>
      <c r="N1923" s="36" t="s">
        <v>97</v>
      </c>
      <c r="O1923" s="36" t="s">
        <v>98</v>
      </c>
      <c r="P1923" s="36" t="s">
        <v>99</v>
      </c>
      <c r="Q1923" s="36" t="s">
        <v>100</v>
      </c>
      <c r="R1923" s="36" t="s">
        <v>101</v>
      </c>
      <c r="S1923" s="37" t="s">
        <v>102</v>
      </c>
      <c r="T1923" s="315" t="s">
        <v>103</v>
      </c>
      <c r="U1923" s="316"/>
      <c r="V1923" s="317"/>
      <c r="W1923" s="315" t="s">
        <v>104</v>
      </c>
      <c r="X1923" s="317"/>
      <c r="Y1923" s="288"/>
      <c r="Z1923" s="318" t="s">
        <v>105</v>
      </c>
      <c r="AA1923" s="319"/>
      <c r="AB1923" s="319"/>
      <c r="AC1923" s="319"/>
      <c r="AD1923" s="319"/>
      <c r="AE1923" s="319"/>
      <c r="AF1923" s="320"/>
      <c r="AG1923" s="318" t="s">
        <v>106</v>
      </c>
      <c r="AH1923" s="319"/>
      <c r="AI1923" s="319"/>
      <c r="AJ1923" s="319"/>
      <c r="AK1923" s="319"/>
      <c r="AL1923" s="320"/>
      <c r="AM1923" s="46"/>
      <c r="AN1923" s="47"/>
      <c r="AO1923" s="47"/>
      <c r="AP1923" s="47"/>
      <c r="AS1923" s="33"/>
      <c r="AT1923" s="33"/>
      <c r="AU1923" s="33"/>
      <c r="AV1923" s="33"/>
      <c r="AW1923" s="33"/>
      <c r="AX1923" s="33"/>
      <c r="AY1923" s="33"/>
      <c r="AZ1923" s="33"/>
      <c r="BA1923" s="33"/>
      <c r="BB1923" s="33"/>
      <c r="BC1923" s="33"/>
      <c r="BD1923" s="33"/>
      <c r="BE1923" s="33"/>
      <c r="BF1923" s="33"/>
      <c r="BG1923" s="33"/>
      <c r="BH1923" s="33"/>
      <c r="BI1923" s="33"/>
      <c r="BJ1923" s="33"/>
      <c r="BK1923" s="33"/>
      <c r="BL1923" s="33"/>
      <c r="BM1923" s="33"/>
      <c r="BN1923" s="33"/>
      <c r="BO1923" s="33"/>
      <c r="BP1923" s="33"/>
      <c r="BQ1923" s="33"/>
      <c r="BR1923" s="33"/>
      <c r="BS1923" s="33"/>
      <c r="BT1923" s="33"/>
      <c r="BU1923" s="33"/>
      <c r="BV1923" s="33"/>
      <c r="BW1923" s="33"/>
      <c r="BX1923" s="33"/>
      <c r="BY1923" s="33"/>
      <c r="BZ1923" s="33"/>
    </row>
    <row r="1924" spans="1:78" customFormat="1" x14ac:dyDescent="0.35">
      <c r="A1924" s="38"/>
      <c r="B1924" s="38"/>
      <c r="C1924" s="38"/>
      <c r="D1924" s="38"/>
      <c r="E1924" s="38"/>
      <c r="F1924" s="38"/>
      <c r="G1924" s="38"/>
      <c r="H1924" s="38"/>
      <c r="I1924" s="38"/>
      <c r="J1924" s="38"/>
      <c r="K1924" s="38"/>
      <c r="L1924" s="38"/>
      <c r="M1924" s="38"/>
      <c r="N1924" s="38"/>
      <c r="O1924" s="38"/>
      <c r="P1924" s="38"/>
      <c r="Q1924" s="38"/>
      <c r="R1924" s="38"/>
      <c r="S1924" s="38"/>
      <c r="T1924" s="39" t="s">
        <v>107</v>
      </c>
      <c r="U1924" s="39" t="s">
        <v>108</v>
      </c>
      <c r="V1924" s="39" t="s">
        <v>109</v>
      </c>
      <c r="W1924" s="39" t="s">
        <v>110</v>
      </c>
      <c r="X1924" s="39" t="s">
        <v>111</v>
      </c>
      <c r="Y1924" s="39" t="s">
        <v>112</v>
      </c>
      <c r="Z1924" s="39" t="s">
        <v>113</v>
      </c>
      <c r="AA1924" s="39" t="s">
        <v>114</v>
      </c>
      <c r="AB1924" s="39" t="s">
        <v>115</v>
      </c>
      <c r="AC1924" s="39" t="s">
        <v>116</v>
      </c>
      <c r="AD1924" s="39" t="s">
        <v>117</v>
      </c>
      <c r="AE1924" s="39" t="s">
        <v>118</v>
      </c>
      <c r="AF1924" s="39" t="s">
        <v>119</v>
      </c>
      <c r="AG1924" s="39" t="s">
        <v>120</v>
      </c>
      <c r="AH1924" s="39" t="s">
        <v>121</v>
      </c>
      <c r="AI1924" s="39" t="s">
        <v>122</v>
      </c>
      <c r="AJ1924" s="39" t="s">
        <v>123</v>
      </c>
      <c r="AK1924" s="39" t="s">
        <v>124</v>
      </c>
      <c r="AL1924" s="39" t="s">
        <v>125</v>
      </c>
      <c r="AM1924" s="38" t="s">
        <v>149</v>
      </c>
      <c r="AN1924" s="39" t="s">
        <v>150</v>
      </c>
      <c r="AO1924" s="39" t="s">
        <v>151</v>
      </c>
      <c r="AP1924" s="58" t="s">
        <v>178</v>
      </c>
      <c r="AS1924" s="33"/>
      <c r="AT1924" s="33"/>
      <c r="AU1924" s="33"/>
      <c r="AV1924" s="33"/>
      <c r="AW1924" s="33"/>
      <c r="AX1924" s="33"/>
      <c r="AY1924" s="33"/>
      <c r="AZ1924" s="33"/>
      <c r="BA1924" s="33"/>
      <c r="BB1924" s="33"/>
      <c r="BC1924" s="33"/>
      <c r="BD1924" s="33"/>
      <c r="BE1924" s="33"/>
      <c r="BF1924" s="33"/>
      <c r="BG1924" s="33"/>
      <c r="BH1924" s="33"/>
      <c r="BI1924" s="33"/>
      <c r="BJ1924" s="33"/>
      <c r="BK1924" s="33"/>
      <c r="BL1924" s="33"/>
      <c r="BM1924" s="33"/>
      <c r="BN1924" s="33"/>
      <c r="BO1924" s="33"/>
      <c r="BP1924" s="33"/>
      <c r="BQ1924" s="33"/>
      <c r="BR1924" s="33"/>
      <c r="BS1924" s="33"/>
      <c r="BT1924" s="33"/>
      <c r="BU1924" s="33"/>
      <c r="BV1924" s="33"/>
      <c r="BW1924" s="33"/>
      <c r="BX1924" s="33"/>
      <c r="BY1924" s="33"/>
      <c r="BZ1924" s="33"/>
    </row>
    <row r="1925" spans="1:78" customFormat="1" x14ac:dyDescent="0.35">
      <c r="A1925" s="40" t="s">
        <v>145</v>
      </c>
      <c r="B1925" s="5" t="s">
        <v>647</v>
      </c>
      <c r="C1925" s="40" t="s">
        <v>802</v>
      </c>
      <c r="D1925" s="5" t="s">
        <v>146</v>
      </c>
      <c r="E1925" s="41" t="s">
        <v>28</v>
      </c>
      <c r="F1925" s="40" t="s">
        <v>126</v>
      </c>
      <c r="G1925" s="42" t="str">
        <f ca="1">TEXT(TODAY(),"YYYY-MM-DD")</f>
        <v>2022-12-20</v>
      </c>
      <c r="H1925" s="42" t="str">
        <f ca="1">TEXT(TODAY(),"YYYY-MM-DD")</f>
        <v>2022-12-20</v>
      </c>
      <c r="I1925" s="40">
        <v>12</v>
      </c>
      <c r="J1925" s="40">
        <v>12</v>
      </c>
      <c r="K1925" s="40">
        <v>12</v>
      </c>
      <c r="L1925" s="40" t="s">
        <v>431</v>
      </c>
      <c r="M1925" s="40" t="s">
        <v>432</v>
      </c>
      <c r="N1925" s="21" t="s">
        <v>127</v>
      </c>
      <c r="O1925" s="21" t="s">
        <v>127</v>
      </c>
      <c r="P1925" s="21" t="s">
        <v>128</v>
      </c>
      <c r="Q1925" s="21" t="s">
        <v>128</v>
      </c>
      <c r="R1925" s="21" t="s">
        <v>128</v>
      </c>
      <c r="S1925" s="41"/>
      <c r="T1925" s="41" t="s">
        <v>129</v>
      </c>
      <c r="U1925" s="41" t="s">
        <v>130</v>
      </c>
      <c r="V1925" s="41"/>
      <c r="W1925" s="41" t="s">
        <v>131</v>
      </c>
      <c r="X1925" s="41" t="s">
        <v>132</v>
      </c>
      <c r="Y1925" s="41"/>
      <c r="Z1925" s="41"/>
      <c r="AA1925" s="41"/>
      <c r="AB1925" s="41"/>
      <c r="AC1925" s="41"/>
      <c r="AD1925" s="41" t="s">
        <v>128</v>
      </c>
      <c r="AE1925" s="41" t="s">
        <v>128</v>
      </c>
      <c r="AF1925" s="41" t="s">
        <v>128</v>
      </c>
      <c r="AG1925" s="41"/>
      <c r="AH1925" s="41"/>
      <c r="AI1925" s="41"/>
      <c r="AJ1925" s="41" t="s">
        <v>128</v>
      </c>
      <c r="AK1925" s="41" t="s">
        <v>128</v>
      </c>
      <c r="AL1925" s="41" t="s">
        <v>128</v>
      </c>
      <c r="AM1925" s="40"/>
      <c r="AN1925" s="40">
        <v>0</v>
      </c>
      <c r="AO1925" s="40">
        <v>4</v>
      </c>
      <c r="AP1925" s="40">
        <v>14</v>
      </c>
      <c r="AS1925" s="33"/>
      <c r="AT1925" s="33"/>
      <c r="AU1925" s="33"/>
      <c r="AV1925" s="33"/>
      <c r="AW1925" s="33"/>
      <c r="AX1925" s="33"/>
      <c r="AY1925" s="33"/>
      <c r="AZ1925" s="33"/>
      <c r="BA1925" s="33"/>
      <c r="BB1925" s="33"/>
      <c r="BC1925" s="33"/>
      <c r="BD1925" s="33"/>
      <c r="BE1925" s="33"/>
      <c r="BF1925" s="33"/>
      <c r="BG1925" s="33"/>
      <c r="BH1925" s="33"/>
      <c r="BI1925" s="33"/>
      <c r="BJ1925" s="33"/>
      <c r="BK1925" s="33"/>
      <c r="BL1925" s="33"/>
      <c r="BM1925" s="33"/>
      <c r="BN1925" s="33"/>
      <c r="BO1925" s="33"/>
      <c r="BP1925" s="33"/>
      <c r="BQ1925" s="33"/>
      <c r="BR1925" s="33"/>
      <c r="BS1925" s="33"/>
      <c r="BT1925" s="33"/>
      <c r="BU1925" s="33"/>
      <c r="BV1925" s="33"/>
      <c r="BW1925" s="33"/>
      <c r="BX1925" s="33"/>
      <c r="BY1925" s="33"/>
      <c r="BZ1925" s="33"/>
    </row>
    <row r="1926" spans="1:78" customFormat="1" x14ac:dyDescent="0.35"/>
    <row r="1927" spans="1:78" customFormat="1" x14ac:dyDescent="0.35">
      <c r="A1927" s="306" t="s">
        <v>808</v>
      </c>
      <c r="B1927" s="307"/>
      <c r="C1927" s="307"/>
      <c r="D1927" s="307"/>
      <c r="E1927" s="307"/>
      <c r="F1927" s="307"/>
      <c r="G1927" s="307"/>
      <c r="H1927" s="307"/>
      <c r="I1927" s="307"/>
      <c r="J1927" s="307"/>
    </row>
    <row r="1928" spans="1:78" customFormat="1" x14ac:dyDescent="0.35">
      <c r="A1928" s="289"/>
      <c r="B1928" s="290"/>
      <c r="C1928" s="308" t="s">
        <v>245</v>
      </c>
      <c r="D1928" s="308"/>
      <c r="E1928" s="308"/>
      <c r="F1928" s="308"/>
      <c r="G1928" s="308"/>
      <c r="H1928" s="308"/>
      <c r="I1928" s="308"/>
      <c r="J1928" s="308"/>
      <c r="K1928" s="308"/>
    </row>
    <row r="1929" spans="1:78" customFormat="1" x14ac:dyDescent="0.35">
      <c r="A1929" s="304" t="s">
        <v>246</v>
      </c>
      <c r="B1929" s="304" t="s">
        <v>247</v>
      </c>
      <c r="C1929" s="309" t="s">
        <v>248</v>
      </c>
      <c r="D1929" s="310"/>
      <c r="E1929" s="310"/>
      <c r="F1929" s="311"/>
      <c r="G1929" s="312" t="s">
        <v>249</v>
      </c>
      <c r="H1929" s="313"/>
      <c r="I1929" s="313"/>
      <c r="J1929" s="314"/>
      <c r="K1929" s="304" t="s">
        <v>250</v>
      </c>
      <c r="L1929" s="304" t="s">
        <v>251</v>
      </c>
    </row>
    <row r="1930" spans="1:78" customFormat="1" x14ac:dyDescent="0.35">
      <c r="A1930" s="305"/>
      <c r="B1930" s="305"/>
      <c r="C1930" s="88" t="s">
        <v>161</v>
      </c>
      <c r="D1930" s="88" t="s">
        <v>163</v>
      </c>
      <c r="E1930" s="88" t="s">
        <v>252</v>
      </c>
      <c r="F1930" s="88" t="s">
        <v>253</v>
      </c>
      <c r="G1930" s="89" t="s">
        <v>161</v>
      </c>
      <c r="H1930" s="89" t="s">
        <v>163</v>
      </c>
      <c r="I1930" s="89" t="s">
        <v>252</v>
      </c>
      <c r="J1930" s="89" t="s">
        <v>253</v>
      </c>
      <c r="K1930" s="305"/>
      <c r="L1930" s="305"/>
    </row>
    <row r="1931" spans="1:78" customFormat="1" x14ac:dyDescent="0.35">
      <c r="A1931" s="41" t="s">
        <v>254</v>
      </c>
      <c r="B1931" s="41" t="s">
        <v>255</v>
      </c>
      <c r="C1931" s="21" t="str">
        <f>TEXT(9707.25,"0.00")</f>
        <v>9707.25</v>
      </c>
      <c r="D1931" s="21" t="str">
        <f>TEXT(0,"0")</f>
        <v>0</v>
      </c>
      <c r="E1931" s="21" t="str">
        <f>TEXT(9707.25,"0.00")</f>
        <v>9707.25</v>
      </c>
      <c r="F1931" s="21" t="str">
        <f>TEXT(100,"0")</f>
        <v>100</v>
      </c>
      <c r="G1931" s="21" t="str">
        <f>TEXT(9707.25,"0.00")</f>
        <v>9707.25</v>
      </c>
      <c r="H1931" s="21" t="str">
        <f>TEXT(0,"0")</f>
        <v>0</v>
      </c>
      <c r="I1931" s="21" t="str">
        <f>TEXT(9707.25,"0.00")</f>
        <v>9707.25</v>
      </c>
      <c r="J1931" s="21" t="str">
        <f>TEXT(100,"0")</f>
        <v>100</v>
      </c>
      <c r="K1931" s="21" t="str">
        <f>TEXT(0,"0")</f>
        <v>0</v>
      </c>
      <c r="L1931" s="41" t="s">
        <v>28</v>
      </c>
    </row>
    <row r="1933" spans="1:78" customFormat="1" x14ac:dyDescent="0.35">
      <c r="A1933" s="34" t="s">
        <v>814</v>
      </c>
      <c r="B1933" s="35"/>
      <c r="C1933" s="35"/>
      <c r="D1933" s="35"/>
      <c r="E1933" s="35"/>
      <c r="F1933" s="35"/>
      <c r="G1933" s="35"/>
      <c r="H1933" s="35"/>
      <c r="I1933" s="35"/>
      <c r="J1933" s="35"/>
      <c r="K1933" s="35"/>
      <c r="L1933" s="35"/>
      <c r="M1933" s="35"/>
      <c r="N1933" s="35"/>
      <c r="O1933" s="35"/>
      <c r="P1933" s="35"/>
      <c r="Q1933" s="35"/>
      <c r="R1933" s="35"/>
      <c r="S1933" s="35"/>
      <c r="T1933" s="35"/>
      <c r="U1933" s="35"/>
      <c r="V1933" s="35"/>
      <c r="W1933" s="35"/>
      <c r="X1933" s="35"/>
      <c r="Y1933" s="35"/>
      <c r="Z1933" s="35"/>
      <c r="AA1933" s="35"/>
      <c r="AB1933" s="35"/>
      <c r="AC1933" s="35"/>
      <c r="AD1933" s="35"/>
      <c r="AE1933" s="35"/>
      <c r="AF1933" s="35"/>
      <c r="AG1933" s="35"/>
      <c r="AH1933" s="35"/>
      <c r="AI1933" s="35"/>
    </row>
    <row r="1934" spans="1:78" customFormat="1" x14ac:dyDescent="0.35">
      <c r="A1934" s="36" t="s">
        <v>84</v>
      </c>
      <c r="B1934" s="36" t="s">
        <v>85</v>
      </c>
      <c r="C1934" s="36" t="s">
        <v>86</v>
      </c>
      <c r="D1934" s="36" t="s">
        <v>87</v>
      </c>
      <c r="E1934" s="36" t="s">
        <v>88</v>
      </c>
      <c r="F1934" s="36" t="s">
        <v>89</v>
      </c>
      <c r="G1934" s="36" t="s">
        <v>90</v>
      </c>
      <c r="H1934" s="36" t="s">
        <v>91</v>
      </c>
      <c r="I1934" s="36" t="s">
        <v>92</v>
      </c>
      <c r="J1934" s="36" t="s">
        <v>93</v>
      </c>
      <c r="K1934" s="36" t="s">
        <v>94</v>
      </c>
      <c r="L1934" s="36" t="s">
        <v>95</v>
      </c>
      <c r="M1934" s="36" t="s">
        <v>96</v>
      </c>
      <c r="N1934" s="36" t="s">
        <v>97</v>
      </c>
      <c r="O1934" s="36" t="s">
        <v>98</v>
      </c>
      <c r="P1934" s="36" t="s">
        <v>99</v>
      </c>
      <c r="Q1934" s="36" t="s">
        <v>100</v>
      </c>
      <c r="R1934" s="36" t="s">
        <v>101</v>
      </c>
      <c r="S1934" s="37" t="s">
        <v>102</v>
      </c>
      <c r="T1934" s="315" t="s">
        <v>103</v>
      </c>
      <c r="U1934" s="316"/>
      <c r="V1934" s="317"/>
      <c r="W1934" s="315" t="s">
        <v>104</v>
      </c>
      <c r="X1934" s="317"/>
      <c r="Y1934" s="291"/>
      <c r="Z1934" s="318" t="s">
        <v>105</v>
      </c>
      <c r="AA1934" s="319"/>
      <c r="AB1934" s="319"/>
      <c r="AC1934" s="319"/>
      <c r="AD1934" s="319"/>
      <c r="AE1934" s="319"/>
      <c r="AF1934" s="320"/>
      <c r="AG1934" s="318" t="s">
        <v>106</v>
      </c>
      <c r="AH1934" s="319"/>
      <c r="AI1934" s="319"/>
      <c r="AJ1934" s="319"/>
      <c r="AK1934" s="319"/>
      <c r="AL1934" s="320"/>
      <c r="AM1934" s="46"/>
      <c r="AN1934" s="47"/>
      <c r="AO1934" s="47"/>
      <c r="AP1934" s="47"/>
      <c r="AS1934" s="33"/>
      <c r="AT1934" s="33"/>
      <c r="AU1934" s="33"/>
      <c r="AV1934" s="33"/>
      <c r="AW1934" s="33"/>
      <c r="AX1934" s="33"/>
      <c r="AY1934" s="33"/>
      <c r="AZ1934" s="33"/>
      <c r="BA1934" s="33"/>
      <c r="BB1934" s="33"/>
      <c r="BC1934" s="33"/>
      <c r="BD1934" s="33"/>
      <c r="BE1934" s="33"/>
      <c r="BF1934" s="33"/>
      <c r="BG1934" s="33"/>
      <c r="BH1934" s="33"/>
      <c r="BI1934" s="33"/>
      <c r="BJ1934" s="33"/>
      <c r="BK1934" s="33"/>
      <c r="BL1934" s="33"/>
      <c r="BM1934" s="33"/>
      <c r="BN1934" s="33"/>
      <c r="BO1934" s="33"/>
      <c r="BP1934" s="33"/>
      <c r="BQ1934" s="33"/>
      <c r="BR1934" s="33"/>
      <c r="BS1934" s="33"/>
      <c r="BT1934" s="33"/>
      <c r="BU1934" s="33"/>
      <c r="BV1934" s="33"/>
      <c r="BW1934" s="33"/>
      <c r="BX1934" s="33"/>
      <c r="BY1934" s="33"/>
      <c r="BZ1934" s="33"/>
    </row>
    <row r="1935" spans="1:78" customFormat="1" x14ac:dyDescent="0.35">
      <c r="A1935" s="38"/>
      <c r="B1935" s="38"/>
      <c r="C1935" s="38"/>
      <c r="D1935" s="38"/>
      <c r="E1935" s="38"/>
      <c r="F1935" s="38"/>
      <c r="G1935" s="38"/>
      <c r="H1935" s="38"/>
      <c r="I1935" s="38"/>
      <c r="J1935" s="38"/>
      <c r="K1935" s="38"/>
      <c r="L1935" s="38"/>
      <c r="M1935" s="38"/>
      <c r="N1935" s="38"/>
      <c r="O1935" s="38"/>
      <c r="P1935" s="38"/>
      <c r="Q1935" s="38"/>
      <c r="R1935" s="38"/>
      <c r="S1935" s="38"/>
      <c r="T1935" s="39" t="s">
        <v>107</v>
      </c>
      <c r="U1935" s="39" t="s">
        <v>108</v>
      </c>
      <c r="V1935" s="39" t="s">
        <v>109</v>
      </c>
      <c r="W1935" s="39" t="s">
        <v>110</v>
      </c>
      <c r="X1935" s="39" t="s">
        <v>111</v>
      </c>
      <c r="Y1935" s="39" t="s">
        <v>112</v>
      </c>
      <c r="Z1935" s="39" t="s">
        <v>113</v>
      </c>
      <c r="AA1935" s="39" t="s">
        <v>114</v>
      </c>
      <c r="AB1935" s="39" t="s">
        <v>115</v>
      </c>
      <c r="AC1935" s="39" t="s">
        <v>116</v>
      </c>
      <c r="AD1935" s="39" t="s">
        <v>117</v>
      </c>
      <c r="AE1935" s="39" t="s">
        <v>118</v>
      </c>
      <c r="AF1935" s="39" t="s">
        <v>119</v>
      </c>
      <c r="AG1935" s="39" t="s">
        <v>120</v>
      </c>
      <c r="AH1935" s="39" t="s">
        <v>121</v>
      </c>
      <c r="AI1935" s="39" t="s">
        <v>122</v>
      </c>
      <c r="AJ1935" s="39" t="s">
        <v>123</v>
      </c>
      <c r="AK1935" s="39" t="s">
        <v>124</v>
      </c>
      <c r="AL1935" s="39" t="s">
        <v>125</v>
      </c>
      <c r="AM1935" s="38" t="s">
        <v>149</v>
      </c>
      <c r="AN1935" s="39" t="s">
        <v>150</v>
      </c>
      <c r="AO1935" s="39" t="s">
        <v>151</v>
      </c>
      <c r="AP1935" s="58" t="s">
        <v>178</v>
      </c>
      <c r="AS1935" s="33"/>
      <c r="AT1935" s="33"/>
      <c r="AU1935" s="33"/>
      <c r="AV1935" s="33"/>
      <c r="AW1935" s="33"/>
      <c r="AX1935" s="33"/>
      <c r="AY1935" s="33"/>
      <c r="AZ1935" s="33"/>
      <c r="BA1935" s="33"/>
      <c r="BB1935" s="33"/>
      <c r="BC1935" s="33"/>
      <c r="BD1935" s="33"/>
      <c r="BE1935" s="33"/>
      <c r="BF1935" s="33"/>
      <c r="BG1935" s="33"/>
      <c r="BH1935" s="33"/>
      <c r="BI1935" s="33"/>
      <c r="BJ1935" s="33"/>
      <c r="BK1935" s="33"/>
      <c r="BL1935" s="33"/>
      <c r="BM1935" s="33"/>
      <c r="BN1935" s="33"/>
      <c r="BO1935" s="33"/>
      <c r="BP1935" s="33"/>
      <c r="BQ1935" s="33"/>
      <c r="BR1935" s="33"/>
      <c r="BS1935" s="33"/>
      <c r="BT1935" s="33"/>
      <c r="BU1935" s="33"/>
      <c r="BV1935" s="33"/>
      <c r="BW1935" s="33"/>
      <c r="BX1935" s="33"/>
      <c r="BY1935" s="33"/>
      <c r="BZ1935" s="33"/>
    </row>
    <row r="1936" spans="1:78" customFormat="1" x14ac:dyDescent="0.35">
      <c r="A1936" s="40" t="s">
        <v>145</v>
      </c>
      <c r="B1936" s="5" t="s">
        <v>647</v>
      </c>
      <c r="C1936" s="40" t="s">
        <v>810</v>
      </c>
      <c r="D1936" s="5" t="s">
        <v>146</v>
      </c>
      <c r="E1936" s="41" t="s">
        <v>28</v>
      </c>
      <c r="F1936" s="40" t="s">
        <v>126</v>
      </c>
      <c r="G1936" s="42" t="str">
        <f ca="1">TEXT(TODAY(),"YYYY-MM-DD")</f>
        <v>2022-12-20</v>
      </c>
      <c r="H1936" s="42" t="str">
        <f ca="1">TEXT(TODAY(),"YYYY-MM-DD")</f>
        <v>2022-12-20</v>
      </c>
      <c r="I1936" s="40">
        <v>12</v>
      </c>
      <c r="J1936" s="40">
        <v>12</v>
      </c>
      <c r="K1936" s="40">
        <v>12</v>
      </c>
      <c r="L1936" s="40" t="s">
        <v>431</v>
      </c>
      <c r="M1936" s="40" t="s">
        <v>432</v>
      </c>
      <c r="N1936" s="21" t="s">
        <v>127</v>
      </c>
      <c r="O1936" s="21" t="s">
        <v>127</v>
      </c>
      <c r="P1936" s="21" t="s">
        <v>128</v>
      </c>
      <c r="Q1936" s="21" t="s">
        <v>128</v>
      </c>
      <c r="R1936" s="21" t="s">
        <v>128</v>
      </c>
      <c r="S1936" s="41"/>
      <c r="T1936" s="41" t="s">
        <v>129</v>
      </c>
      <c r="U1936" s="41" t="s">
        <v>130</v>
      </c>
      <c r="V1936" s="41"/>
      <c r="W1936" s="41" t="s">
        <v>131</v>
      </c>
      <c r="X1936" s="41" t="s">
        <v>132</v>
      </c>
      <c r="Y1936" s="41"/>
      <c r="Z1936" s="41"/>
      <c r="AA1936" s="41"/>
      <c r="AB1936" s="41"/>
      <c r="AC1936" s="41"/>
      <c r="AD1936" s="41" t="s">
        <v>128</v>
      </c>
      <c r="AE1936" s="41" t="s">
        <v>128</v>
      </c>
      <c r="AF1936" s="41" t="s">
        <v>128</v>
      </c>
      <c r="AG1936" s="41"/>
      <c r="AH1936" s="41"/>
      <c r="AI1936" s="41"/>
      <c r="AJ1936" s="41" t="s">
        <v>128</v>
      </c>
      <c r="AK1936" s="41" t="s">
        <v>128</v>
      </c>
      <c r="AL1936" s="41" t="s">
        <v>128</v>
      </c>
      <c r="AM1936" s="40"/>
      <c r="AN1936" s="40">
        <v>0</v>
      </c>
      <c r="AO1936" s="40">
        <v>0</v>
      </c>
      <c r="AP1936" s="40">
        <v>14</v>
      </c>
      <c r="AS1936" s="33"/>
      <c r="AT1936" s="33"/>
      <c r="AU1936" s="33"/>
      <c r="AV1936" s="33"/>
      <c r="AW1936" s="33"/>
      <c r="AX1936" s="33"/>
      <c r="AY1936" s="33"/>
      <c r="AZ1936" s="33"/>
      <c r="BA1936" s="33"/>
      <c r="BB1936" s="33"/>
      <c r="BC1936" s="33"/>
      <c r="BD1936" s="33"/>
      <c r="BE1936" s="33"/>
      <c r="BF1936" s="33"/>
      <c r="BG1936" s="33"/>
      <c r="BH1936" s="33"/>
      <c r="BI1936" s="33"/>
      <c r="BJ1936" s="33"/>
      <c r="BK1936" s="33"/>
      <c r="BL1936" s="33"/>
      <c r="BM1936" s="33"/>
      <c r="BN1936" s="33"/>
      <c r="BO1936" s="33"/>
      <c r="BP1936" s="33"/>
      <c r="BQ1936" s="33"/>
      <c r="BR1936" s="33"/>
      <c r="BS1936" s="33"/>
      <c r="BT1936" s="33"/>
      <c r="BU1936" s="33"/>
      <c r="BV1936" s="33"/>
      <c r="BW1936" s="33"/>
      <c r="BX1936" s="33"/>
      <c r="BY1936" s="33"/>
      <c r="BZ1936" s="33"/>
    </row>
    <row r="1937" spans="1:78" customFormat="1" ht="19" customHeight="1" x14ac:dyDescent="0.35">
      <c r="A1937" s="33"/>
      <c r="B1937" s="33"/>
      <c r="C1937" s="33"/>
      <c r="D1937" s="33"/>
      <c r="E1937" s="33"/>
      <c r="F1937" s="33"/>
      <c r="G1937" s="33"/>
      <c r="H1937" s="33"/>
      <c r="I1937" s="33"/>
      <c r="J1937" s="33"/>
      <c r="K1937" s="33"/>
      <c r="L1937" s="14"/>
      <c r="M1937" s="14"/>
    </row>
    <row r="1938" spans="1:78" customFormat="1" ht="18.5" x14ac:dyDescent="0.35">
      <c r="A1938" s="48" t="s">
        <v>813</v>
      </c>
      <c r="B1938" s="49"/>
      <c r="C1938" s="49"/>
      <c r="D1938" s="49"/>
      <c r="E1938" s="49"/>
      <c r="F1938" s="49"/>
      <c r="G1938" s="49"/>
      <c r="H1938" s="49"/>
      <c r="I1938" s="49"/>
      <c r="J1938" s="49"/>
      <c r="K1938" s="49"/>
      <c r="L1938" s="33"/>
      <c r="BB1938" s="33"/>
      <c r="BC1938" s="33"/>
      <c r="BD1938" s="33"/>
      <c r="BE1938" s="33"/>
      <c r="BF1938" s="33"/>
      <c r="BG1938" s="33"/>
      <c r="BH1938" s="33"/>
      <c r="BI1938" s="33"/>
      <c r="BJ1938" s="33"/>
      <c r="BK1938" s="33"/>
      <c r="BL1938" s="33"/>
      <c r="BM1938" s="33"/>
      <c r="BN1938" s="33"/>
      <c r="BO1938" s="33"/>
      <c r="BP1938" s="33"/>
      <c r="BQ1938" s="33"/>
      <c r="BR1938" s="33"/>
      <c r="BS1938" s="33"/>
      <c r="BT1938" s="33"/>
      <c r="BU1938" s="33"/>
      <c r="BV1938" s="33"/>
      <c r="BW1938" s="33"/>
      <c r="BX1938" s="33"/>
      <c r="BY1938" s="33"/>
      <c r="BZ1938" s="33"/>
    </row>
    <row r="1939" spans="1:78" customFormat="1" ht="15.5" x14ac:dyDescent="0.35">
      <c r="A1939" s="43" t="s">
        <v>32</v>
      </c>
      <c r="B1939" s="43" t="s">
        <v>33</v>
      </c>
      <c r="C1939" s="43" t="s">
        <v>34</v>
      </c>
      <c r="D1939" s="43" t="s">
        <v>4</v>
      </c>
      <c r="E1939" s="43" t="s">
        <v>35</v>
      </c>
      <c r="F1939" s="43" t="s">
        <v>133</v>
      </c>
      <c r="G1939" s="43" t="s">
        <v>134</v>
      </c>
      <c r="H1939" s="43" t="s">
        <v>135</v>
      </c>
      <c r="I1939" s="43" t="s">
        <v>136</v>
      </c>
      <c r="J1939" s="43" t="s">
        <v>137</v>
      </c>
      <c r="K1939" s="43" t="s">
        <v>138</v>
      </c>
      <c r="L1939" s="33"/>
      <c r="BB1939" s="33"/>
      <c r="BC1939" s="33"/>
      <c r="BD1939" s="33"/>
      <c r="BE1939" s="33"/>
      <c r="BF1939" s="33"/>
      <c r="BG1939" s="33"/>
      <c r="BH1939" s="33"/>
      <c r="BI1939" s="33"/>
      <c r="BJ1939" s="33"/>
      <c r="BK1939" s="33"/>
      <c r="BL1939" s="33"/>
      <c r="BM1939" s="33"/>
      <c r="BN1939" s="33"/>
      <c r="BO1939" s="33"/>
      <c r="BP1939" s="33"/>
      <c r="BQ1939" s="33"/>
      <c r="BR1939" s="33"/>
      <c r="BS1939" s="33"/>
      <c r="BT1939" s="33"/>
      <c r="BU1939" s="33"/>
      <c r="BV1939" s="33"/>
      <c r="BW1939" s="33"/>
      <c r="BX1939" s="33"/>
      <c r="BY1939" s="33"/>
      <c r="BZ1939" s="33"/>
    </row>
    <row r="1940" spans="1:78" customFormat="1" x14ac:dyDescent="0.35">
      <c r="A1940" s="44" t="s">
        <v>139</v>
      </c>
      <c r="B1940" s="44" t="s">
        <v>140</v>
      </c>
      <c r="C1940" s="44" t="str">
        <f ca="1">TEXT(TODAY(),"YYYY-MM-DD")</f>
        <v>2022-12-20</v>
      </c>
      <c r="D1940" s="44" t="s">
        <v>13</v>
      </c>
      <c r="E1940" s="44" t="s">
        <v>38</v>
      </c>
      <c r="F1940" s="45" t="str">
        <f ca="1">TEXT(TODAY(),"YYYY-MM-DD")</f>
        <v>2022-12-20</v>
      </c>
      <c r="G1940" s="42" t="s">
        <v>128</v>
      </c>
      <c r="H1940" s="44" t="s">
        <v>647</v>
      </c>
      <c r="I1940" s="44" t="s">
        <v>141</v>
      </c>
      <c r="J1940" s="44" t="s">
        <v>152</v>
      </c>
      <c r="K1940" s="44"/>
      <c r="L1940" s="33"/>
      <c r="BB1940" s="33"/>
      <c r="BC1940" s="33"/>
      <c r="BD1940" s="33"/>
      <c r="BE1940" s="33"/>
      <c r="BF1940" s="33"/>
      <c r="BG1940" s="33"/>
      <c r="BH1940" s="33"/>
      <c r="BI1940" s="33"/>
      <c r="BJ1940" s="33"/>
      <c r="BK1940" s="33"/>
      <c r="BL1940" s="33"/>
      <c r="BM1940" s="33"/>
      <c r="BN1940" s="33"/>
      <c r="BO1940" s="33"/>
      <c r="BP1940" s="33"/>
      <c r="BQ1940" s="33"/>
      <c r="BR1940" s="33"/>
      <c r="BS1940" s="33"/>
      <c r="BT1940" s="33"/>
      <c r="BU1940" s="33"/>
      <c r="BV1940" s="33"/>
      <c r="BW1940" s="33"/>
      <c r="BX1940" s="33"/>
      <c r="BY1940" s="33"/>
      <c r="BZ1940" s="33"/>
    </row>
    <row r="1941" spans="1:78" customFormat="1" x14ac:dyDescent="0.35">
      <c r="A1941" s="44" t="s">
        <v>36</v>
      </c>
      <c r="B1941" s="44" t="s">
        <v>143</v>
      </c>
      <c r="C1941" s="44" t="str">
        <f ca="1">TEXT(TODAY(),"YYYY-MM-DD")</f>
        <v>2022-12-20</v>
      </c>
      <c r="D1941" s="44" t="s">
        <v>13</v>
      </c>
      <c r="E1941" s="44" t="s">
        <v>144</v>
      </c>
      <c r="F1941" s="45" t="str">
        <f ca="1">TEXT(TODAY(),"YYYY-MM-DD")</f>
        <v>2022-12-20</v>
      </c>
      <c r="G1941" s="42" t="s">
        <v>128</v>
      </c>
      <c r="H1941" s="44" t="s">
        <v>647</v>
      </c>
      <c r="I1941" s="44" t="s">
        <v>141</v>
      </c>
      <c r="J1941" s="44" t="s">
        <v>142</v>
      </c>
      <c r="K1941" s="44"/>
      <c r="L1941" s="33"/>
      <c r="BB1941" s="33"/>
      <c r="BC1941" s="33"/>
      <c r="BD1941" s="33"/>
      <c r="BE1941" s="33"/>
      <c r="BF1941" s="33"/>
      <c r="BG1941" s="33"/>
      <c r="BH1941" s="33"/>
      <c r="BI1941" s="33"/>
      <c r="BJ1941" s="33"/>
      <c r="BK1941" s="33"/>
      <c r="BL1941" s="33"/>
      <c r="BM1941" s="33"/>
      <c r="BN1941" s="33"/>
      <c r="BO1941" s="33"/>
      <c r="BP1941" s="33"/>
      <c r="BQ1941" s="33"/>
      <c r="BR1941" s="33"/>
      <c r="BS1941" s="33"/>
      <c r="BT1941" s="33"/>
      <c r="BU1941" s="33"/>
      <c r="BV1941" s="33"/>
      <c r="BW1941" s="33"/>
      <c r="BX1941" s="33"/>
      <c r="BY1941" s="33"/>
      <c r="BZ1941" s="33"/>
    </row>
    <row r="1943" spans="1:78" customFormat="1" x14ac:dyDescent="0.35">
      <c r="A1943" s="321" t="s">
        <v>812</v>
      </c>
      <c r="B1943" s="322"/>
      <c r="C1943" s="322"/>
      <c r="D1943" s="322"/>
      <c r="E1943" s="322"/>
      <c r="F1943" s="322"/>
      <c r="G1943" s="322"/>
      <c r="H1943" s="322"/>
      <c r="I1943" s="322"/>
      <c r="J1943" s="322"/>
      <c r="K1943" s="322"/>
      <c r="L1943" s="322"/>
      <c r="M1943" s="322"/>
      <c r="N1943" s="322"/>
      <c r="O1943" s="322"/>
      <c r="P1943" s="322"/>
      <c r="Q1943" s="322"/>
      <c r="R1943" s="322"/>
      <c r="S1943" s="293"/>
      <c r="T1943" s="293"/>
      <c r="U1943" s="293"/>
      <c r="V1943" s="293"/>
      <c r="W1943" s="293"/>
      <c r="X1943" s="293"/>
      <c r="Y1943" s="293"/>
      <c r="Z1943" s="293"/>
    </row>
    <row r="1944" spans="1:78" customFormat="1" x14ac:dyDescent="0.35">
      <c r="A1944" s="56" t="s">
        <v>153</v>
      </c>
      <c r="B1944" s="56" t="s">
        <v>154</v>
      </c>
      <c r="C1944" s="56" t="s">
        <v>155</v>
      </c>
      <c r="D1944" s="56" t="s">
        <v>90</v>
      </c>
      <c r="E1944" s="56" t="s">
        <v>102</v>
      </c>
      <c r="F1944" s="56" t="s">
        <v>156</v>
      </c>
      <c r="G1944" s="56" t="s">
        <v>157</v>
      </c>
      <c r="H1944" s="56" t="s">
        <v>158</v>
      </c>
      <c r="I1944" s="56" t="s">
        <v>159</v>
      </c>
      <c r="J1944" s="56" t="s">
        <v>160</v>
      </c>
      <c r="K1944" s="56" t="s">
        <v>161</v>
      </c>
      <c r="L1944" s="56" t="s">
        <v>162</v>
      </c>
      <c r="M1944" s="56" t="s">
        <v>163</v>
      </c>
      <c r="N1944" s="56" t="s">
        <v>164</v>
      </c>
      <c r="O1944" s="56" t="s">
        <v>165</v>
      </c>
      <c r="P1944" s="56" t="s">
        <v>166</v>
      </c>
      <c r="Q1944" s="56" t="s">
        <v>167</v>
      </c>
      <c r="R1944" s="56" t="s">
        <v>168</v>
      </c>
      <c r="S1944" s="56" t="s">
        <v>169</v>
      </c>
      <c r="T1944" s="56" t="s">
        <v>136</v>
      </c>
      <c r="U1944" s="56" t="s">
        <v>135</v>
      </c>
      <c r="V1944" s="56" t="s">
        <v>171</v>
      </c>
      <c r="W1944" s="56" t="s">
        <v>174</v>
      </c>
      <c r="X1944" s="56" t="s">
        <v>175</v>
      </c>
      <c r="Y1944" s="56" t="s">
        <v>177</v>
      </c>
      <c r="Z1944" s="56" t="s">
        <v>172</v>
      </c>
    </row>
    <row r="1945" spans="1:78" customFormat="1" x14ac:dyDescent="0.35">
      <c r="A1945" s="51" t="s">
        <v>501</v>
      </c>
      <c r="B1945" s="50"/>
      <c r="C1945" s="223" t="s">
        <v>651</v>
      </c>
      <c r="D1945" s="225" t="str">
        <f ca="1">TEXT(TODAY(),"YYYY-MM-DD")</f>
        <v>2022-12-20</v>
      </c>
      <c r="E1945" s="223" t="str">
        <f ca="1">TEXT(TODAY()+45,"YYYY-MM-DD")</f>
        <v>2023-02-03</v>
      </c>
      <c r="F1945" s="224" t="s">
        <v>502</v>
      </c>
      <c r="G1945" s="224" t="s">
        <v>238</v>
      </c>
      <c r="H1945" s="224"/>
      <c r="I1945" s="223" t="s">
        <v>65</v>
      </c>
      <c r="J1945" s="224">
        <v>1</v>
      </c>
      <c r="K1945" s="224"/>
      <c r="L1945" s="224"/>
      <c r="M1945" s="224">
        <f>10+(J1945*3)</f>
        <v>13</v>
      </c>
      <c r="N1945" s="223"/>
      <c r="O1945" s="223"/>
      <c r="P1945" s="223"/>
      <c r="Q1945" s="223"/>
      <c r="R1945" s="223"/>
      <c r="S1945" s="223"/>
      <c r="T1945" s="223" t="s">
        <v>141</v>
      </c>
      <c r="U1945" s="223" t="s">
        <v>647</v>
      </c>
      <c r="V1945" s="223" t="s">
        <v>195</v>
      </c>
      <c r="W1945" s="223" t="s">
        <v>38</v>
      </c>
      <c r="X1945" s="223" t="s">
        <v>196</v>
      </c>
      <c r="Y1945" s="239"/>
      <c r="Z1945" s="223"/>
      <c r="AU1945" s="303" t="s">
        <v>854</v>
      </c>
    </row>
    <row r="1947" spans="1:78" customFormat="1" x14ac:dyDescent="0.35">
      <c r="A1947" s="34" t="s">
        <v>811</v>
      </c>
      <c r="B1947" s="35"/>
      <c r="C1947" s="35"/>
      <c r="D1947" s="35"/>
      <c r="E1947" s="35"/>
      <c r="F1947" s="35"/>
      <c r="G1947" s="35"/>
      <c r="H1947" s="35"/>
      <c r="I1947" s="35"/>
      <c r="J1947" s="35"/>
      <c r="K1947" s="35"/>
      <c r="L1947" s="35"/>
      <c r="M1947" s="35"/>
      <c r="N1947" s="35"/>
      <c r="O1947" s="35"/>
      <c r="P1947" s="35"/>
      <c r="Q1947" s="35"/>
      <c r="R1947" s="35"/>
      <c r="S1947" s="35"/>
      <c r="T1947" s="35"/>
      <c r="U1947" s="35"/>
      <c r="V1947" s="35"/>
      <c r="W1947" s="35"/>
      <c r="X1947" s="35"/>
      <c r="Y1947" s="35"/>
      <c r="Z1947" s="35"/>
      <c r="AA1947" s="35"/>
      <c r="AB1947" s="35"/>
      <c r="AC1947" s="35"/>
      <c r="AD1947" s="35"/>
      <c r="AE1947" s="35"/>
      <c r="AF1947" s="35"/>
      <c r="AG1947" s="35"/>
      <c r="AH1947" s="35"/>
      <c r="AI1947" s="35"/>
    </row>
    <row r="1948" spans="1:78" customFormat="1" x14ac:dyDescent="0.35">
      <c r="A1948" s="36" t="s">
        <v>84</v>
      </c>
      <c r="B1948" s="36" t="s">
        <v>85</v>
      </c>
      <c r="C1948" s="36" t="s">
        <v>86</v>
      </c>
      <c r="D1948" s="36" t="s">
        <v>87</v>
      </c>
      <c r="E1948" s="36" t="s">
        <v>88</v>
      </c>
      <c r="F1948" s="36" t="s">
        <v>89</v>
      </c>
      <c r="G1948" s="36" t="s">
        <v>90</v>
      </c>
      <c r="H1948" s="36" t="s">
        <v>91</v>
      </c>
      <c r="I1948" s="36" t="s">
        <v>92</v>
      </c>
      <c r="J1948" s="36" t="s">
        <v>93</v>
      </c>
      <c r="K1948" s="36" t="s">
        <v>94</v>
      </c>
      <c r="L1948" s="36" t="s">
        <v>95</v>
      </c>
      <c r="M1948" s="36" t="s">
        <v>96</v>
      </c>
      <c r="N1948" s="36" t="s">
        <v>97</v>
      </c>
      <c r="O1948" s="36" t="s">
        <v>98</v>
      </c>
      <c r="P1948" s="36" t="s">
        <v>99</v>
      </c>
      <c r="Q1948" s="36" t="s">
        <v>100</v>
      </c>
      <c r="R1948" s="36" t="s">
        <v>101</v>
      </c>
      <c r="S1948" s="37" t="s">
        <v>102</v>
      </c>
      <c r="T1948" s="315" t="s">
        <v>103</v>
      </c>
      <c r="U1948" s="316"/>
      <c r="V1948" s="317"/>
      <c r="W1948" s="315" t="s">
        <v>104</v>
      </c>
      <c r="X1948" s="317"/>
      <c r="Y1948" s="291"/>
      <c r="Z1948" s="318" t="s">
        <v>105</v>
      </c>
      <c r="AA1948" s="319"/>
      <c r="AB1948" s="319"/>
      <c r="AC1948" s="319"/>
      <c r="AD1948" s="319"/>
      <c r="AE1948" s="319"/>
      <c r="AF1948" s="320"/>
      <c r="AG1948" s="318" t="s">
        <v>106</v>
      </c>
      <c r="AH1948" s="319"/>
      <c r="AI1948" s="319"/>
      <c r="AJ1948" s="319"/>
      <c r="AK1948" s="319"/>
      <c r="AL1948" s="320"/>
      <c r="AM1948" s="46"/>
      <c r="AN1948" s="47"/>
      <c r="AO1948" s="47"/>
      <c r="AP1948" s="47"/>
      <c r="AS1948" s="33"/>
      <c r="AT1948" s="33"/>
      <c r="AU1948" s="33"/>
      <c r="AV1948" s="33"/>
      <c r="AW1948" s="33"/>
      <c r="AX1948" s="33"/>
      <c r="AY1948" s="33"/>
      <c r="AZ1948" s="33"/>
      <c r="BA1948" s="33"/>
      <c r="BB1948" s="33"/>
      <c r="BC1948" s="33"/>
      <c r="BD1948" s="33"/>
      <c r="BE1948" s="33"/>
      <c r="BF1948" s="33"/>
      <c r="BG1948" s="33"/>
      <c r="BH1948" s="33"/>
      <c r="BI1948" s="33"/>
      <c r="BJ1948" s="33"/>
      <c r="BK1948" s="33"/>
      <c r="BL1948" s="33"/>
      <c r="BM1948" s="33"/>
      <c r="BN1948" s="33"/>
      <c r="BO1948" s="33"/>
      <c r="BP1948" s="33"/>
      <c r="BQ1948" s="33"/>
      <c r="BR1948" s="33"/>
      <c r="BS1948" s="33"/>
      <c r="BT1948" s="33"/>
      <c r="BU1948" s="33"/>
      <c r="BV1948" s="33"/>
      <c r="BW1948" s="33"/>
      <c r="BX1948" s="33"/>
      <c r="BY1948" s="33"/>
      <c r="BZ1948" s="33"/>
    </row>
    <row r="1949" spans="1:78" customFormat="1" x14ac:dyDescent="0.35">
      <c r="A1949" s="38"/>
      <c r="B1949" s="38"/>
      <c r="C1949" s="38"/>
      <c r="D1949" s="38"/>
      <c r="E1949" s="38"/>
      <c r="F1949" s="38"/>
      <c r="G1949" s="38"/>
      <c r="H1949" s="38"/>
      <c r="I1949" s="38"/>
      <c r="J1949" s="38"/>
      <c r="K1949" s="38"/>
      <c r="L1949" s="38"/>
      <c r="M1949" s="38"/>
      <c r="N1949" s="38"/>
      <c r="O1949" s="38"/>
      <c r="P1949" s="38"/>
      <c r="Q1949" s="38"/>
      <c r="R1949" s="38"/>
      <c r="S1949" s="38"/>
      <c r="T1949" s="39" t="s">
        <v>107</v>
      </c>
      <c r="U1949" s="39" t="s">
        <v>108</v>
      </c>
      <c r="V1949" s="39" t="s">
        <v>109</v>
      </c>
      <c r="W1949" s="39" t="s">
        <v>110</v>
      </c>
      <c r="X1949" s="39" t="s">
        <v>111</v>
      </c>
      <c r="Y1949" s="39" t="s">
        <v>112</v>
      </c>
      <c r="Z1949" s="39" t="s">
        <v>113</v>
      </c>
      <c r="AA1949" s="39" t="s">
        <v>114</v>
      </c>
      <c r="AB1949" s="39" t="s">
        <v>115</v>
      </c>
      <c r="AC1949" s="39" t="s">
        <v>116</v>
      </c>
      <c r="AD1949" s="39" t="s">
        <v>117</v>
      </c>
      <c r="AE1949" s="39" t="s">
        <v>118</v>
      </c>
      <c r="AF1949" s="39" t="s">
        <v>119</v>
      </c>
      <c r="AG1949" s="39" t="s">
        <v>120</v>
      </c>
      <c r="AH1949" s="39" t="s">
        <v>121</v>
      </c>
      <c r="AI1949" s="39" t="s">
        <v>122</v>
      </c>
      <c r="AJ1949" s="39" t="s">
        <v>123</v>
      </c>
      <c r="AK1949" s="39" t="s">
        <v>124</v>
      </c>
      <c r="AL1949" s="39" t="s">
        <v>125</v>
      </c>
      <c r="AM1949" s="38" t="s">
        <v>149</v>
      </c>
      <c r="AN1949" s="39" t="s">
        <v>150</v>
      </c>
      <c r="AO1949" s="39" t="s">
        <v>151</v>
      </c>
      <c r="AP1949" s="58" t="s">
        <v>178</v>
      </c>
      <c r="AS1949" s="33"/>
      <c r="AT1949" s="33"/>
      <c r="AU1949" s="33"/>
      <c r="AV1949" s="33"/>
      <c r="AW1949" s="33"/>
      <c r="AX1949" s="33"/>
      <c r="AY1949" s="33"/>
      <c r="AZ1949" s="33"/>
      <c r="BA1949" s="33"/>
      <c r="BB1949" s="33"/>
      <c r="BC1949" s="33"/>
      <c r="BD1949" s="33"/>
      <c r="BE1949" s="33"/>
      <c r="BF1949" s="33"/>
      <c r="BG1949" s="33"/>
      <c r="BH1949" s="33"/>
      <c r="BI1949" s="33"/>
      <c r="BJ1949" s="33"/>
      <c r="BK1949" s="33"/>
      <c r="BL1949" s="33"/>
      <c r="BM1949" s="33"/>
      <c r="BN1949" s="33"/>
      <c r="BO1949" s="33"/>
      <c r="BP1949" s="33"/>
      <c r="BQ1949" s="33"/>
      <c r="BR1949" s="33"/>
      <c r="BS1949" s="33"/>
      <c r="BT1949" s="33"/>
      <c r="BU1949" s="33"/>
      <c r="BV1949" s="33"/>
      <c r="BW1949" s="33"/>
      <c r="BX1949" s="33"/>
      <c r="BY1949" s="33"/>
      <c r="BZ1949" s="33"/>
    </row>
    <row r="1950" spans="1:78" customFormat="1" x14ac:dyDescent="0.35">
      <c r="A1950" s="40" t="s">
        <v>145</v>
      </c>
      <c r="B1950" s="5" t="s">
        <v>647</v>
      </c>
      <c r="C1950" s="40" t="s">
        <v>810</v>
      </c>
      <c r="D1950" s="5" t="s">
        <v>146</v>
      </c>
      <c r="E1950" s="41" t="s">
        <v>28</v>
      </c>
      <c r="F1950" s="40" t="s">
        <v>126</v>
      </c>
      <c r="G1950" s="42" t="str">
        <f ca="1">TEXT(TODAY(),"YYYY-MM-DD")</f>
        <v>2022-12-20</v>
      </c>
      <c r="H1950" s="42" t="str">
        <f ca="1">TEXT(TODAY(),"YYYY-MM-DD")</f>
        <v>2022-12-20</v>
      </c>
      <c r="I1950" s="40">
        <v>12</v>
      </c>
      <c r="J1950" s="40">
        <v>12</v>
      </c>
      <c r="K1950" s="40">
        <v>12</v>
      </c>
      <c r="L1950" s="40" t="s">
        <v>431</v>
      </c>
      <c r="M1950" s="40" t="s">
        <v>432</v>
      </c>
      <c r="N1950" s="21" t="s">
        <v>127</v>
      </c>
      <c r="O1950" s="21" t="s">
        <v>127</v>
      </c>
      <c r="P1950" s="21" t="s">
        <v>128</v>
      </c>
      <c r="Q1950" s="21" t="s">
        <v>128</v>
      </c>
      <c r="R1950" s="21" t="s">
        <v>128</v>
      </c>
      <c r="S1950" s="41"/>
      <c r="T1950" s="41" t="s">
        <v>129</v>
      </c>
      <c r="U1950" s="41" t="s">
        <v>130</v>
      </c>
      <c r="V1950" s="41"/>
      <c r="W1950" s="41" t="s">
        <v>131</v>
      </c>
      <c r="X1950" s="41" t="s">
        <v>132</v>
      </c>
      <c r="Y1950" s="41"/>
      <c r="Z1950" s="41"/>
      <c r="AA1950" s="41"/>
      <c r="AB1950" s="41"/>
      <c r="AC1950" s="41"/>
      <c r="AD1950" s="41" t="s">
        <v>128</v>
      </c>
      <c r="AE1950" s="41" t="s">
        <v>128</v>
      </c>
      <c r="AF1950" s="41" t="s">
        <v>128</v>
      </c>
      <c r="AG1950" s="41"/>
      <c r="AH1950" s="41"/>
      <c r="AI1950" s="41"/>
      <c r="AJ1950" s="41" t="s">
        <v>128</v>
      </c>
      <c r="AK1950" s="41" t="s">
        <v>128</v>
      </c>
      <c r="AL1950" s="41" t="s">
        <v>128</v>
      </c>
      <c r="AM1950" s="40"/>
      <c r="AN1950" s="40">
        <v>0</v>
      </c>
      <c r="AO1950" s="40">
        <v>4</v>
      </c>
      <c r="AP1950" s="40">
        <v>14</v>
      </c>
      <c r="AS1950" s="33"/>
      <c r="AT1950" s="33"/>
      <c r="AU1950" s="33"/>
      <c r="AV1950" s="33"/>
      <c r="AW1950" s="33"/>
      <c r="AX1950" s="33"/>
      <c r="AY1950" s="33"/>
      <c r="AZ1950" s="33"/>
      <c r="BA1950" s="33"/>
      <c r="BB1950" s="33"/>
      <c r="BC1950" s="33"/>
      <c r="BD1950" s="33"/>
      <c r="BE1950" s="33"/>
      <c r="BF1950" s="33"/>
      <c r="BG1950" s="33"/>
      <c r="BH1950" s="33"/>
      <c r="BI1950" s="33"/>
      <c r="BJ1950" s="33"/>
      <c r="BK1950" s="33"/>
      <c r="BL1950" s="33"/>
      <c r="BM1950" s="33"/>
      <c r="BN1950" s="33"/>
      <c r="BO1950" s="33"/>
      <c r="BP1950" s="33"/>
      <c r="BQ1950" s="33"/>
      <c r="BR1950" s="33"/>
      <c r="BS1950" s="33"/>
      <c r="BT1950" s="33"/>
      <c r="BU1950" s="33"/>
      <c r="BV1950" s="33"/>
      <c r="BW1950" s="33"/>
      <c r="BX1950" s="33"/>
      <c r="BY1950" s="33"/>
      <c r="BZ1950" s="33"/>
    </row>
    <row r="1951" spans="1:78" customFormat="1" x14ac:dyDescent="0.35"/>
    <row r="1952" spans="1:78" customFormat="1" x14ac:dyDescent="0.35">
      <c r="A1952" s="306" t="s">
        <v>809</v>
      </c>
      <c r="B1952" s="307"/>
      <c r="C1952" s="307"/>
      <c r="D1952" s="307"/>
      <c r="E1952" s="307"/>
      <c r="F1952" s="307"/>
      <c r="G1952" s="307"/>
      <c r="H1952" s="307"/>
      <c r="I1952" s="307"/>
      <c r="J1952" s="307"/>
    </row>
    <row r="1953" spans="1:78" customFormat="1" x14ac:dyDescent="0.35">
      <c r="A1953" s="292"/>
      <c r="B1953" s="293"/>
      <c r="C1953" s="308" t="s">
        <v>245</v>
      </c>
      <c r="D1953" s="308"/>
      <c r="E1953" s="308"/>
      <c r="F1953" s="308"/>
      <c r="G1953" s="308"/>
      <c r="H1953" s="308"/>
      <c r="I1953" s="308"/>
      <c r="J1953" s="308"/>
      <c r="K1953" s="308"/>
    </row>
    <row r="1954" spans="1:78" customFormat="1" x14ac:dyDescent="0.35">
      <c r="A1954" s="304" t="s">
        <v>246</v>
      </c>
      <c r="B1954" s="304" t="s">
        <v>247</v>
      </c>
      <c r="C1954" s="309" t="s">
        <v>248</v>
      </c>
      <c r="D1954" s="310"/>
      <c r="E1954" s="310"/>
      <c r="F1954" s="311"/>
      <c r="G1954" s="312" t="s">
        <v>249</v>
      </c>
      <c r="H1954" s="313"/>
      <c r="I1954" s="313"/>
      <c r="J1954" s="314"/>
      <c r="K1954" s="304" t="s">
        <v>250</v>
      </c>
      <c r="L1954" s="304" t="s">
        <v>251</v>
      </c>
    </row>
    <row r="1955" spans="1:78" customFormat="1" x14ac:dyDescent="0.35">
      <c r="A1955" s="305"/>
      <c r="B1955" s="305"/>
      <c r="C1955" s="88" t="s">
        <v>161</v>
      </c>
      <c r="D1955" s="88" t="s">
        <v>163</v>
      </c>
      <c r="E1955" s="88" t="s">
        <v>252</v>
      </c>
      <c r="F1955" s="88" t="s">
        <v>253</v>
      </c>
      <c r="G1955" s="89" t="s">
        <v>161</v>
      </c>
      <c r="H1955" s="89" t="s">
        <v>163</v>
      </c>
      <c r="I1955" s="89" t="s">
        <v>252</v>
      </c>
      <c r="J1955" s="89" t="s">
        <v>253</v>
      </c>
      <c r="K1955" s="305"/>
      <c r="L1955" s="305"/>
    </row>
    <row r="1956" spans="1:78" customFormat="1" x14ac:dyDescent="0.35">
      <c r="A1956" s="41" t="s">
        <v>254</v>
      </c>
      <c r="B1956" s="41" t="s">
        <v>255</v>
      </c>
      <c r="C1956" s="21" t="str">
        <f>TEXT(9707.25,"0.00")</f>
        <v>9707.25</v>
      </c>
      <c r="D1956" s="21" t="str">
        <f>TEXT(0,"0")</f>
        <v>0</v>
      </c>
      <c r="E1956" s="21" t="str">
        <f>TEXT(9707.25,"0.00")</f>
        <v>9707.25</v>
      </c>
      <c r="F1956" s="21" t="str">
        <f>TEXT(100,"0")</f>
        <v>100</v>
      </c>
      <c r="G1956" s="21" t="str">
        <f>TEXT(9707.25,"0.00")</f>
        <v>9707.25</v>
      </c>
      <c r="H1956" s="21" t="str">
        <f>TEXT(0,"0")</f>
        <v>0</v>
      </c>
      <c r="I1956" s="21" t="str">
        <f>TEXT(9707.25,"0.00")</f>
        <v>9707.25</v>
      </c>
      <c r="J1956" s="21" t="str">
        <f>TEXT(100,"0")</f>
        <v>100</v>
      </c>
      <c r="K1956" s="21" t="str">
        <f>TEXT(0,"0")</f>
        <v>0</v>
      </c>
      <c r="L1956" s="41" t="s">
        <v>28</v>
      </c>
    </row>
    <row r="1958" spans="1:78" customFormat="1" x14ac:dyDescent="0.35">
      <c r="A1958" s="34" t="s">
        <v>820</v>
      </c>
      <c r="B1958" s="35"/>
      <c r="C1958" s="35"/>
      <c r="D1958" s="35"/>
      <c r="E1958" s="35"/>
      <c r="F1958" s="35"/>
      <c r="G1958" s="35"/>
      <c r="H1958" s="35"/>
      <c r="I1958" s="35"/>
      <c r="J1958" s="35"/>
      <c r="K1958" s="35"/>
      <c r="L1958" s="35"/>
      <c r="M1958" s="35"/>
      <c r="N1958" s="35"/>
      <c r="O1958" s="35"/>
      <c r="P1958" s="35"/>
      <c r="Q1958" s="35"/>
      <c r="R1958" s="35"/>
      <c r="S1958" s="35"/>
      <c r="T1958" s="35"/>
      <c r="U1958" s="35"/>
      <c r="V1958" s="35"/>
      <c r="W1958" s="35"/>
      <c r="X1958" s="35"/>
      <c r="Y1958" s="35"/>
      <c r="Z1958" s="35"/>
      <c r="AA1958" s="35"/>
      <c r="AB1958" s="35"/>
      <c r="AC1958" s="35"/>
      <c r="AD1958" s="35"/>
      <c r="AE1958" s="35"/>
      <c r="AF1958" s="35"/>
      <c r="AG1958" s="35"/>
      <c r="AH1958" s="35"/>
      <c r="AI1958" s="35"/>
    </row>
    <row r="1959" spans="1:78" customFormat="1" x14ac:dyDescent="0.35">
      <c r="A1959" s="36" t="s">
        <v>84</v>
      </c>
      <c r="B1959" s="36" t="s">
        <v>85</v>
      </c>
      <c r="C1959" s="36" t="s">
        <v>86</v>
      </c>
      <c r="D1959" s="36" t="s">
        <v>87</v>
      </c>
      <c r="E1959" s="36" t="s">
        <v>88</v>
      </c>
      <c r="F1959" s="36" t="s">
        <v>89</v>
      </c>
      <c r="G1959" s="36" t="s">
        <v>90</v>
      </c>
      <c r="H1959" s="36" t="s">
        <v>91</v>
      </c>
      <c r="I1959" s="36" t="s">
        <v>92</v>
      </c>
      <c r="J1959" s="36" t="s">
        <v>93</v>
      </c>
      <c r="K1959" s="36" t="s">
        <v>94</v>
      </c>
      <c r="L1959" s="36" t="s">
        <v>95</v>
      </c>
      <c r="M1959" s="36" t="s">
        <v>96</v>
      </c>
      <c r="N1959" s="36" t="s">
        <v>97</v>
      </c>
      <c r="O1959" s="36" t="s">
        <v>98</v>
      </c>
      <c r="P1959" s="36" t="s">
        <v>99</v>
      </c>
      <c r="Q1959" s="36" t="s">
        <v>100</v>
      </c>
      <c r="R1959" s="36" t="s">
        <v>101</v>
      </c>
      <c r="S1959" s="37" t="s">
        <v>102</v>
      </c>
      <c r="T1959" s="315" t="s">
        <v>103</v>
      </c>
      <c r="U1959" s="316"/>
      <c r="V1959" s="317"/>
      <c r="W1959" s="315" t="s">
        <v>104</v>
      </c>
      <c r="X1959" s="317"/>
      <c r="Y1959" s="294"/>
      <c r="Z1959" s="318" t="s">
        <v>105</v>
      </c>
      <c r="AA1959" s="319"/>
      <c r="AB1959" s="319"/>
      <c r="AC1959" s="319"/>
      <c r="AD1959" s="319"/>
      <c r="AE1959" s="319"/>
      <c r="AF1959" s="320"/>
      <c r="AG1959" s="318" t="s">
        <v>106</v>
      </c>
      <c r="AH1959" s="319"/>
      <c r="AI1959" s="319"/>
      <c r="AJ1959" s="319"/>
      <c r="AK1959" s="319"/>
      <c r="AL1959" s="320"/>
      <c r="AM1959" s="46"/>
      <c r="AN1959" s="47"/>
      <c r="AO1959" s="47"/>
      <c r="AP1959" s="47"/>
      <c r="AS1959" s="33"/>
      <c r="AT1959" s="33"/>
      <c r="AU1959" s="33"/>
      <c r="AV1959" s="33"/>
      <c r="AW1959" s="33"/>
      <c r="AX1959" s="33"/>
      <c r="AY1959" s="33"/>
      <c r="AZ1959" s="33"/>
      <c r="BA1959" s="33"/>
      <c r="BB1959" s="33"/>
      <c r="BC1959" s="33"/>
      <c r="BD1959" s="33"/>
      <c r="BE1959" s="33"/>
      <c r="BF1959" s="33"/>
      <c r="BG1959" s="33"/>
      <c r="BH1959" s="33"/>
      <c r="BI1959" s="33"/>
      <c r="BJ1959" s="33"/>
      <c r="BK1959" s="33"/>
      <c r="BL1959" s="33"/>
      <c r="BM1959" s="33"/>
      <c r="BN1959" s="33"/>
      <c r="BO1959" s="33"/>
      <c r="BP1959" s="33"/>
      <c r="BQ1959" s="33"/>
      <c r="BR1959" s="33"/>
      <c r="BS1959" s="33"/>
      <c r="BT1959" s="33"/>
      <c r="BU1959" s="33"/>
      <c r="BV1959" s="33"/>
      <c r="BW1959" s="33"/>
      <c r="BX1959" s="33"/>
      <c r="BY1959" s="33"/>
      <c r="BZ1959" s="33"/>
    </row>
    <row r="1960" spans="1:78" customFormat="1" x14ac:dyDescent="0.35">
      <c r="A1960" s="38"/>
      <c r="B1960" s="38"/>
      <c r="C1960" s="38"/>
      <c r="D1960" s="38"/>
      <c r="E1960" s="38"/>
      <c r="F1960" s="38"/>
      <c r="G1960" s="38"/>
      <c r="H1960" s="38"/>
      <c r="I1960" s="38"/>
      <c r="J1960" s="38"/>
      <c r="K1960" s="38"/>
      <c r="L1960" s="38"/>
      <c r="M1960" s="38"/>
      <c r="N1960" s="38"/>
      <c r="O1960" s="38"/>
      <c r="P1960" s="38"/>
      <c r="Q1960" s="38"/>
      <c r="R1960" s="38"/>
      <c r="S1960" s="38"/>
      <c r="T1960" s="39" t="s">
        <v>107</v>
      </c>
      <c r="U1960" s="39" t="s">
        <v>108</v>
      </c>
      <c r="V1960" s="39" t="s">
        <v>109</v>
      </c>
      <c r="W1960" s="39" t="s">
        <v>110</v>
      </c>
      <c r="X1960" s="39" t="s">
        <v>111</v>
      </c>
      <c r="Y1960" s="39" t="s">
        <v>112</v>
      </c>
      <c r="Z1960" s="39" t="s">
        <v>113</v>
      </c>
      <c r="AA1960" s="39" t="s">
        <v>114</v>
      </c>
      <c r="AB1960" s="39" t="s">
        <v>115</v>
      </c>
      <c r="AC1960" s="39" t="s">
        <v>116</v>
      </c>
      <c r="AD1960" s="39" t="s">
        <v>117</v>
      </c>
      <c r="AE1960" s="39" t="s">
        <v>118</v>
      </c>
      <c r="AF1960" s="39" t="s">
        <v>119</v>
      </c>
      <c r="AG1960" s="39" t="s">
        <v>120</v>
      </c>
      <c r="AH1960" s="39" t="s">
        <v>121</v>
      </c>
      <c r="AI1960" s="39" t="s">
        <v>122</v>
      </c>
      <c r="AJ1960" s="39" t="s">
        <v>123</v>
      </c>
      <c r="AK1960" s="39" t="s">
        <v>124</v>
      </c>
      <c r="AL1960" s="39" t="s">
        <v>125</v>
      </c>
      <c r="AM1960" s="38" t="s">
        <v>149</v>
      </c>
      <c r="AN1960" s="39" t="s">
        <v>150</v>
      </c>
      <c r="AO1960" s="39" t="s">
        <v>151</v>
      </c>
      <c r="AP1960" s="58" t="s">
        <v>178</v>
      </c>
      <c r="AS1960" s="33"/>
      <c r="AT1960" s="33"/>
      <c r="AU1960" s="33"/>
      <c r="AV1960" s="33"/>
      <c r="AW1960" s="33"/>
      <c r="AX1960" s="33"/>
      <c r="AY1960" s="33"/>
      <c r="AZ1960" s="33"/>
      <c r="BA1960" s="33"/>
      <c r="BB1960" s="33"/>
      <c r="BC1960" s="33"/>
      <c r="BD1960" s="33"/>
      <c r="BE1960" s="33"/>
      <c r="BF1960" s="33"/>
      <c r="BG1960" s="33"/>
      <c r="BH1960" s="33"/>
      <c r="BI1960" s="33"/>
      <c r="BJ1960" s="33"/>
      <c r="BK1960" s="33"/>
      <c r="BL1960" s="33"/>
      <c r="BM1960" s="33"/>
      <c r="BN1960" s="33"/>
      <c r="BO1960" s="33"/>
      <c r="BP1960" s="33"/>
      <c r="BQ1960" s="33"/>
      <c r="BR1960" s="33"/>
      <c r="BS1960" s="33"/>
      <c r="BT1960" s="33"/>
      <c r="BU1960" s="33"/>
      <c r="BV1960" s="33"/>
      <c r="BW1960" s="33"/>
      <c r="BX1960" s="33"/>
      <c r="BY1960" s="33"/>
      <c r="BZ1960" s="33"/>
    </row>
    <row r="1961" spans="1:78" customFormat="1" x14ac:dyDescent="0.35">
      <c r="A1961" s="40" t="s">
        <v>145</v>
      </c>
      <c r="B1961" s="5" t="s">
        <v>647</v>
      </c>
      <c r="C1961" s="40" t="s">
        <v>816</v>
      </c>
      <c r="D1961" s="5" t="s">
        <v>146</v>
      </c>
      <c r="E1961" s="41" t="s">
        <v>28</v>
      </c>
      <c r="F1961" s="40" t="s">
        <v>126</v>
      </c>
      <c r="G1961" s="42" t="str">
        <f ca="1">TEXT(TODAY(),"YYYY-MM-DD")</f>
        <v>2022-12-20</v>
      </c>
      <c r="H1961" s="42" t="str">
        <f ca="1">TEXT(TODAY(),"YYYY-MM-DD")</f>
        <v>2022-12-20</v>
      </c>
      <c r="I1961" s="40">
        <v>12</v>
      </c>
      <c r="J1961" s="40">
        <v>12</v>
      </c>
      <c r="K1961" s="40">
        <v>12</v>
      </c>
      <c r="L1961" s="40" t="s">
        <v>431</v>
      </c>
      <c r="M1961" s="40" t="s">
        <v>432</v>
      </c>
      <c r="N1961" s="21" t="s">
        <v>127</v>
      </c>
      <c r="O1961" s="21" t="s">
        <v>127</v>
      </c>
      <c r="P1961" s="21" t="s">
        <v>128</v>
      </c>
      <c r="Q1961" s="21" t="s">
        <v>128</v>
      </c>
      <c r="R1961" s="21" t="s">
        <v>128</v>
      </c>
      <c r="S1961" s="41"/>
      <c r="T1961" s="41" t="s">
        <v>129</v>
      </c>
      <c r="U1961" s="41" t="s">
        <v>130</v>
      </c>
      <c r="V1961" s="41"/>
      <c r="W1961" s="41" t="s">
        <v>131</v>
      </c>
      <c r="X1961" s="41" t="s">
        <v>132</v>
      </c>
      <c r="Y1961" s="41"/>
      <c r="Z1961" s="41"/>
      <c r="AA1961" s="41"/>
      <c r="AB1961" s="41"/>
      <c r="AC1961" s="41"/>
      <c r="AD1961" s="41" t="s">
        <v>128</v>
      </c>
      <c r="AE1961" s="41" t="s">
        <v>128</v>
      </c>
      <c r="AF1961" s="41" t="s">
        <v>128</v>
      </c>
      <c r="AG1961" s="41"/>
      <c r="AH1961" s="41"/>
      <c r="AI1961" s="41"/>
      <c r="AJ1961" s="41" t="s">
        <v>128</v>
      </c>
      <c r="AK1961" s="41" t="s">
        <v>128</v>
      </c>
      <c r="AL1961" s="41" t="s">
        <v>128</v>
      </c>
      <c r="AM1961" s="40"/>
      <c r="AN1961" s="40">
        <v>0</v>
      </c>
      <c r="AO1961" s="40">
        <v>0</v>
      </c>
      <c r="AP1961" s="40">
        <v>14</v>
      </c>
      <c r="AS1961" s="33"/>
      <c r="AT1961" s="33"/>
      <c r="AU1961" s="33"/>
      <c r="AV1961" s="33"/>
      <c r="AW1961" s="33"/>
      <c r="AX1961" s="33"/>
      <c r="AY1961" s="33"/>
      <c r="AZ1961" s="33"/>
      <c r="BA1961" s="33"/>
      <c r="BB1961" s="33"/>
      <c r="BC1961" s="33"/>
      <c r="BD1961" s="33"/>
      <c r="BE1961" s="33"/>
      <c r="BF1961" s="33"/>
      <c r="BG1961" s="33"/>
      <c r="BH1961" s="33"/>
      <c r="BI1961" s="33"/>
      <c r="BJ1961" s="33"/>
      <c r="BK1961" s="33"/>
      <c r="BL1961" s="33"/>
      <c r="BM1961" s="33"/>
      <c r="BN1961" s="33"/>
      <c r="BO1961" s="33"/>
      <c r="BP1961" s="33"/>
      <c r="BQ1961" s="33"/>
      <c r="BR1961" s="33"/>
      <c r="BS1961" s="33"/>
      <c r="BT1961" s="33"/>
      <c r="BU1961" s="33"/>
      <c r="BV1961" s="33"/>
      <c r="BW1961" s="33"/>
      <c r="BX1961" s="33"/>
      <c r="BY1961" s="33"/>
      <c r="BZ1961" s="33"/>
    </row>
    <row r="1962" spans="1:78" customFormat="1" ht="19" customHeight="1" x14ac:dyDescent="0.35">
      <c r="A1962" s="33"/>
      <c r="B1962" s="33"/>
      <c r="C1962" s="33"/>
      <c r="D1962" s="33"/>
      <c r="E1962" s="33"/>
      <c r="F1962" s="33"/>
      <c r="G1962" s="33"/>
      <c r="H1962" s="33"/>
      <c r="I1962" s="33"/>
      <c r="J1962" s="33"/>
      <c r="K1962" s="33"/>
      <c r="L1962" s="14"/>
      <c r="M1962" s="14"/>
    </row>
    <row r="1963" spans="1:78" customFormat="1" ht="18.5" x14ac:dyDescent="0.35">
      <c r="A1963" s="48" t="s">
        <v>819</v>
      </c>
      <c r="B1963" s="49"/>
      <c r="C1963" s="49"/>
      <c r="D1963" s="49"/>
      <c r="E1963" s="49"/>
      <c r="F1963" s="49"/>
      <c r="G1963" s="49"/>
      <c r="H1963" s="49"/>
      <c r="I1963" s="49"/>
      <c r="J1963" s="49"/>
      <c r="K1963" s="49"/>
      <c r="L1963" s="33"/>
      <c r="BB1963" s="33"/>
      <c r="BC1963" s="33"/>
      <c r="BD1963" s="33"/>
      <c r="BE1963" s="33"/>
      <c r="BF1963" s="33"/>
      <c r="BG1963" s="33"/>
      <c r="BH1963" s="33"/>
      <c r="BI1963" s="33"/>
      <c r="BJ1963" s="33"/>
      <c r="BK1963" s="33"/>
      <c r="BL1963" s="33"/>
      <c r="BM1963" s="33"/>
      <c r="BN1963" s="33"/>
      <c r="BO1963" s="33"/>
      <c r="BP1963" s="33"/>
      <c r="BQ1963" s="33"/>
      <c r="BR1963" s="33"/>
      <c r="BS1963" s="33"/>
      <c r="BT1963" s="33"/>
      <c r="BU1963" s="33"/>
      <c r="BV1963" s="33"/>
      <c r="BW1963" s="33"/>
      <c r="BX1963" s="33"/>
      <c r="BY1963" s="33"/>
      <c r="BZ1963" s="33"/>
    </row>
    <row r="1964" spans="1:78" customFormat="1" ht="15.5" x14ac:dyDescent="0.35">
      <c r="A1964" s="43" t="s">
        <v>32</v>
      </c>
      <c r="B1964" s="43" t="s">
        <v>33</v>
      </c>
      <c r="C1964" s="43" t="s">
        <v>34</v>
      </c>
      <c r="D1964" s="43" t="s">
        <v>4</v>
      </c>
      <c r="E1964" s="43" t="s">
        <v>35</v>
      </c>
      <c r="F1964" s="43" t="s">
        <v>133</v>
      </c>
      <c r="G1964" s="43" t="s">
        <v>134</v>
      </c>
      <c r="H1964" s="43" t="s">
        <v>135</v>
      </c>
      <c r="I1964" s="43" t="s">
        <v>136</v>
      </c>
      <c r="J1964" s="43" t="s">
        <v>137</v>
      </c>
      <c r="K1964" s="43" t="s">
        <v>138</v>
      </c>
      <c r="L1964" s="33"/>
      <c r="BB1964" s="33"/>
      <c r="BC1964" s="33"/>
      <c r="BD1964" s="33"/>
      <c r="BE1964" s="33"/>
      <c r="BF1964" s="33"/>
      <c r="BG1964" s="33"/>
      <c r="BH1964" s="33"/>
      <c r="BI1964" s="33"/>
      <c r="BJ1964" s="33"/>
      <c r="BK1964" s="33"/>
      <c r="BL1964" s="33"/>
      <c r="BM1964" s="33"/>
      <c r="BN1964" s="33"/>
      <c r="BO1964" s="33"/>
      <c r="BP1964" s="33"/>
      <c r="BQ1964" s="33"/>
      <c r="BR1964" s="33"/>
      <c r="BS1964" s="33"/>
      <c r="BT1964" s="33"/>
      <c r="BU1964" s="33"/>
      <c r="BV1964" s="33"/>
      <c r="BW1964" s="33"/>
      <c r="BX1964" s="33"/>
      <c r="BY1964" s="33"/>
      <c r="BZ1964" s="33"/>
    </row>
    <row r="1965" spans="1:78" customFormat="1" x14ac:dyDescent="0.35">
      <c r="A1965" s="44" t="s">
        <v>139</v>
      </c>
      <c r="B1965" s="44" t="s">
        <v>140</v>
      </c>
      <c r="C1965" s="44" t="str">
        <f ca="1">TEXT(TODAY(),"YYYY-MM-DD")</f>
        <v>2022-12-20</v>
      </c>
      <c r="D1965" s="44" t="s">
        <v>13</v>
      </c>
      <c r="E1965" s="44" t="s">
        <v>38</v>
      </c>
      <c r="F1965" s="45" t="str">
        <f ca="1">TEXT(TODAY(),"YYYY-MM-DD")</f>
        <v>2022-12-20</v>
      </c>
      <c r="G1965" s="42" t="s">
        <v>128</v>
      </c>
      <c r="H1965" s="44" t="s">
        <v>647</v>
      </c>
      <c r="I1965" s="44" t="s">
        <v>141</v>
      </c>
      <c r="J1965" s="44" t="s">
        <v>152</v>
      </c>
      <c r="K1965" s="44"/>
      <c r="L1965" s="33"/>
      <c r="BB1965" s="33"/>
      <c r="BC1965" s="33"/>
      <c r="BD1965" s="33"/>
      <c r="BE1965" s="33"/>
      <c r="BF1965" s="33"/>
      <c r="BG1965" s="33"/>
      <c r="BH1965" s="33"/>
      <c r="BI1965" s="33"/>
      <c r="BJ1965" s="33"/>
      <c r="BK1965" s="33"/>
      <c r="BL1965" s="33"/>
      <c r="BM1965" s="33"/>
      <c r="BN1965" s="33"/>
      <c r="BO1965" s="33"/>
      <c r="BP1965" s="33"/>
      <c r="BQ1965" s="33"/>
      <c r="BR1965" s="33"/>
      <c r="BS1965" s="33"/>
      <c r="BT1965" s="33"/>
      <c r="BU1965" s="33"/>
      <c r="BV1965" s="33"/>
      <c r="BW1965" s="33"/>
      <c r="BX1965" s="33"/>
      <c r="BY1965" s="33"/>
      <c r="BZ1965" s="33"/>
    </row>
    <row r="1966" spans="1:78" customFormat="1" x14ac:dyDescent="0.35">
      <c r="A1966" s="44" t="s">
        <v>36</v>
      </c>
      <c r="B1966" s="44" t="s">
        <v>143</v>
      </c>
      <c r="C1966" s="44" t="str">
        <f ca="1">TEXT(TODAY(),"YYYY-MM-DD")</f>
        <v>2022-12-20</v>
      </c>
      <c r="D1966" s="44" t="s">
        <v>13</v>
      </c>
      <c r="E1966" s="44" t="s">
        <v>144</v>
      </c>
      <c r="F1966" s="45" t="str">
        <f ca="1">TEXT(TODAY(),"YYYY-MM-DD")</f>
        <v>2022-12-20</v>
      </c>
      <c r="G1966" s="42" t="s">
        <v>128</v>
      </c>
      <c r="H1966" s="44" t="s">
        <v>647</v>
      </c>
      <c r="I1966" s="44" t="s">
        <v>141</v>
      </c>
      <c r="J1966" s="44" t="s">
        <v>142</v>
      </c>
      <c r="K1966" s="44"/>
      <c r="L1966" s="33"/>
      <c r="BB1966" s="33"/>
      <c r="BC1966" s="33"/>
      <c r="BD1966" s="33"/>
      <c r="BE1966" s="33"/>
      <c r="BF1966" s="33"/>
      <c r="BG1966" s="33"/>
      <c r="BH1966" s="33"/>
      <c r="BI1966" s="33"/>
      <c r="BJ1966" s="33"/>
      <c r="BK1966" s="33"/>
      <c r="BL1966" s="33"/>
      <c r="BM1966" s="33"/>
      <c r="BN1966" s="33"/>
      <c r="BO1966" s="33"/>
      <c r="BP1966" s="33"/>
      <c r="BQ1966" s="33"/>
      <c r="BR1966" s="33"/>
      <c r="BS1966" s="33"/>
      <c r="BT1966" s="33"/>
      <c r="BU1966" s="33"/>
      <c r="BV1966" s="33"/>
      <c r="BW1966" s="33"/>
      <c r="BX1966" s="33"/>
      <c r="BY1966" s="33"/>
      <c r="BZ1966" s="33"/>
    </row>
    <row r="1968" spans="1:78" customFormat="1" x14ac:dyDescent="0.35">
      <c r="A1968" s="321" t="s">
        <v>818</v>
      </c>
      <c r="B1968" s="322"/>
      <c r="C1968" s="322"/>
      <c r="D1968" s="322"/>
      <c r="E1968" s="322"/>
      <c r="F1968" s="322"/>
      <c r="G1968" s="322"/>
      <c r="H1968" s="322"/>
      <c r="I1968" s="322"/>
      <c r="J1968" s="322"/>
      <c r="K1968" s="322"/>
      <c r="L1968" s="322"/>
      <c r="M1968" s="322"/>
      <c r="N1968" s="322"/>
      <c r="O1968" s="322"/>
      <c r="P1968" s="322"/>
      <c r="Q1968" s="322"/>
      <c r="R1968" s="322"/>
      <c r="S1968" s="296"/>
      <c r="T1968" s="296"/>
      <c r="U1968" s="296"/>
      <c r="V1968" s="296"/>
      <c r="W1968" s="296"/>
      <c r="X1968" s="296"/>
      <c r="Y1968" s="296"/>
      <c r="Z1968" s="296"/>
    </row>
    <row r="1969" spans="1:78" customFormat="1" x14ac:dyDescent="0.35">
      <c r="A1969" s="56" t="s">
        <v>153</v>
      </c>
      <c r="B1969" s="56" t="s">
        <v>154</v>
      </c>
      <c r="C1969" s="56" t="s">
        <v>155</v>
      </c>
      <c r="D1969" s="56" t="s">
        <v>90</v>
      </c>
      <c r="E1969" s="56" t="s">
        <v>102</v>
      </c>
      <c r="F1969" s="56" t="s">
        <v>156</v>
      </c>
      <c r="G1969" s="56" t="s">
        <v>157</v>
      </c>
      <c r="H1969" s="56" t="s">
        <v>158</v>
      </c>
      <c r="I1969" s="56" t="s">
        <v>159</v>
      </c>
      <c r="J1969" s="56" t="s">
        <v>160</v>
      </c>
      <c r="K1969" s="56" t="s">
        <v>161</v>
      </c>
      <c r="L1969" s="56" t="s">
        <v>162</v>
      </c>
      <c r="M1969" s="56" t="s">
        <v>163</v>
      </c>
      <c r="N1969" s="56" t="s">
        <v>164</v>
      </c>
      <c r="O1969" s="56" t="s">
        <v>165</v>
      </c>
      <c r="P1969" s="56" t="s">
        <v>166</v>
      </c>
      <c r="Q1969" s="56" t="s">
        <v>167</v>
      </c>
      <c r="R1969" s="56" t="s">
        <v>168</v>
      </c>
      <c r="S1969" s="56" t="s">
        <v>169</v>
      </c>
      <c r="T1969" s="56" t="s">
        <v>136</v>
      </c>
      <c r="U1969" s="56" t="s">
        <v>135</v>
      </c>
      <c r="V1969" s="56" t="s">
        <v>171</v>
      </c>
      <c r="W1969" s="56" t="s">
        <v>174</v>
      </c>
      <c r="X1969" s="56" t="s">
        <v>175</v>
      </c>
      <c r="Y1969" s="56" t="s">
        <v>177</v>
      </c>
      <c r="Z1969" s="56" t="s">
        <v>172</v>
      </c>
    </row>
    <row r="1970" spans="1:78" customFormat="1" x14ac:dyDescent="0.35">
      <c r="A1970" s="51" t="s">
        <v>237</v>
      </c>
      <c r="B1970" s="50"/>
      <c r="C1970" s="223" t="s">
        <v>651</v>
      </c>
      <c r="D1970" s="225" t="str">
        <f ca="1">TEXT(TODAY(),"YYYY-MM-DD")</f>
        <v>2022-12-20</v>
      </c>
      <c r="E1970" s="223" t="str">
        <f ca="1">TEXT(TODAY()+45,"YYYY-MM-DD")</f>
        <v>2023-02-03</v>
      </c>
      <c r="F1970" s="224" t="s">
        <v>502</v>
      </c>
      <c r="G1970" s="224" t="s">
        <v>238</v>
      </c>
      <c r="H1970" s="224"/>
      <c r="I1970" s="223" t="s">
        <v>65</v>
      </c>
      <c r="J1970" s="224">
        <v>1</v>
      </c>
      <c r="K1970" s="224"/>
      <c r="L1970" s="224"/>
      <c r="M1970" s="224">
        <f>10+(J1970*3)</f>
        <v>13</v>
      </c>
      <c r="N1970" s="223"/>
      <c r="O1970" s="223"/>
      <c r="P1970" s="223"/>
      <c r="Q1970" s="223"/>
      <c r="R1970" s="223"/>
      <c r="S1970" s="223"/>
      <c r="T1970" s="223" t="s">
        <v>141</v>
      </c>
      <c r="U1970" s="223" t="s">
        <v>647</v>
      </c>
      <c r="V1970" s="223" t="s">
        <v>195</v>
      </c>
      <c r="W1970" s="223" t="s">
        <v>38</v>
      </c>
      <c r="X1970" s="223" t="s">
        <v>196</v>
      </c>
      <c r="Y1970" s="239"/>
      <c r="Z1970" s="223"/>
      <c r="AU1970" s="303" t="s">
        <v>855</v>
      </c>
    </row>
    <row r="1972" spans="1:78" customFormat="1" x14ac:dyDescent="0.35">
      <c r="A1972" s="34" t="s">
        <v>817</v>
      </c>
      <c r="B1972" s="35"/>
      <c r="C1972" s="35"/>
      <c r="D1972" s="35"/>
      <c r="E1972" s="35"/>
      <c r="F1972" s="35"/>
      <c r="G1972" s="35"/>
      <c r="H1972" s="35"/>
      <c r="I1972" s="35"/>
      <c r="J1972" s="35"/>
      <c r="K1972" s="35"/>
      <c r="L1972" s="35"/>
      <c r="M1972" s="35"/>
      <c r="N1972" s="35"/>
      <c r="O1972" s="35"/>
      <c r="P1972" s="35"/>
      <c r="Q1972" s="35"/>
      <c r="R1972" s="35"/>
      <c r="S1972" s="35"/>
      <c r="T1972" s="35"/>
      <c r="U1972" s="35"/>
      <c r="V1972" s="35"/>
      <c r="W1972" s="35"/>
      <c r="X1972" s="35"/>
      <c r="Y1972" s="35"/>
      <c r="Z1972" s="35"/>
      <c r="AA1972" s="35"/>
      <c r="AB1972" s="35"/>
      <c r="AC1972" s="35"/>
      <c r="AD1972" s="35"/>
      <c r="AE1972" s="35"/>
      <c r="AF1972" s="35"/>
      <c r="AG1972" s="35"/>
      <c r="AH1972" s="35"/>
      <c r="AI1972" s="35"/>
    </row>
    <row r="1973" spans="1:78" customFormat="1" x14ac:dyDescent="0.35">
      <c r="A1973" s="36" t="s">
        <v>84</v>
      </c>
      <c r="B1973" s="36" t="s">
        <v>85</v>
      </c>
      <c r="C1973" s="36" t="s">
        <v>86</v>
      </c>
      <c r="D1973" s="36" t="s">
        <v>87</v>
      </c>
      <c r="E1973" s="36" t="s">
        <v>88</v>
      </c>
      <c r="F1973" s="36" t="s">
        <v>89</v>
      </c>
      <c r="G1973" s="36" t="s">
        <v>90</v>
      </c>
      <c r="H1973" s="36" t="s">
        <v>91</v>
      </c>
      <c r="I1973" s="36" t="s">
        <v>92</v>
      </c>
      <c r="J1973" s="36" t="s">
        <v>93</v>
      </c>
      <c r="K1973" s="36" t="s">
        <v>94</v>
      </c>
      <c r="L1973" s="36" t="s">
        <v>95</v>
      </c>
      <c r="M1973" s="36" t="s">
        <v>96</v>
      </c>
      <c r="N1973" s="36" t="s">
        <v>97</v>
      </c>
      <c r="O1973" s="36" t="s">
        <v>98</v>
      </c>
      <c r="P1973" s="36" t="s">
        <v>99</v>
      </c>
      <c r="Q1973" s="36" t="s">
        <v>100</v>
      </c>
      <c r="R1973" s="36" t="s">
        <v>101</v>
      </c>
      <c r="S1973" s="37" t="s">
        <v>102</v>
      </c>
      <c r="T1973" s="315" t="s">
        <v>103</v>
      </c>
      <c r="U1973" s="316"/>
      <c r="V1973" s="317"/>
      <c r="W1973" s="315" t="s">
        <v>104</v>
      </c>
      <c r="X1973" s="317"/>
      <c r="Y1973" s="294"/>
      <c r="Z1973" s="318" t="s">
        <v>105</v>
      </c>
      <c r="AA1973" s="319"/>
      <c r="AB1973" s="319"/>
      <c r="AC1973" s="319"/>
      <c r="AD1973" s="319"/>
      <c r="AE1973" s="319"/>
      <c r="AF1973" s="320"/>
      <c r="AG1973" s="318" t="s">
        <v>106</v>
      </c>
      <c r="AH1973" s="319"/>
      <c r="AI1973" s="319"/>
      <c r="AJ1973" s="319"/>
      <c r="AK1973" s="319"/>
      <c r="AL1973" s="320"/>
      <c r="AM1973" s="46"/>
      <c r="AN1973" s="47"/>
      <c r="AO1973" s="47"/>
      <c r="AP1973" s="47"/>
      <c r="AS1973" s="33"/>
      <c r="AT1973" s="33"/>
      <c r="AU1973" s="33"/>
      <c r="AV1973" s="33"/>
      <c r="AW1973" s="33"/>
      <c r="AX1973" s="33"/>
      <c r="AY1973" s="33"/>
      <c r="AZ1973" s="33"/>
      <c r="BA1973" s="33"/>
      <c r="BB1973" s="33"/>
      <c r="BC1973" s="33"/>
      <c r="BD1973" s="33"/>
      <c r="BE1973" s="33"/>
      <c r="BF1973" s="33"/>
      <c r="BG1973" s="33"/>
      <c r="BH1973" s="33"/>
      <c r="BI1973" s="33"/>
      <c r="BJ1973" s="33"/>
      <c r="BK1973" s="33"/>
      <c r="BL1973" s="33"/>
      <c r="BM1973" s="33"/>
      <c r="BN1973" s="33"/>
      <c r="BO1973" s="33"/>
      <c r="BP1973" s="33"/>
      <c r="BQ1973" s="33"/>
      <c r="BR1973" s="33"/>
      <c r="BS1973" s="33"/>
      <c r="BT1973" s="33"/>
      <c r="BU1973" s="33"/>
      <c r="BV1973" s="33"/>
      <c r="BW1973" s="33"/>
      <c r="BX1973" s="33"/>
      <c r="BY1973" s="33"/>
      <c r="BZ1973" s="33"/>
    </row>
    <row r="1974" spans="1:78" customFormat="1" x14ac:dyDescent="0.35">
      <c r="A1974" s="38"/>
      <c r="B1974" s="38"/>
      <c r="C1974" s="38"/>
      <c r="D1974" s="38"/>
      <c r="E1974" s="38"/>
      <c r="F1974" s="38"/>
      <c r="G1974" s="38"/>
      <c r="H1974" s="38"/>
      <c r="I1974" s="38"/>
      <c r="J1974" s="38"/>
      <c r="K1974" s="38"/>
      <c r="L1974" s="38"/>
      <c r="M1974" s="38"/>
      <c r="N1974" s="38"/>
      <c r="O1974" s="38"/>
      <c r="P1974" s="38"/>
      <c r="Q1974" s="38"/>
      <c r="R1974" s="38"/>
      <c r="S1974" s="38"/>
      <c r="T1974" s="39" t="s">
        <v>107</v>
      </c>
      <c r="U1974" s="39" t="s">
        <v>108</v>
      </c>
      <c r="V1974" s="39" t="s">
        <v>109</v>
      </c>
      <c r="W1974" s="39" t="s">
        <v>110</v>
      </c>
      <c r="X1974" s="39" t="s">
        <v>111</v>
      </c>
      <c r="Y1974" s="39" t="s">
        <v>112</v>
      </c>
      <c r="Z1974" s="39" t="s">
        <v>113</v>
      </c>
      <c r="AA1974" s="39" t="s">
        <v>114</v>
      </c>
      <c r="AB1974" s="39" t="s">
        <v>115</v>
      </c>
      <c r="AC1974" s="39" t="s">
        <v>116</v>
      </c>
      <c r="AD1974" s="39" t="s">
        <v>117</v>
      </c>
      <c r="AE1974" s="39" t="s">
        <v>118</v>
      </c>
      <c r="AF1974" s="39" t="s">
        <v>119</v>
      </c>
      <c r="AG1974" s="39" t="s">
        <v>120</v>
      </c>
      <c r="AH1974" s="39" t="s">
        <v>121</v>
      </c>
      <c r="AI1974" s="39" t="s">
        <v>122</v>
      </c>
      <c r="AJ1974" s="39" t="s">
        <v>123</v>
      </c>
      <c r="AK1974" s="39" t="s">
        <v>124</v>
      </c>
      <c r="AL1974" s="39" t="s">
        <v>125</v>
      </c>
      <c r="AM1974" s="38" t="s">
        <v>149</v>
      </c>
      <c r="AN1974" s="39" t="s">
        <v>150</v>
      </c>
      <c r="AO1974" s="39" t="s">
        <v>151</v>
      </c>
      <c r="AP1974" s="58" t="s">
        <v>178</v>
      </c>
      <c r="AS1974" s="33"/>
      <c r="AT1974" s="33"/>
      <c r="AU1974" s="33"/>
      <c r="AV1974" s="33"/>
      <c r="AW1974" s="33"/>
      <c r="AX1974" s="33"/>
      <c r="AY1974" s="33"/>
      <c r="AZ1974" s="33"/>
      <c r="BA1974" s="33"/>
      <c r="BB1974" s="33"/>
      <c r="BC1974" s="33"/>
      <c r="BD1974" s="33"/>
      <c r="BE1974" s="33"/>
      <c r="BF1974" s="33"/>
      <c r="BG1974" s="33"/>
      <c r="BH1974" s="33"/>
      <c r="BI1974" s="33"/>
      <c r="BJ1974" s="33"/>
      <c r="BK1974" s="33"/>
      <c r="BL1974" s="33"/>
      <c r="BM1974" s="33"/>
      <c r="BN1974" s="33"/>
      <c r="BO1974" s="33"/>
      <c r="BP1974" s="33"/>
      <c r="BQ1974" s="33"/>
      <c r="BR1974" s="33"/>
      <c r="BS1974" s="33"/>
      <c r="BT1974" s="33"/>
      <c r="BU1974" s="33"/>
      <c r="BV1974" s="33"/>
      <c r="BW1974" s="33"/>
      <c r="BX1974" s="33"/>
      <c r="BY1974" s="33"/>
      <c r="BZ1974" s="33"/>
    </row>
    <row r="1975" spans="1:78" customFormat="1" x14ac:dyDescent="0.35">
      <c r="A1975" s="40" t="s">
        <v>145</v>
      </c>
      <c r="B1975" s="5" t="s">
        <v>647</v>
      </c>
      <c r="C1975" s="40" t="s">
        <v>816</v>
      </c>
      <c r="D1975" s="5" t="s">
        <v>146</v>
      </c>
      <c r="E1975" s="41" t="s">
        <v>28</v>
      </c>
      <c r="F1975" s="40" t="s">
        <v>126</v>
      </c>
      <c r="G1975" s="42" t="str">
        <f ca="1">TEXT(TODAY(),"YYYY-MM-DD")</f>
        <v>2022-12-20</v>
      </c>
      <c r="H1975" s="42" t="str">
        <f ca="1">TEXT(TODAY(),"YYYY-MM-DD")</f>
        <v>2022-12-20</v>
      </c>
      <c r="I1975" s="40">
        <v>12</v>
      </c>
      <c r="J1975" s="40">
        <v>12</v>
      </c>
      <c r="K1975" s="40">
        <v>12</v>
      </c>
      <c r="L1975" s="40" t="s">
        <v>431</v>
      </c>
      <c r="M1975" s="40" t="s">
        <v>432</v>
      </c>
      <c r="N1975" s="21" t="s">
        <v>127</v>
      </c>
      <c r="O1975" s="21" t="s">
        <v>127</v>
      </c>
      <c r="P1975" s="21" t="s">
        <v>128</v>
      </c>
      <c r="Q1975" s="21" t="s">
        <v>128</v>
      </c>
      <c r="R1975" s="21" t="s">
        <v>128</v>
      </c>
      <c r="S1975" s="41"/>
      <c r="T1975" s="41" t="s">
        <v>129</v>
      </c>
      <c r="U1975" s="41" t="s">
        <v>130</v>
      </c>
      <c r="V1975" s="41"/>
      <c r="W1975" s="41" t="s">
        <v>131</v>
      </c>
      <c r="X1975" s="41" t="s">
        <v>132</v>
      </c>
      <c r="Y1975" s="41"/>
      <c r="Z1975" s="41"/>
      <c r="AA1975" s="41"/>
      <c r="AB1975" s="41"/>
      <c r="AC1975" s="41"/>
      <c r="AD1975" s="41" t="s">
        <v>128</v>
      </c>
      <c r="AE1975" s="41" t="s">
        <v>128</v>
      </c>
      <c r="AF1975" s="41" t="s">
        <v>128</v>
      </c>
      <c r="AG1975" s="41"/>
      <c r="AH1975" s="41"/>
      <c r="AI1975" s="41"/>
      <c r="AJ1975" s="41" t="s">
        <v>128</v>
      </c>
      <c r="AK1975" s="41" t="s">
        <v>128</v>
      </c>
      <c r="AL1975" s="41" t="s">
        <v>128</v>
      </c>
      <c r="AM1975" s="40"/>
      <c r="AN1975" s="40">
        <v>0</v>
      </c>
      <c r="AO1975" s="40">
        <v>4</v>
      </c>
      <c r="AP1975" s="40">
        <v>14</v>
      </c>
      <c r="AS1975" s="33"/>
      <c r="AT1975" s="33"/>
      <c r="AU1975" s="33"/>
      <c r="AV1975" s="33"/>
      <c r="AW1975" s="33"/>
      <c r="AX1975" s="33"/>
      <c r="AY1975" s="33"/>
      <c r="AZ1975" s="33"/>
      <c r="BA1975" s="33"/>
      <c r="BB1975" s="33"/>
      <c r="BC1975" s="33"/>
      <c r="BD1975" s="33"/>
      <c r="BE1975" s="33"/>
      <c r="BF1975" s="33"/>
      <c r="BG1975" s="33"/>
      <c r="BH1975" s="33"/>
      <c r="BI1975" s="33"/>
      <c r="BJ1975" s="33"/>
      <c r="BK1975" s="33"/>
      <c r="BL1975" s="33"/>
      <c r="BM1975" s="33"/>
      <c r="BN1975" s="33"/>
      <c r="BO1975" s="33"/>
      <c r="BP1975" s="33"/>
      <c r="BQ1975" s="33"/>
      <c r="BR1975" s="33"/>
      <c r="BS1975" s="33"/>
      <c r="BT1975" s="33"/>
      <c r="BU1975" s="33"/>
      <c r="BV1975" s="33"/>
      <c r="BW1975" s="33"/>
      <c r="BX1975" s="33"/>
      <c r="BY1975" s="33"/>
      <c r="BZ1975" s="33"/>
    </row>
    <row r="1976" spans="1:78" customFormat="1" x14ac:dyDescent="0.35"/>
    <row r="1977" spans="1:78" customFormat="1" x14ac:dyDescent="0.35">
      <c r="A1977" s="306" t="s">
        <v>815</v>
      </c>
      <c r="B1977" s="307"/>
      <c r="C1977" s="307"/>
      <c r="D1977" s="307"/>
      <c r="E1977" s="307"/>
      <c r="F1977" s="307"/>
      <c r="G1977" s="307"/>
      <c r="H1977" s="307"/>
      <c r="I1977" s="307"/>
      <c r="J1977" s="307"/>
    </row>
    <row r="1978" spans="1:78" customFormat="1" x14ac:dyDescent="0.35">
      <c r="A1978" s="295"/>
      <c r="B1978" s="296"/>
      <c r="C1978" s="308" t="s">
        <v>245</v>
      </c>
      <c r="D1978" s="308"/>
      <c r="E1978" s="308"/>
      <c r="F1978" s="308"/>
      <c r="G1978" s="308"/>
      <c r="H1978" s="308"/>
      <c r="I1978" s="308"/>
      <c r="J1978" s="308"/>
      <c r="K1978" s="308"/>
    </row>
    <row r="1979" spans="1:78" customFormat="1" x14ac:dyDescent="0.35">
      <c r="A1979" s="304" t="s">
        <v>246</v>
      </c>
      <c r="B1979" s="304" t="s">
        <v>247</v>
      </c>
      <c r="C1979" s="309" t="s">
        <v>248</v>
      </c>
      <c r="D1979" s="310"/>
      <c r="E1979" s="310"/>
      <c r="F1979" s="311"/>
      <c r="G1979" s="312" t="s">
        <v>249</v>
      </c>
      <c r="H1979" s="313"/>
      <c r="I1979" s="313"/>
      <c r="J1979" s="314"/>
      <c r="K1979" s="304" t="s">
        <v>250</v>
      </c>
      <c r="L1979" s="304" t="s">
        <v>251</v>
      </c>
    </row>
    <row r="1980" spans="1:78" customFormat="1" x14ac:dyDescent="0.35">
      <c r="A1980" s="305"/>
      <c r="B1980" s="305"/>
      <c r="C1980" s="88" t="s">
        <v>161</v>
      </c>
      <c r="D1980" s="88" t="s">
        <v>163</v>
      </c>
      <c r="E1980" s="88" t="s">
        <v>252</v>
      </c>
      <c r="F1980" s="88" t="s">
        <v>253</v>
      </c>
      <c r="G1980" s="89" t="s">
        <v>161</v>
      </c>
      <c r="H1980" s="89" t="s">
        <v>163</v>
      </c>
      <c r="I1980" s="89" t="s">
        <v>252</v>
      </c>
      <c r="J1980" s="89" t="s">
        <v>253</v>
      </c>
      <c r="K1980" s="305"/>
      <c r="L1980" s="305"/>
    </row>
    <row r="1981" spans="1:78" customFormat="1" x14ac:dyDescent="0.35">
      <c r="A1981" s="41" t="s">
        <v>254</v>
      </c>
      <c r="B1981" s="41" t="s">
        <v>255</v>
      </c>
      <c r="C1981" s="21" t="str">
        <f>TEXT(9707.25,"0.00")</f>
        <v>9707.25</v>
      </c>
      <c r="D1981" s="21" t="str">
        <f>TEXT(0,"0")</f>
        <v>0</v>
      </c>
      <c r="E1981" s="21" t="str">
        <f>TEXT(9707.25,"0.00")</f>
        <v>9707.25</v>
      </c>
      <c r="F1981" s="21" t="str">
        <f>TEXT(100,"0")</f>
        <v>100</v>
      </c>
      <c r="G1981" s="21" t="str">
        <f>TEXT(9707.25,"0.00")</f>
        <v>9707.25</v>
      </c>
      <c r="H1981" s="21" t="str">
        <f>TEXT(0,"0")</f>
        <v>0</v>
      </c>
      <c r="I1981" s="21" t="str">
        <f>TEXT(9707.25,"0.00")</f>
        <v>9707.25</v>
      </c>
      <c r="J1981" s="21" t="str">
        <f>TEXT(100,"0")</f>
        <v>100</v>
      </c>
      <c r="K1981" s="21" t="str">
        <f>TEXT(0,"0")</f>
        <v>0</v>
      </c>
      <c r="L1981" s="41" t="s">
        <v>28</v>
      </c>
    </row>
    <row r="1983" spans="1:78" customFormat="1" x14ac:dyDescent="0.35">
      <c r="A1983" s="34" t="s">
        <v>826</v>
      </c>
      <c r="B1983" s="35"/>
      <c r="C1983" s="35"/>
      <c r="D1983" s="35"/>
      <c r="E1983" s="35"/>
      <c r="F1983" s="35"/>
      <c r="G1983" s="35"/>
      <c r="H1983" s="35"/>
      <c r="I1983" s="35"/>
      <c r="J1983" s="35"/>
      <c r="K1983" s="35"/>
      <c r="L1983" s="35"/>
      <c r="M1983" s="35"/>
      <c r="N1983" s="35"/>
      <c r="O1983" s="35"/>
      <c r="P1983" s="35"/>
      <c r="Q1983" s="35"/>
      <c r="R1983" s="35"/>
      <c r="S1983" s="35"/>
      <c r="T1983" s="35"/>
      <c r="U1983" s="35"/>
      <c r="V1983" s="35"/>
      <c r="W1983" s="35"/>
      <c r="X1983" s="35"/>
      <c r="Y1983" s="35"/>
      <c r="Z1983" s="35"/>
      <c r="AA1983" s="35"/>
      <c r="AB1983" s="35"/>
      <c r="AC1983" s="35"/>
      <c r="AD1983" s="35"/>
      <c r="AE1983" s="35"/>
      <c r="AF1983" s="35"/>
      <c r="AG1983" s="35"/>
      <c r="AH1983" s="35"/>
      <c r="AI1983" s="35"/>
    </row>
    <row r="1984" spans="1:78" customFormat="1" x14ac:dyDescent="0.35">
      <c r="A1984" s="36" t="s">
        <v>84</v>
      </c>
      <c r="B1984" s="36" t="s">
        <v>85</v>
      </c>
      <c r="C1984" s="36" t="s">
        <v>86</v>
      </c>
      <c r="D1984" s="36" t="s">
        <v>87</v>
      </c>
      <c r="E1984" s="36" t="s">
        <v>88</v>
      </c>
      <c r="F1984" s="36" t="s">
        <v>89</v>
      </c>
      <c r="G1984" s="36" t="s">
        <v>90</v>
      </c>
      <c r="H1984" s="36" t="s">
        <v>91</v>
      </c>
      <c r="I1984" s="36" t="s">
        <v>92</v>
      </c>
      <c r="J1984" s="36" t="s">
        <v>93</v>
      </c>
      <c r="K1984" s="36" t="s">
        <v>94</v>
      </c>
      <c r="L1984" s="36" t="s">
        <v>95</v>
      </c>
      <c r="M1984" s="36" t="s">
        <v>96</v>
      </c>
      <c r="N1984" s="36" t="s">
        <v>97</v>
      </c>
      <c r="O1984" s="36" t="s">
        <v>98</v>
      </c>
      <c r="P1984" s="36" t="s">
        <v>99</v>
      </c>
      <c r="Q1984" s="36" t="s">
        <v>100</v>
      </c>
      <c r="R1984" s="36" t="s">
        <v>101</v>
      </c>
      <c r="S1984" s="37" t="s">
        <v>102</v>
      </c>
      <c r="T1984" s="315" t="s">
        <v>103</v>
      </c>
      <c r="U1984" s="316"/>
      <c r="V1984" s="317"/>
      <c r="W1984" s="315" t="s">
        <v>104</v>
      </c>
      <c r="X1984" s="317"/>
      <c r="Y1984" s="297"/>
      <c r="Z1984" s="318" t="s">
        <v>105</v>
      </c>
      <c r="AA1984" s="319"/>
      <c r="AB1984" s="319"/>
      <c r="AC1984" s="319"/>
      <c r="AD1984" s="319"/>
      <c r="AE1984" s="319"/>
      <c r="AF1984" s="320"/>
      <c r="AG1984" s="318" t="s">
        <v>106</v>
      </c>
      <c r="AH1984" s="319"/>
      <c r="AI1984" s="319"/>
      <c r="AJ1984" s="319"/>
      <c r="AK1984" s="319"/>
      <c r="AL1984" s="320"/>
      <c r="AM1984" s="46"/>
      <c r="AN1984" s="47"/>
      <c r="AO1984" s="47"/>
      <c r="AP1984" s="47"/>
      <c r="AS1984" s="33"/>
      <c r="AT1984" s="33"/>
      <c r="AU1984" s="33"/>
      <c r="AV1984" s="33"/>
      <c r="AW1984" s="33"/>
      <c r="AX1984" s="33"/>
      <c r="AY1984" s="33"/>
      <c r="AZ1984" s="33"/>
      <c r="BA1984" s="33"/>
      <c r="BB1984" s="33"/>
      <c r="BC1984" s="33"/>
      <c r="BD1984" s="33"/>
      <c r="BE1984" s="33"/>
      <c r="BF1984" s="33"/>
      <c r="BG1984" s="33"/>
      <c r="BH1984" s="33"/>
      <c r="BI1984" s="33"/>
      <c r="BJ1984" s="33"/>
      <c r="BK1984" s="33"/>
      <c r="BL1984" s="33"/>
      <c r="BM1984" s="33"/>
      <c r="BN1984" s="33"/>
      <c r="BO1984" s="33"/>
      <c r="BP1984" s="33"/>
      <c r="BQ1984" s="33"/>
      <c r="BR1984" s="33"/>
      <c r="BS1984" s="33"/>
      <c r="BT1984" s="33"/>
      <c r="BU1984" s="33"/>
      <c r="BV1984" s="33"/>
      <c r="BW1984" s="33"/>
      <c r="BX1984" s="33"/>
      <c r="BY1984" s="33"/>
      <c r="BZ1984" s="33"/>
    </row>
    <row r="1985" spans="1:78" customFormat="1" x14ac:dyDescent="0.35">
      <c r="A1985" s="38"/>
      <c r="B1985" s="38"/>
      <c r="C1985" s="38"/>
      <c r="D1985" s="38"/>
      <c r="E1985" s="38"/>
      <c r="F1985" s="38"/>
      <c r="G1985" s="38"/>
      <c r="H1985" s="38"/>
      <c r="I1985" s="38"/>
      <c r="J1985" s="38"/>
      <c r="K1985" s="38"/>
      <c r="L1985" s="38"/>
      <c r="M1985" s="38"/>
      <c r="N1985" s="38"/>
      <c r="O1985" s="38"/>
      <c r="P1985" s="38"/>
      <c r="Q1985" s="38"/>
      <c r="R1985" s="38"/>
      <c r="S1985" s="38"/>
      <c r="T1985" s="39" t="s">
        <v>107</v>
      </c>
      <c r="U1985" s="39" t="s">
        <v>108</v>
      </c>
      <c r="V1985" s="39" t="s">
        <v>109</v>
      </c>
      <c r="W1985" s="39" t="s">
        <v>110</v>
      </c>
      <c r="X1985" s="39" t="s">
        <v>111</v>
      </c>
      <c r="Y1985" s="39" t="s">
        <v>112</v>
      </c>
      <c r="Z1985" s="39" t="s">
        <v>113</v>
      </c>
      <c r="AA1985" s="39" t="s">
        <v>114</v>
      </c>
      <c r="AB1985" s="39" t="s">
        <v>115</v>
      </c>
      <c r="AC1985" s="39" t="s">
        <v>116</v>
      </c>
      <c r="AD1985" s="39" t="s">
        <v>117</v>
      </c>
      <c r="AE1985" s="39" t="s">
        <v>118</v>
      </c>
      <c r="AF1985" s="39" t="s">
        <v>119</v>
      </c>
      <c r="AG1985" s="39" t="s">
        <v>120</v>
      </c>
      <c r="AH1985" s="39" t="s">
        <v>121</v>
      </c>
      <c r="AI1985" s="39" t="s">
        <v>122</v>
      </c>
      <c r="AJ1985" s="39" t="s">
        <v>123</v>
      </c>
      <c r="AK1985" s="39" t="s">
        <v>124</v>
      </c>
      <c r="AL1985" s="39" t="s">
        <v>125</v>
      </c>
      <c r="AM1985" s="38" t="s">
        <v>149</v>
      </c>
      <c r="AN1985" s="39" t="s">
        <v>150</v>
      </c>
      <c r="AO1985" s="39" t="s">
        <v>151</v>
      </c>
      <c r="AP1985" s="58" t="s">
        <v>178</v>
      </c>
      <c r="AS1985" s="33"/>
      <c r="AT1985" s="33"/>
      <c r="AU1985" s="33"/>
      <c r="AV1985" s="33"/>
      <c r="AW1985" s="33"/>
      <c r="AX1985" s="33"/>
      <c r="AY1985" s="33"/>
      <c r="AZ1985" s="33"/>
      <c r="BA1985" s="33"/>
      <c r="BB1985" s="33"/>
      <c r="BC1985" s="33"/>
      <c r="BD1985" s="33"/>
      <c r="BE1985" s="33"/>
      <c r="BF1985" s="33"/>
      <c r="BG1985" s="33"/>
      <c r="BH1985" s="33"/>
      <c r="BI1985" s="33"/>
      <c r="BJ1985" s="33"/>
      <c r="BK1985" s="33"/>
      <c r="BL1985" s="33"/>
      <c r="BM1985" s="33"/>
      <c r="BN1985" s="33"/>
      <c r="BO1985" s="33"/>
      <c r="BP1985" s="33"/>
      <c r="BQ1985" s="33"/>
      <c r="BR1985" s="33"/>
      <c r="BS1985" s="33"/>
      <c r="BT1985" s="33"/>
      <c r="BU1985" s="33"/>
      <c r="BV1985" s="33"/>
      <c r="BW1985" s="33"/>
      <c r="BX1985" s="33"/>
      <c r="BY1985" s="33"/>
      <c r="BZ1985" s="33"/>
    </row>
    <row r="1986" spans="1:78" customFormat="1" x14ac:dyDescent="0.35">
      <c r="A1986" s="40" t="s">
        <v>145</v>
      </c>
      <c r="B1986" s="5" t="s">
        <v>647</v>
      </c>
      <c r="C1986" s="40" t="s">
        <v>822</v>
      </c>
      <c r="D1986" s="5" t="s">
        <v>146</v>
      </c>
      <c r="E1986" s="41" t="s">
        <v>28</v>
      </c>
      <c r="F1986" s="40" t="s">
        <v>126</v>
      </c>
      <c r="G1986" s="42" t="str">
        <f ca="1">TEXT(TODAY(),"YYYY-MM-DD")</f>
        <v>2022-12-20</v>
      </c>
      <c r="H1986" s="42" t="str">
        <f ca="1">TEXT(TODAY(),"YYYY-MM-DD")</f>
        <v>2022-12-20</v>
      </c>
      <c r="I1986" s="40">
        <v>12</v>
      </c>
      <c r="J1986" s="40">
        <v>12</v>
      </c>
      <c r="K1986" s="40">
        <v>12</v>
      </c>
      <c r="L1986" s="40" t="s">
        <v>431</v>
      </c>
      <c r="M1986" s="40" t="s">
        <v>432</v>
      </c>
      <c r="N1986" s="21" t="s">
        <v>127</v>
      </c>
      <c r="O1986" s="21" t="s">
        <v>127</v>
      </c>
      <c r="P1986" s="21" t="s">
        <v>128</v>
      </c>
      <c r="Q1986" s="21" t="s">
        <v>128</v>
      </c>
      <c r="R1986" s="21" t="s">
        <v>128</v>
      </c>
      <c r="S1986" s="41"/>
      <c r="T1986" s="41" t="s">
        <v>129</v>
      </c>
      <c r="U1986" s="41" t="s">
        <v>130</v>
      </c>
      <c r="V1986" s="41"/>
      <c r="W1986" s="41" t="s">
        <v>131</v>
      </c>
      <c r="X1986" s="41" t="s">
        <v>132</v>
      </c>
      <c r="Y1986" s="41"/>
      <c r="Z1986" s="41"/>
      <c r="AA1986" s="41"/>
      <c r="AB1986" s="41"/>
      <c r="AC1986" s="41"/>
      <c r="AD1986" s="41" t="s">
        <v>128</v>
      </c>
      <c r="AE1986" s="41" t="s">
        <v>128</v>
      </c>
      <c r="AF1986" s="41" t="s">
        <v>128</v>
      </c>
      <c r="AG1986" s="41"/>
      <c r="AH1986" s="41"/>
      <c r="AI1986" s="41"/>
      <c r="AJ1986" s="41" t="s">
        <v>128</v>
      </c>
      <c r="AK1986" s="41" t="s">
        <v>128</v>
      </c>
      <c r="AL1986" s="41" t="s">
        <v>128</v>
      </c>
      <c r="AM1986" s="40"/>
      <c r="AN1986" s="40">
        <v>0</v>
      </c>
      <c r="AO1986" s="40">
        <v>0</v>
      </c>
      <c r="AP1986" s="40">
        <v>14</v>
      </c>
      <c r="AS1986" s="33"/>
      <c r="AT1986" s="33"/>
      <c r="AU1986" s="33"/>
      <c r="AV1986" s="33"/>
      <c r="AW1986" s="33"/>
      <c r="AX1986" s="33"/>
      <c r="AY1986" s="33"/>
      <c r="AZ1986" s="33"/>
      <c r="BA1986" s="33"/>
      <c r="BB1986" s="33"/>
      <c r="BC1986" s="33"/>
      <c r="BD1986" s="33"/>
      <c r="BE1986" s="33"/>
      <c r="BF1986" s="33"/>
      <c r="BG1986" s="33"/>
      <c r="BH1986" s="33"/>
      <c r="BI1986" s="33"/>
      <c r="BJ1986" s="33"/>
      <c r="BK1986" s="33"/>
      <c r="BL1986" s="33"/>
      <c r="BM1986" s="33"/>
      <c r="BN1986" s="33"/>
      <c r="BO1986" s="33"/>
      <c r="BP1986" s="33"/>
      <c r="BQ1986" s="33"/>
      <c r="BR1986" s="33"/>
      <c r="BS1986" s="33"/>
      <c r="BT1986" s="33"/>
      <c r="BU1986" s="33"/>
      <c r="BV1986" s="33"/>
      <c r="BW1986" s="33"/>
      <c r="BX1986" s="33"/>
      <c r="BY1986" s="33"/>
      <c r="BZ1986" s="33"/>
    </row>
    <row r="1987" spans="1:78" customFormat="1" ht="19" customHeight="1" x14ac:dyDescent="0.35">
      <c r="A1987" s="33"/>
      <c r="B1987" s="33"/>
      <c r="C1987" s="33"/>
      <c r="D1987" s="33"/>
      <c r="E1987" s="33"/>
      <c r="F1987" s="33"/>
      <c r="G1987" s="33"/>
      <c r="H1987" s="33"/>
      <c r="I1987" s="33"/>
      <c r="J1987" s="33"/>
      <c r="K1987" s="33"/>
      <c r="L1987" s="14"/>
      <c r="M1987" s="14"/>
    </row>
    <row r="1988" spans="1:78" customFormat="1" ht="18.5" x14ac:dyDescent="0.35">
      <c r="A1988" s="48" t="s">
        <v>825</v>
      </c>
      <c r="B1988" s="49"/>
      <c r="C1988" s="49"/>
      <c r="D1988" s="49"/>
      <c r="E1988" s="49"/>
      <c r="F1988" s="49"/>
      <c r="G1988" s="49"/>
      <c r="H1988" s="49"/>
      <c r="I1988" s="49"/>
      <c r="J1988" s="49"/>
      <c r="K1988" s="49"/>
      <c r="L1988" s="33"/>
      <c r="BB1988" s="33"/>
      <c r="BC1988" s="33"/>
      <c r="BD1988" s="33"/>
      <c r="BE1988" s="33"/>
      <c r="BF1988" s="33"/>
      <c r="BG1988" s="33"/>
      <c r="BH1988" s="33"/>
      <c r="BI1988" s="33"/>
      <c r="BJ1988" s="33"/>
      <c r="BK1988" s="33"/>
      <c r="BL1988" s="33"/>
      <c r="BM1988" s="33"/>
      <c r="BN1988" s="33"/>
      <c r="BO1988" s="33"/>
      <c r="BP1988" s="33"/>
      <c r="BQ1988" s="33"/>
      <c r="BR1988" s="33"/>
      <c r="BS1988" s="33"/>
      <c r="BT1988" s="33"/>
      <c r="BU1988" s="33"/>
      <c r="BV1988" s="33"/>
      <c r="BW1988" s="33"/>
      <c r="BX1988" s="33"/>
      <c r="BY1988" s="33"/>
      <c r="BZ1988" s="33"/>
    </row>
    <row r="1989" spans="1:78" customFormat="1" ht="15.5" x14ac:dyDescent="0.35">
      <c r="A1989" s="43" t="s">
        <v>32</v>
      </c>
      <c r="B1989" s="43" t="s">
        <v>33</v>
      </c>
      <c r="C1989" s="43" t="s">
        <v>34</v>
      </c>
      <c r="D1989" s="43" t="s">
        <v>4</v>
      </c>
      <c r="E1989" s="43" t="s">
        <v>35</v>
      </c>
      <c r="F1989" s="43" t="s">
        <v>133</v>
      </c>
      <c r="G1989" s="43" t="s">
        <v>134</v>
      </c>
      <c r="H1989" s="43" t="s">
        <v>135</v>
      </c>
      <c r="I1989" s="43" t="s">
        <v>136</v>
      </c>
      <c r="J1989" s="43" t="s">
        <v>137</v>
      </c>
      <c r="K1989" s="43" t="s">
        <v>138</v>
      </c>
      <c r="L1989" s="33"/>
      <c r="BB1989" s="33"/>
      <c r="BC1989" s="33"/>
      <c r="BD1989" s="33"/>
      <c r="BE1989" s="33"/>
      <c r="BF1989" s="33"/>
      <c r="BG1989" s="33"/>
      <c r="BH1989" s="33"/>
      <c r="BI1989" s="33"/>
      <c r="BJ1989" s="33"/>
      <c r="BK1989" s="33"/>
      <c r="BL1989" s="33"/>
      <c r="BM1989" s="33"/>
      <c r="BN1989" s="33"/>
      <c r="BO1989" s="33"/>
      <c r="BP1989" s="33"/>
      <c r="BQ1989" s="33"/>
      <c r="BR1989" s="33"/>
      <c r="BS1989" s="33"/>
      <c r="BT1989" s="33"/>
      <c r="BU1989" s="33"/>
      <c r="BV1989" s="33"/>
      <c r="BW1989" s="33"/>
      <c r="BX1989" s="33"/>
      <c r="BY1989" s="33"/>
      <c r="BZ1989" s="33"/>
    </row>
    <row r="1990" spans="1:78" customFormat="1" x14ac:dyDescent="0.35">
      <c r="A1990" s="44" t="s">
        <v>139</v>
      </c>
      <c r="B1990" s="44" t="s">
        <v>140</v>
      </c>
      <c r="C1990" s="44" t="str">
        <f ca="1">TEXT(TODAY(),"YYYY-MM-DD")</f>
        <v>2022-12-20</v>
      </c>
      <c r="D1990" s="44" t="s">
        <v>13</v>
      </c>
      <c r="E1990" s="44" t="s">
        <v>38</v>
      </c>
      <c r="F1990" s="45" t="str">
        <f ca="1">TEXT(TODAY(),"YYYY-MM-DD")</f>
        <v>2022-12-20</v>
      </c>
      <c r="G1990" s="42" t="s">
        <v>128</v>
      </c>
      <c r="H1990" s="44" t="s">
        <v>647</v>
      </c>
      <c r="I1990" s="44" t="s">
        <v>141</v>
      </c>
      <c r="J1990" s="44" t="s">
        <v>152</v>
      </c>
      <c r="K1990" s="44"/>
      <c r="L1990" s="33"/>
      <c r="BB1990" s="33"/>
      <c r="BC1990" s="33"/>
      <c r="BD1990" s="33"/>
      <c r="BE1990" s="33"/>
      <c r="BF1990" s="33"/>
      <c r="BG1990" s="33"/>
      <c r="BH1990" s="33"/>
      <c r="BI1990" s="33"/>
      <c r="BJ1990" s="33"/>
      <c r="BK1990" s="33"/>
      <c r="BL1990" s="33"/>
      <c r="BM1990" s="33"/>
      <c r="BN1990" s="33"/>
      <c r="BO1990" s="33"/>
      <c r="BP1990" s="33"/>
      <c r="BQ1990" s="33"/>
      <c r="BR1990" s="33"/>
      <c r="BS1990" s="33"/>
      <c r="BT1990" s="33"/>
      <c r="BU1990" s="33"/>
      <c r="BV1990" s="33"/>
      <c r="BW1990" s="33"/>
      <c r="BX1990" s="33"/>
      <c r="BY1990" s="33"/>
      <c r="BZ1990" s="33"/>
    </row>
    <row r="1991" spans="1:78" customFormat="1" x14ac:dyDescent="0.35">
      <c r="A1991" s="44" t="s">
        <v>36</v>
      </c>
      <c r="B1991" s="44" t="s">
        <v>143</v>
      </c>
      <c r="C1991" s="44" t="str">
        <f ca="1">TEXT(TODAY(),"YYYY-MM-DD")</f>
        <v>2022-12-20</v>
      </c>
      <c r="D1991" s="44" t="s">
        <v>13</v>
      </c>
      <c r="E1991" s="44" t="s">
        <v>144</v>
      </c>
      <c r="F1991" s="45" t="str">
        <f ca="1">TEXT(TODAY(),"YYYY-MM-DD")</f>
        <v>2022-12-20</v>
      </c>
      <c r="G1991" s="42" t="s">
        <v>128</v>
      </c>
      <c r="H1991" s="44" t="s">
        <v>647</v>
      </c>
      <c r="I1991" s="44" t="s">
        <v>141</v>
      </c>
      <c r="J1991" s="44" t="s">
        <v>142</v>
      </c>
      <c r="K1991" s="44"/>
      <c r="L1991" s="33"/>
      <c r="BB1991" s="33"/>
      <c r="BC1991" s="33"/>
      <c r="BD1991" s="33"/>
      <c r="BE1991" s="33"/>
      <c r="BF1991" s="33"/>
      <c r="BG1991" s="33"/>
      <c r="BH1991" s="33"/>
      <c r="BI1991" s="33"/>
      <c r="BJ1991" s="33"/>
      <c r="BK1991" s="33"/>
      <c r="BL1991" s="33"/>
      <c r="BM1991" s="33"/>
      <c r="BN1991" s="33"/>
      <c r="BO1991" s="33"/>
      <c r="BP1991" s="33"/>
      <c r="BQ1991" s="33"/>
      <c r="BR1991" s="33"/>
      <c r="BS1991" s="33"/>
      <c r="BT1991" s="33"/>
      <c r="BU1991" s="33"/>
      <c r="BV1991" s="33"/>
      <c r="BW1991" s="33"/>
      <c r="BX1991" s="33"/>
      <c r="BY1991" s="33"/>
      <c r="BZ1991" s="33"/>
    </row>
    <row r="1993" spans="1:78" customFormat="1" x14ac:dyDescent="0.35">
      <c r="A1993" s="321" t="s">
        <v>824</v>
      </c>
      <c r="B1993" s="322"/>
      <c r="C1993" s="322"/>
      <c r="D1993" s="322"/>
      <c r="E1993" s="322"/>
      <c r="F1993" s="322"/>
      <c r="G1993" s="322"/>
      <c r="H1993" s="322"/>
      <c r="I1993" s="322"/>
      <c r="J1993" s="322"/>
      <c r="K1993" s="322"/>
      <c r="L1993" s="322"/>
      <c r="M1993" s="322"/>
      <c r="N1993" s="322"/>
      <c r="O1993" s="322"/>
      <c r="P1993" s="322"/>
      <c r="Q1993" s="322"/>
      <c r="R1993" s="322"/>
      <c r="S1993" s="299"/>
      <c r="T1993" s="299"/>
      <c r="U1993" s="299"/>
      <c r="V1993" s="299"/>
      <c r="W1993" s="299"/>
      <c r="X1993" s="299"/>
      <c r="Y1993" s="299"/>
      <c r="Z1993" s="299"/>
    </row>
    <row r="1994" spans="1:78" customFormat="1" x14ac:dyDescent="0.35">
      <c r="A1994" s="56" t="s">
        <v>153</v>
      </c>
      <c r="B1994" s="56" t="s">
        <v>154</v>
      </c>
      <c r="C1994" s="56" t="s">
        <v>155</v>
      </c>
      <c r="D1994" s="56" t="s">
        <v>90</v>
      </c>
      <c r="E1994" s="56" t="s">
        <v>102</v>
      </c>
      <c r="F1994" s="56" t="s">
        <v>156</v>
      </c>
      <c r="G1994" s="56" t="s">
        <v>157</v>
      </c>
      <c r="H1994" s="56" t="s">
        <v>158</v>
      </c>
      <c r="I1994" s="56" t="s">
        <v>159</v>
      </c>
      <c r="J1994" s="56" t="s">
        <v>160</v>
      </c>
      <c r="K1994" s="56" t="s">
        <v>161</v>
      </c>
      <c r="L1994" s="56" t="s">
        <v>162</v>
      </c>
      <c r="M1994" s="56" t="s">
        <v>163</v>
      </c>
      <c r="N1994" s="56" t="s">
        <v>164</v>
      </c>
      <c r="O1994" s="56" t="s">
        <v>165</v>
      </c>
      <c r="P1994" s="56" t="s">
        <v>166</v>
      </c>
      <c r="Q1994" s="56" t="s">
        <v>167</v>
      </c>
      <c r="R1994" s="56" t="s">
        <v>168</v>
      </c>
      <c r="S1994" s="56" t="s">
        <v>169</v>
      </c>
      <c r="T1994" s="56" t="s">
        <v>136</v>
      </c>
      <c r="U1994" s="56" t="s">
        <v>135</v>
      </c>
      <c r="V1994" s="56" t="s">
        <v>171</v>
      </c>
      <c r="W1994" s="56" t="s">
        <v>174</v>
      </c>
      <c r="X1994" s="56" t="s">
        <v>175</v>
      </c>
      <c r="Y1994" s="56" t="s">
        <v>177</v>
      </c>
      <c r="Z1994" s="56" t="s">
        <v>172</v>
      </c>
    </row>
    <row r="1995" spans="1:78" customFormat="1" x14ac:dyDescent="0.35">
      <c r="A1995" s="51" t="s">
        <v>256</v>
      </c>
      <c r="B1995" s="50"/>
      <c r="C1995" s="223" t="s">
        <v>651</v>
      </c>
      <c r="D1995" s="225" t="str">
        <f ca="1">TEXT(TODAY(),"YYYY-MM-DD")</f>
        <v>2022-12-20</v>
      </c>
      <c r="E1995" s="223" t="str">
        <f ca="1">TEXT(TODAY()+45,"YYYY-MM-DD")</f>
        <v>2023-02-03</v>
      </c>
      <c r="F1995" s="224">
        <v>11</v>
      </c>
      <c r="G1995" s="224" t="s">
        <v>238</v>
      </c>
      <c r="H1995" s="224">
        <f>F1995</f>
        <v>11</v>
      </c>
      <c r="I1995" s="223" t="s">
        <v>65</v>
      </c>
      <c r="J1995" s="224">
        <v>1</v>
      </c>
      <c r="K1995" s="224" t="str">
        <f>TEXT(H1995*J1995,"0.00")</f>
        <v>11.00</v>
      </c>
      <c r="L1995" s="224"/>
      <c r="M1995" s="224">
        <f>10+(J1995*3)</f>
        <v>13</v>
      </c>
      <c r="N1995" s="223"/>
      <c r="O1995" s="223"/>
      <c r="P1995" s="223"/>
      <c r="Q1995" s="223"/>
      <c r="R1995" s="223"/>
      <c r="S1995" s="223"/>
      <c r="T1995" s="223" t="s">
        <v>141</v>
      </c>
      <c r="U1995" s="223" t="s">
        <v>647</v>
      </c>
      <c r="V1995" s="223" t="s">
        <v>195</v>
      </c>
      <c r="W1995" s="223" t="s">
        <v>38</v>
      </c>
      <c r="X1995" s="223" t="s">
        <v>196</v>
      </c>
      <c r="Y1995" s="239"/>
      <c r="Z1995" s="223"/>
      <c r="AU1995" t="s">
        <v>856</v>
      </c>
    </row>
    <row r="1997" spans="1:78" customFormat="1" x14ac:dyDescent="0.35">
      <c r="A1997" s="34" t="s">
        <v>823</v>
      </c>
      <c r="B1997" s="35"/>
      <c r="C1997" s="35"/>
      <c r="D1997" s="35"/>
      <c r="E1997" s="35"/>
      <c r="F1997" s="35"/>
      <c r="G1997" s="35"/>
      <c r="H1997" s="35"/>
      <c r="I1997" s="35"/>
      <c r="J1997" s="35"/>
      <c r="K1997" s="35"/>
      <c r="L1997" s="35"/>
      <c r="M1997" s="35"/>
      <c r="N1997" s="35"/>
      <c r="O1997" s="35"/>
      <c r="P1997" s="35"/>
      <c r="Q1997" s="35"/>
      <c r="R1997" s="35"/>
      <c r="S1997" s="35"/>
      <c r="T1997" s="35"/>
      <c r="U1997" s="35"/>
      <c r="V1997" s="35"/>
      <c r="W1997" s="35"/>
      <c r="X1997" s="35"/>
      <c r="Y1997" s="35"/>
      <c r="Z1997" s="35"/>
      <c r="AA1997" s="35"/>
      <c r="AB1997" s="35"/>
      <c r="AC1997" s="35"/>
      <c r="AD1997" s="35"/>
      <c r="AE1997" s="35"/>
      <c r="AF1997" s="35"/>
      <c r="AG1997" s="35"/>
      <c r="AH1997" s="35"/>
      <c r="AI1997" s="35"/>
    </row>
    <row r="1998" spans="1:78" customFormat="1" x14ac:dyDescent="0.35">
      <c r="A1998" s="36" t="s">
        <v>84</v>
      </c>
      <c r="B1998" s="36" t="s">
        <v>85</v>
      </c>
      <c r="C1998" s="36" t="s">
        <v>86</v>
      </c>
      <c r="D1998" s="36" t="s">
        <v>87</v>
      </c>
      <c r="E1998" s="36" t="s">
        <v>88</v>
      </c>
      <c r="F1998" s="36" t="s">
        <v>89</v>
      </c>
      <c r="G1998" s="36" t="s">
        <v>90</v>
      </c>
      <c r="H1998" s="36" t="s">
        <v>91</v>
      </c>
      <c r="I1998" s="36" t="s">
        <v>92</v>
      </c>
      <c r="J1998" s="36" t="s">
        <v>93</v>
      </c>
      <c r="K1998" s="36" t="s">
        <v>94</v>
      </c>
      <c r="L1998" s="36" t="s">
        <v>95</v>
      </c>
      <c r="M1998" s="36" t="s">
        <v>96</v>
      </c>
      <c r="N1998" s="36" t="s">
        <v>97</v>
      </c>
      <c r="O1998" s="36" t="s">
        <v>98</v>
      </c>
      <c r="P1998" s="36" t="s">
        <v>99</v>
      </c>
      <c r="Q1998" s="36" t="s">
        <v>100</v>
      </c>
      <c r="R1998" s="36" t="s">
        <v>101</v>
      </c>
      <c r="S1998" s="37" t="s">
        <v>102</v>
      </c>
      <c r="T1998" s="315" t="s">
        <v>103</v>
      </c>
      <c r="U1998" s="316"/>
      <c r="V1998" s="317"/>
      <c r="W1998" s="315" t="s">
        <v>104</v>
      </c>
      <c r="X1998" s="317"/>
      <c r="Y1998" s="297"/>
      <c r="Z1998" s="318" t="s">
        <v>105</v>
      </c>
      <c r="AA1998" s="319"/>
      <c r="AB1998" s="319"/>
      <c r="AC1998" s="319"/>
      <c r="AD1998" s="319"/>
      <c r="AE1998" s="319"/>
      <c r="AF1998" s="320"/>
      <c r="AG1998" s="318" t="s">
        <v>106</v>
      </c>
      <c r="AH1998" s="319"/>
      <c r="AI1998" s="319"/>
      <c r="AJ1998" s="319"/>
      <c r="AK1998" s="319"/>
      <c r="AL1998" s="320"/>
      <c r="AM1998" s="46"/>
      <c r="AN1998" s="47"/>
      <c r="AO1998" s="47"/>
      <c r="AP1998" s="47"/>
      <c r="AS1998" s="33"/>
      <c r="AT1998" s="33"/>
      <c r="AU1998" s="33"/>
      <c r="AV1998" s="33"/>
      <c r="AW1998" s="33"/>
      <c r="AX1998" s="33"/>
      <c r="AY1998" s="33"/>
      <c r="AZ1998" s="33"/>
      <c r="BA1998" s="33"/>
      <c r="BB1998" s="33"/>
      <c r="BC1998" s="33"/>
      <c r="BD1998" s="33"/>
      <c r="BE1998" s="33"/>
      <c r="BF1998" s="33"/>
      <c r="BG1998" s="33"/>
      <c r="BH1998" s="33"/>
      <c r="BI1998" s="33"/>
      <c r="BJ1998" s="33"/>
      <c r="BK1998" s="33"/>
      <c r="BL1998" s="33"/>
      <c r="BM1998" s="33"/>
      <c r="BN1998" s="33"/>
      <c r="BO1998" s="33"/>
      <c r="BP1998" s="33"/>
      <c r="BQ1998" s="33"/>
      <c r="BR1998" s="33"/>
      <c r="BS1998" s="33"/>
      <c r="BT1998" s="33"/>
      <c r="BU1998" s="33"/>
      <c r="BV1998" s="33"/>
      <c r="BW1998" s="33"/>
      <c r="BX1998" s="33"/>
      <c r="BY1998" s="33"/>
      <c r="BZ1998" s="33"/>
    </row>
    <row r="1999" spans="1:78" customFormat="1" x14ac:dyDescent="0.35">
      <c r="A1999" s="38"/>
      <c r="B1999" s="38"/>
      <c r="C1999" s="38"/>
      <c r="D1999" s="38"/>
      <c r="E1999" s="38"/>
      <c r="F1999" s="38"/>
      <c r="G1999" s="38"/>
      <c r="H1999" s="38"/>
      <c r="I1999" s="38"/>
      <c r="J1999" s="38"/>
      <c r="K1999" s="38"/>
      <c r="L1999" s="38"/>
      <c r="M1999" s="38"/>
      <c r="N1999" s="38"/>
      <c r="O1999" s="38"/>
      <c r="P1999" s="38"/>
      <c r="Q1999" s="38"/>
      <c r="R1999" s="38"/>
      <c r="S1999" s="38"/>
      <c r="T1999" s="39" t="s">
        <v>107</v>
      </c>
      <c r="U1999" s="39" t="s">
        <v>108</v>
      </c>
      <c r="V1999" s="39" t="s">
        <v>109</v>
      </c>
      <c r="W1999" s="39" t="s">
        <v>110</v>
      </c>
      <c r="X1999" s="39" t="s">
        <v>111</v>
      </c>
      <c r="Y1999" s="39" t="s">
        <v>112</v>
      </c>
      <c r="Z1999" s="39" t="s">
        <v>113</v>
      </c>
      <c r="AA1999" s="39" t="s">
        <v>114</v>
      </c>
      <c r="AB1999" s="39" t="s">
        <v>115</v>
      </c>
      <c r="AC1999" s="39" t="s">
        <v>116</v>
      </c>
      <c r="AD1999" s="39" t="s">
        <v>117</v>
      </c>
      <c r="AE1999" s="39" t="s">
        <v>118</v>
      </c>
      <c r="AF1999" s="39" t="s">
        <v>119</v>
      </c>
      <c r="AG1999" s="39" t="s">
        <v>120</v>
      </c>
      <c r="AH1999" s="39" t="s">
        <v>121</v>
      </c>
      <c r="AI1999" s="39" t="s">
        <v>122</v>
      </c>
      <c r="AJ1999" s="39" t="s">
        <v>123</v>
      </c>
      <c r="AK1999" s="39" t="s">
        <v>124</v>
      </c>
      <c r="AL1999" s="39" t="s">
        <v>125</v>
      </c>
      <c r="AM1999" s="38" t="s">
        <v>149</v>
      </c>
      <c r="AN1999" s="39" t="s">
        <v>150</v>
      </c>
      <c r="AO1999" s="39" t="s">
        <v>151</v>
      </c>
      <c r="AP1999" s="58" t="s">
        <v>178</v>
      </c>
      <c r="AS1999" s="33"/>
      <c r="AT1999" s="33"/>
      <c r="AU1999" s="33"/>
      <c r="AV1999" s="33"/>
      <c r="AW1999" s="33"/>
      <c r="AX1999" s="33"/>
      <c r="AY1999" s="33"/>
      <c r="AZ1999" s="33"/>
      <c r="BA1999" s="33"/>
      <c r="BB1999" s="33"/>
      <c r="BC1999" s="33"/>
      <c r="BD1999" s="33"/>
      <c r="BE1999" s="33"/>
      <c r="BF1999" s="33"/>
      <c r="BG1999" s="33"/>
      <c r="BH1999" s="33"/>
      <c r="BI1999" s="33"/>
      <c r="BJ1999" s="33"/>
      <c r="BK1999" s="33"/>
      <c r="BL1999" s="33"/>
      <c r="BM1999" s="33"/>
      <c r="BN1999" s="33"/>
      <c r="BO1999" s="33"/>
      <c r="BP1999" s="33"/>
      <c r="BQ1999" s="33"/>
      <c r="BR1999" s="33"/>
      <c r="BS1999" s="33"/>
      <c r="BT1999" s="33"/>
      <c r="BU1999" s="33"/>
      <c r="BV1999" s="33"/>
      <c r="BW1999" s="33"/>
      <c r="BX1999" s="33"/>
      <c r="BY1999" s="33"/>
      <c r="BZ1999" s="33"/>
    </row>
    <row r="2000" spans="1:78" customFormat="1" x14ac:dyDescent="0.35">
      <c r="A2000" s="40" t="s">
        <v>145</v>
      </c>
      <c r="B2000" s="5" t="s">
        <v>647</v>
      </c>
      <c r="C2000" s="40" t="s">
        <v>822</v>
      </c>
      <c r="D2000" s="5" t="s">
        <v>146</v>
      </c>
      <c r="E2000" s="41" t="s">
        <v>28</v>
      </c>
      <c r="F2000" s="40" t="s">
        <v>126</v>
      </c>
      <c r="G2000" s="42" t="str">
        <f ca="1">TEXT(TODAY(),"YYYY-MM-DD")</f>
        <v>2022-12-20</v>
      </c>
      <c r="H2000" s="42" t="str">
        <f ca="1">TEXT(TODAY(),"YYYY-MM-DD")</f>
        <v>2022-12-20</v>
      </c>
      <c r="I2000" s="40">
        <v>12</v>
      </c>
      <c r="J2000" s="40">
        <v>12</v>
      </c>
      <c r="K2000" s="40">
        <v>12</v>
      </c>
      <c r="L2000" s="40" t="s">
        <v>431</v>
      </c>
      <c r="M2000" s="40" t="s">
        <v>432</v>
      </c>
      <c r="N2000" s="21" t="s">
        <v>127</v>
      </c>
      <c r="O2000" s="21" t="s">
        <v>127</v>
      </c>
      <c r="P2000" s="21" t="s">
        <v>128</v>
      </c>
      <c r="Q2000" s="21" t="s">
        <v>128</v>
      </c>
      <c r="R2000" s="21" t="s">
        <v>128</v>
      </c>
      <c r="S2000" s="41"/>
      <c r="T2000" s="41" t="s">
        <v>129</v>
      </c>
      <c r="U2000" s="41" t="s">
        <v>130</v>
      </c>
      <c r="V2000" s="41"/>
      <c r="W2000" s="41" t="s">
        <v>131</v>
      </c>
      <c r="X2000" s="41" t="s">
        <v>132</v>
      </c>
      <c r="Y2000" s="41"/>
      <c r="Z2000" s="41"/>
      <c r="AA2000" s="41"/>
      <c r="AB2000" s="41"/>
      <c r="AC2000" s="41"/>
      <c r="AD2000" s="41" t="s">
        <v>128</v>
      </c>
      <c r="AE2000" s="41" t="s">
        <v>128</v>
      </c>
      <c r="AF2000" s="41" t="s">
        <v>128</v>
      </c>
      <c r="AG2000" s="41"/>
      <c r="AH2000" s="41"/>
      <c r="AI2000" s="41"/>
      <c r="AJ2000" s="41" t="s">
        <v>128</v>
      </c>
      <c r="AK2000" s="41" t="s">
        <v>128</v>
      </c>
      <c r="AL2000" s="41" t="s">
        <v>128</v>
      </c>
      <c r="AM2000" s="40"/>
      <c r="AN2000" s="40">
        <v>0</v>
      </c>
      <c r="AO2000" s="40">
        <v>4</v>
      </c>
      <c r="AP2000" s="40">
        <v>14</v>
      </c>
      <c r="AS2000" s="33"/>
      <c r="AT2000" s="33"/>
      <c r="AU2000" s="33"/>
      <c r="AV2000" s="33"/>
      <c r="AW2000" s="33"/>
      <c r="AX2000" s="33"/>
      <c r="AY2000" s="33"/>
      <c r="AZ2000" s="33"/>
      <c r="BA2000" s="33"/>
      <c r="BB2000" s="33"/>
      <c r="BC2000" s="33"/>
      <c r="BD2000" s="33"/>
      <c r="BE2000" s="33"/>
      <c r="BF2000" s="33"/>
      <c r="BG2000" s="33"/>
      <c r="BH2000" s="33"/>
      <c r="BI2000" s="33"/>
      <c r="BJ2000" s="33"/>
      <c r="BK2000" s="33"/>
      <c r="BL2000" s="33"/>
      <c r="BM2000" s="33"/>
      <c r="BN2000" s="33"/>
      <c r="BO2000" s="33"/>
      <c r="BP2000" s="33"/>
      <c r="BQ2000" s="33"/>
      <c r="BR2000" s="33"/>
      <c r="BS2000" s="33"/>
      <c r="BT2000" s="33"/>
      <c r="BU2000" s="33"/>
      <c r="BV2000" s="33"/>
      <c r="BW2000" s="33"/>
      <c r="BX2000" s="33"/>
      <c r="BY2000" s="33"/>
      <c r="BZ2000" s="33"/>
    </row>
    <row r="2001" spans="1:78" customFormat="1" x14ac:dyDescent="0.35"/>
    <row r="2002" spans="1:78" customFormat="1" x14ac:dyDescent="0.35">
      <c r="A2002" s="306" t="s">
        <v>821</v>
      </c>
      <c r="B2002" s="307"/>
      <c r="C2002" s="307"/>
      <c r="D2002" s="307"/>
      <c r="E2002" s="307"/>
      <c r="F2002" s="307"/>
      <c r="G2002" s="307"/>
      <c r="H2002" s="307"/>
      <c r="I2002" s="307"/>
      <c r="J2002" s="307"/>
    </row>
    <row r="2003" spans="1:78" customFormat="1" x14ac:dyDescent="0.35">
      <c r="A2003" s="298"/>
      <c r="B2003" s="299"/>
      <c r="C2003" s="308" t="s">
        <v>245</v>
      </c>
      <c r="D2003" s="308"/>
      <c r="E2003" s="308"/>
      <c r="F2003" s="308"/>
      <c r="G2003" s="308"/>
      <c r="H2003" s="308"/>
      <c r="I2003" s="308"/>
      <c r="J2003" s="308"/>
      <c r="K2003" s="308"/>
    </row>
    <row r="2004" spans="1:78" customFormat="1" x14ac:dyDescent="0.35">
      <c r="A2004" s="304" t="s">
        <v>246</v>
      </c>
      <c r="B2004" s="304" t="s">
        <v>247</v>
      </c>
      <c r="C2004" s="309" t="s">
        <v>248</v>
      </c>
      <c r="D2004" s="310"/>
      <c r="E2004" s="310"/>
      <c r="F2004" s="311"/>
      <c r="G2004" s="312" t="s">
        <v>249</v>
      </c>
      <c r="H2004" s="313"/>
      <c r="I2004" s="313"/>
      <c r="J2004" s="314"/>
      <c r="K2004" s="304" t="s">
        <v>250</v>
      </c>
      <c r="L2004" s="304" t="s">
        <v>251</v>
      </c>
    </row>
    <row r="2005" spans="1:78" customFormat="1" x14ac:dyDescent="0.35">
      <c r="A2005" s="305"/>
      <c r="B2005" s="305"/>
      <c r="C2005" s="88" t="s">
        <v>161</v>
      </c>
      <c r="D2005" s="88" t="s">
        <v>163</v>
      </c>
      <c r="E2005" s="88" t="s">
        <v>252</v>
      </c>
      <c r="F2005" s="88" t="s">
        <v>253</v>
      </c>
      <c r="G2005" s="89" t="s">
        <v>161</v>
      </c>
      <c r="H2005" s="89" t="s">
        <v>163</v>
      </c>
      <c r="I2005" s="89" t="s">
        <v>252</v>
      </c>
      <c r="J2005" s="89" t="s">
        <v>253</v>
      </c>
      <c r="K2005" s="305"/>
      <c r="L2005" s="305"/>
    </row>
    <row r="2006" spans="1:78" customFormat="1" x14ac:dyDescent="0.35">
      <c r="A2006" s="41" t="s">
        <v>254</v>
      </c>
      <c r="B2006" s="41" t="s">
        <v>255</v>
      </c>
      <c r="C2006" s="21" t="str">
        <f>TEXT(9707.25,"0.00")</f>
        <v>9707.25</v>
      </c>
      <c r="D2006" s="21" t="str">
        <f>TEXT(0,"0")</f>
        <v>0</v>
      </c>
      <c r="E2006" s="21" t="str">
        <f>TEXT(9707.25,"0.00")</f>
        <v>9707.25</v>
      </c>
      <c r="F2006" s="21" t="str">
        <f>TEXT(100,"0")</f>
        <v>100</v>
      </c>
      <c r="G2006" s="21" t="str">
        <f>TEXT(9707.25,"0.00")</f>
        <v>9707.25</v>
      </c>
      <c r="H2006" s="21" t="str">
        <f>TEXT(0,"0")</f>
        <v>0</v>
      </c>
      <c r="I2006" s="21" t="str">
        <f>TEXT(9707.25,"0.00")</f>
        <v>9707.25</v>
      </c>
      <c r="J2006" s="21" t="str">
        <f>TEXT(100,"0")</f>
        <v>100</v>
      </c>
      <c r="K2006" s="21" t="str">
        <f>TEXT(0,"0")</f>
        <v>0</v>
      </c>
      <c r="L2006" s="41" t="s">
        <v>28</v>
      </c>
    </row>
    <row r="2008" spans="1:78" customFormat="1" x14ac:dyDescent="0.35">
      <c r="A2008" s="34" t="s">
        <v>832</v>
      </c>
      <c r="B2008" s="35"/>
      <c r="C2008" s="35"/>
      <c r="D2008" s="35"/>
      <c r="E2008" s="35"/>
      <c r="F2008" s="35"/>
      <c r="G2008" s="35"/>
      <c r="H2008" s="35"/>
      <c r="I2008" s="35"/>
      <c r="J2008" s="35"/>
      <c r="K2008" s="35"/>
      <c r="L2008" s="35"/>
      <c r="M2008" s="35"/>
      <c r="N2008" s="35"/>
      <c r="O2008" s="35"/>
      <c r="P2008" s="35"/>
      <c r="Q2008" s="35"/>
      <c r="R2008" s="35"/>
      <c r="S2008" s="35"/>
      <c r="T2008" s="35"/>
      <c r="U2008" s="35"/>
      <c r="V2008" s="35"/>
      <c r="W2008" s="35"/>
      <c r="X2008" s="35"/>
      <c r="Y2008" s="35"/>
      <c r="Z2008" s="35"/>
      <c r="AA2008" s="35"/>
      <c r="AB2008" s="35"/>
      <c r="AC2008" s="35"/>
      <c r="AD2008" s="35"/>
      <c r="AE2008" s="35"/>
      <c r="AF2008" s="35"/>
      <c r="AG2008" s="35"/>
      <c r="AH2008" s="35"/>
      <c r="AI2008" s="35"/>
    </row>
    <row r="2009" spans="1:78" customFormat="1" x14ac:dyDescent="0.35">
      <c r="A2009" s="36" t="s">
        <v>84</v>
      </c>
      <c r="B2009" s="36" t="s">
        <v>85</v>
      </c>
      <c r="C2009" s="36" t="s">
        <v>86</v>
      </c>
      <c r="D2009" s="36" t="s">
        <v>87</v>
      </c>
      <c r="E2009" s="36" t="s">
        <v>88</v>
      </c>
      <c r="F2009" s="36" t="s">
        <v>89</v>
      </c>
      <c r="G2009" s="36" t="s">
        <v>90</v>
      </c>
      <c r="H2009" s="36" t="s">
        <v>91</v>
      </c>
      <c r="I2009" s="36" t="s">
        <v>92</v>
      </c>
      <c r="J2009" s="36" t="s">
        <v>93</v>
      </c>
      <c r="K2009" s="36" t="s">
        <v>94</v>
      </c>
      <c r="L2009" s="36" t="s">
        <v>95</v>
      </c>
      <c r="M2009" s="36" t="s">
        <v>96</v>
      </c>
      <c r="N2009" s="36" t="s">
        <v>97</v>
      </c>
      <c r="O2009" s="36" t="s">
        <v>98</v>
      </c>
      <c r="P2009" s="36" t="s">
        <v>99</v>
      </c>
      <c r="Q2009" s="36" t="s">
        <v>100</v>
      </c>
      <c r="R2009" s="36" t="s">
        <v>101</v>
      </c>
      <c r="S2009" s="37" t="s">
        <v>102</v>
      </c>
      <c r="T2009" s="315" t="s">
        <v>103</v>
      </c>
      <c r="U2009" s="316"/>
      <c r="V2009" s="317"/>
      <c r="W2009" s="315" t="s">
        <v>104</v>
      </c>
      <c r="X2009" s="317"/>
      <c r="Y2009" s="300"/>
      <c r="Z2009" s="318" t="s">
        <v>105</v>
      </c>
      <c r="AA2009" s="319"/>
      <c r="AB2009" s="319"/>
      <c r="AC2009" s="319"/>
      <c r="AD2009" s="319"/>
      <c r="AE2009" s="319"/>
      <c r="AF2009" s="320"/>
      <c r="AG2009" s="318" t="s">
        <v>106</v>
      </c>
      <c r="AH2009" s="319"/>
      <c r="AI2009" s="319"/>
      <c r="AJ2009" s="319"/>
      <c r="AK2009" s="319"/>
      <c r="AL2009" s="320"/>
      <c r="AM2009" s="46"/>
      <c r="AN2009" s="47"/>
      <c r="AO2009" s="47"/>
      <c r="AP2009" s="47"/>
      <c r="AS2009" s="33"/>
      <c r="AT2009" s="33"/>
      <c r="AU2009" s="33"/>
      <c r="AV2009" s="33"/>
      <c r="AW2009" s="33"/>
      <c r="AX2009" s="33"/>
      <c r="AY2009" s="33"/>
      <c r="AZ2009" s="33"/>
      <c r="BA2009" s="33"/>
      <c r="BB2009" s="33"/>
      <c r="BC2009" s="33"/>
      <c r="BD2009" s="33"/>
      <c r="BE2009" s="33"/>
      <c r="BF2009" s="33"/>
      <c r="BG2009" s="33"/>
      <c r="BH2009" s="33"/>
      <c r="BI2009" s="33"/>
      <c r="BJ2009" s="33"/>
      <c r="BK2009" s="33"/>
      <c r="BL2009" s="33"/>
      <c r="BM2009" s="33"/>
      <c r="BN2009" s="33"/>
      <c r="BO2009" s="33"/>
      <c r="BP2009" s="33"/>
      <c r="BQ2009" s="33"/>
      <c r="BR2009" s="33"/>
      <c r="BS2009" s="33"/>
      <c r="BT2009" s="33"/>
      <c r="BU2009" s="33"/>
      <c r="BV2009" s="33"/>
      <c r="BW2009" s="33"/>
      <c r="BX2009" s="33"/>
      <c r="BY2009" s="33"/>
      <c r="BZ2009" s="33"/>
    </row>
    <row r="2010" spans="1:78" customFormat="1" x14ac:dyDescent="0.35">
      <c r="A2010" s="38"/>
      <c r="B2010" s="38"/>
      <c r="C2010" s="38"/>
      <c r="D2010" s="38"/>
      <c r="E2010" s="38"/>
      <c r="F2010" s="38"/>
      <c r="G2010" s="38"/>
      <c r="H2010" s="38"/>
      <c r="I2010" s="38"/>
      <c r="J2010" s="38"/>
      <c r="K2010" s="38"/>
      <c r="L2010" s="38"/>
      <c r="M2010" s="38"/>
      <c r="N2010" s="38"/>
      <c r="O2010" s="38"/>
      <c r="P2010" s="38"/>
      <c r="Q2010" s="38"/>
      <c r="R2010" s="38"/>
      <c r="S2010" s="38"/>
      <c r="T2010" s="39" t="s">
        <v>107</v>
      </c>
      <c r="U2010" s="39" t="s">
        <v>108</v>
      </c>
      <c r="V2010" s="39" t="s">
        <v>109</v>
      </c>
      <c r="W2010" s="39" t="s">
        <v>110</v>
      </c>
      <c r="X2010" s="39" t="s">
        <v>111</v>
      </c>
      <c r="Y2010" s="39" t="s">
        <v>112</v>
      </c>
      <c r="Z2010" s="39" t="s">
        <v>113</v>
      </c>
      <c r="AA2010" s="39" t="s">
        <v>114</v>
      </c>
      <c r="AB2010" s="39" t="s">
        <v>115</v>
      </c>
      <c r="AC2010" s="39" t="s">
        <v>116</v>
      </c>
      <c r="AD2010" s="39" t="s">
        <v>117</v>
      </c>
      <c r="AE2010" s="39" t="s">
        <v>118</v>
      </c>
      <c r="AF2010" s="39" t="s">
        <v>119</v>
      </c>
      <c r="AG2010" s="39" t="s">
        <v>120</v>
      </c>
      <c r="AH2010" s="39" t="s">
        <v>121</v>
      </c>
      <c r="AI2010" s="39" t="s">
        <v>122</v>
      </c>
      <c r="AJ2010" s="39" t="s">
        <v>123</v>
      </c>
      <c r="AK2010" s="39" t="s">
        <v>124</v>
      </c>
      <c r="AL2010" s="39" t="s">
        <v>125</v>
      </c>
      <c r="AM2010" s="38" t="s">
        <v>149</v>
      </c>
      <c r="AN2010" s="39" t="s">
        <v>150</v>
      </c>
      <c r="AO2010" s="39" t="s">
        <v>151</v>
      </c>
      <c r="AP2010" s="58" t="s">
        <v>178</v>
      </c>
      <c r="AS2010" s="33"/>
      <c r="AT2010" s="33"/>
      <c r="AU2010" s="33"/>
      <c r="AV2010" s="33"/>
      <c r="AW2010" s="33"/>
      <c r="AX2010" s="33"/>
      <c r="AY2010" s="33"/>
      <c r="AZ2010" s="33"/>
      <c r="BA2010" s="33"/>
      <c r="BB2010" s="33"/>
      <c r="BC2010" s="33"/>
      <c r="BD2010" s="33"/>
      <c r="BE2010" s="33"/>
      <c r="BF2010" s="33"/>
      <c r="BG2010" s="33"/>
      <c r="BH2010" s="33"/>
      <c r="BI2010" s="33"/>
      <c r="BJ2010" s="33"/>
      <c r="BK2010" s="33"/>
      <c r="BL2010" s="33"/>
      <c r="BM2010" s="33"/>
      <c r="BN2010" s="33"/>
      <c r="BO2010" s="33"/>
      <c r="BP2010" s="33"/>
      <c r="BQ2010" s="33"/>
      <c r="BR2010" s="33"/>
      <c r="BS2010" s="33"/>
      <c r="BT2010" s="33"/>
      <c r="BU2010" s="33"/>
      <c r="BV2010" s="33"/>
      <c r="BW2010" s="33"/>
      <c r="BX2010" s="33"/>
      <c r="BY2010" s="33"/>
      <c r="BZ2010" s="33"/>
    </row>
    <row r="2011" spans="1:78" customFormat="1" x14ac:dyDescent="0.35">
      <c r="A2011" s="40" t="s">
        <v>145</v>
      </c>
      <c r="B2011" s="5" t="s">
        <v>647</v>
      </c>
      <c r="C2011" s="40" t="s">
        <v>828</v>
      </c>
      <c r="D2011" s="5" t="s">
        <v>146</v>
      </c>
      <c r="E2011" s="41" t="s">
        <v>28</v>
      </c>
      <c r="F2011" s="40" t="s">
        <v>126</v>
      </c>
      <c r="G2011" s="42" t="str">
        <f ca="1">TEXT(TODAY(),"YYYY-MM-DD")</f>
        <v>2022-12-20</v>
      </c>
      <c r="H2011" s="42" t="str">
        <f ca="1">TEXT(TODAY(),"YYYY-MM-DD")</f>
        <v>2022-12-20</v>
      </c>
      <c r="I2011" s="40">
        <v>12</v>
      </c>
      <c r="J2011" s="40">
        <v>12</v>
      </c>
      <c r="K2011" s="40">
        <v>12</v>
      </c>
      <c r="L2011" s="40" t="s">
        <v>431</v>
      </c>
      <c r="M2011" s="40" t="s">
        <v>432</v>
      </c>
      <c r="N2011" s="21" t="s">
        <v>127</v>
      </c>
      <c r="O2011" s="21" t="s">
        <v>127</v>
      </c>
      <c r="P2011" s="21" t="s">
        <v>128</v>
      </c>
      <c r="Q2011" s="21" t="s">
        <v>128</v>
      </c>
      <c r="R2011" s="21" t="s">
        <v>128</v>
      </c>
      <c r="S2011" s="41"/>
      <c r="T2011" s="41" t="s">
        <v>129</v>
      </c>
      <c r="U2011" s="41" t="s">
        <v>130</v>
      </c>
      <c r="V2011" s="41"/>
      <c r="W2011" s="41" t="s">
        <v>131</v>
      </c>
      <c r="X2011" s="41" t="s">
        <v>132</v>
      </c>
      <c r="Y2011" s="41"/>
      <c r="Z2011" s="41"/>
      <c r="AA2011" s="41"/>
      <c r="AB2011" s="41"/>
      <c r="AC2011" s="41"/>
      <c r="AD2011" s="41" t="s">
        <v>128</v>
      </c>
      <c r="AE2011" s="41" t="s">
        <v>128</v>
      </c>
      <c r="AF2011" s="41" t="s">
        <v>128</v>
      </c>
      <c r="AG2011" s="41"/>
      <c r="AH2011" s="41"/>
      <c r="AI2011" s="41"/>
      <c r="AJ2011" s="41" t="s">
        <v>128</v>
      </c>
      <c r="AK2011" s="41" t="s">
        <v>128</v>
      </c>
      <c r="AL2011" s="41" t="s">
        <v>128</v>
      </c>
      <c r="AM2011" s="40"/>
      <c r="AN2011" s="40">
        <v>0</v>
      </c>
      <c r="AO2011" s="40">
        <v>0</v>
      </c>
      <c r="AP2011" s="40">
        <v>14</v>
      </c>
      <c r="AS2011" s="33"/>
      <c r="AT2011" s="33"/>
      <c r="AU2011" s="33"/>
      <c r="AV2011" s="33"/>
      <c r="AW2011" s="33"/>
      <c r="AX2011" s="33"/>
      <c r="AY2011" s="33"/>
      <c r="AZ2011" s="33"/>
      <c r="BA2011" s="33"/>
      <c r="BB2011" s="33"/>
      <c r="BC2011" s="33"/>
      <c r="BD2011" s="33"/>
      <c r="BE2011" s="33"/>
      <c r="BF2011" s="33"/>
      <c r="BG2011" s="33"/>
      <c r="BH2011" s="33"/>
      <c r="BI2011" s="33"/>
      <c r="BJ2011" s="33"/>
      <c r="BK2011" s="33"/>
      <c r="BL2011" s="33"/>
      <c r="BM2011" s="33"/>
      <c r="BN2011" s="33"/>
      <c r="BO2011" s="33"/>
      <c r="BP2011" s="33"/>
      <c r="BQ2011" s="33"/>
      <c r="BR2011" s="33"/>
      <c r="BS2011" s="33"/>
      <c r="BT2011" s="33"/>
      <c r="BU2011" s="33"/>
      <c r="BV2011" s="33"/>
      <c r="BW2011" s="33"/>
      <c r="BX2011" s="33"/>
      <c r="BY2011" s="33"/>
      <c r="BZ2011" s="33"/>
    </row>
    <row r="2012" spans="1:78" customFormat="1" ht="19" customHeight="1" x14ac:dyDescent="0.35">
      <c r="A2012" s="33"/>
      <c r="B2012" s="33"/>
      <c r="C2012" s="33"/>
      <c r="D2012" s="33"/>
      <c r="E2012" s="33"/>
      <c r="F2012" s="33"/>
      <c r="G2012" s="33"/>
      <c r="H2012" s="33"/>
      <c r="I2012" s="33"/>
      <c r="J2012" s="33"/>
      <c r="K2012" s="33"/>
      <c r="L2012" s="14"/>
      <c r="M2012" s="14"/>
    </row>
    <row r="2013" spans="1:78" customFormat="1" ht="18.5" x14ac:dyDescent="0.35">
      <c r="A2013" s="48" t="s">
        <v>831</v>
      </c>
      <c r="B2013" s="49"/>
      <c r="C2013" s="49"/>
      <c r="D2013" s="49"/>
      <c r="E2013" s="49"/>
      <c r="F2013" s="49"/>
      <c r="G2013" s="49"/>
      <c r="H2013" s="49"/>
      <c r="I2013" s="49"/>
      <c r="J2013" s="49"/>
      <c r="K2013" s="49"/>
      <c r="L2013" s="33"/>
      <c r="BB2013" s="33"/>
      <c r="BC2013" s="33"/>
      <c r="BD2013" s="33"/>
      <c r="BE2013" s="33"/>
      <c r="BF2013" s="33"/>
      <c r="BG2013" s="33"/>
      <c r="BH2013" s="33"/>
      <c r="BI2013" s="33"/>
      <c r="BJ2013" s="33"/>
      <c r="BK2013" s="33"/>
      <c r="BL2013" s="33"/>
      <c r="BM2013" s="33"/>
      <c r="BN2013" s="33"/>
      <c r="BO2013" s="33"/>
      <c r="BP2013" s="33"/>
      <c r="BQ2013" s="33"/>
      <c r="BR2013" s="33"/>
      <c r="BS2013" s="33"/>
      <c r="BT2013" s="33"/>
      <c r="BU2013" s="33"/>
      <c r="BV2013" s="33"/>
      <c r="BW2013" s="33"/>
      <c r="BX2013" s="33"/>
      <c r="BY2013" s="33"/>
      <c r="BZ2013" s="33"/>
    </row>
    <row r="2014" spans="1:78" customFormat="1" ht="15.5" x14ac:dyDescent="0.35">
      <c r="A2014" s="43" t="s">
        <v>32</v>
      </c>
      <c r="B2014" s="43" t="s">
        <v>33</v>
      </c>
      <c r="C2014" s="43" t="s">
        <v>34</v>
      </c>
      <c r="D2014" s="43" t="s">
        <v>4</v>
      </c>
      <c r="E2014" s="43" t="s">
        <v>35</v>
      </c>
      <c r="F2014" s="43" t="s">
        <v>133</v>
      </c>
      <c r="G2014" s="43" t="s">
        <v>134</v>
      </c>
      <c r="H2014" s="43" t="s">
        <v>135</v>
      </c>
      <c r="I2014" s="43" t="s">
        <v>136</v>
      </c>
      <c r="J2014" s="43" t="s">
        <v>137</v>
      </c>
      <c r="K2014" s="43" t="s">
        <v>138</v>
      </c>
      <c r="L2014" s="33"/>
      <c r="BB2014" s="33"/>
      <c r="BC2014" s="33"/>
      <c r="BD2014" s="33"/>
      <c r="BE2014" s="33"/>
      <c r="BF2014" s="33"/>
      <c r="BG2014" s="33"/>
      <c r="BH2014" s="33"/>
      <c r="BI2014" s="33"/>
      <c r="BJ2014" s="33"/>
      <c r="BK2014" s="33"/>
      <c r="BL2014" s="33"/>
      <c r="BM2014" s="33"/>
      <c r="BN2014" s="33"/>
      <c r="BO2014" s="33"/>
      <c r="BP2014" s="33"/>
      <c r="BQ2014" s="33"/>
      <c r="BR2014" s="33"/>
      <c r="BS2014" s="33"/>
      <c r="BT2014" s="33"/>
      <c r="BU2014" s="33"/>
      <c r="BV2014" s="33"/>
      <c r="BW2014" s="33"/>
      <c r="BX2014" s="33"/>
      <c r="BY2014" s="33"/>
      <c r="BZ2014" s="33"/>
    </row>
    <row r="2015" spans="1:78" customFormat="1" x14ac:dyDescent="0.35">
      <c r="A2015" s="44" t="s">
        <v>139</v>
      </c>
      <c r="B2015" s="44" t="s">
        <v>140</v>
      </c>
      <c r="C2015" s="44" t="str">
        <f ca="1">TEXT(TODAY(),"YYYY-MM-DD")</f>
        <v>2022-12-20</v>
      </c>
      <c r="D2015" s="44" t="s">
        <v>13</v>
      </c>
      <c r="E2015" s="44" t="s">
        <v>38</v>
      </c>
      <c r="F2015" s="45" t="str">
        <f ca="1">TEXT(TODAY(),"YYYY-MM-DD")</f>
        <v>2022-12-20</v>
      </c>
      <c r="G2015" s="42" t="s">
        <v>128</v>
      </c>
      <c r="H2015" s="44" t="s">
        <v>647</v>
      </c>
      <c r="I2015" s="44" t="s">
        <v>141</v>
      </c>
      <c r="J2015" s="44" t="s">
        <v>152</v>
      </c>
      <c r="K2015" s="44"/>
      <c r="L2015" s="33"/>
      <c r="BB2015" s="33"/>
      <c r="BC2015" s="33"/>
      <c r="BD2015" s="33"/>
      <c r="BE2015" s="33"/>
      <c r="BF2015" s="33"/>
      <c r="BG2015" s="33"/>
      <c r="BH2015" s="33"/>
      <c r="BI2015" s="33"/>
      <c r="BJ2015" s="33"/>
      <c r="BK2015" s="33"/>
      <c r="BL2015" s="33"/>
      <c r="BM2015" s="33"/>
      <c r="BN2015" s="33"/>
      <c r="BO2015" s="33"/>
      <c r="BP2015" s="33"/>
      <c r="BQ2015" s="33"/>
      <c r="BR2015" s="33"/>
      <c r="BS2015" s="33"/>
      <c r="BT2015" s="33"/>
      <c r="BU2015" s="33"/>
      <c r="BV2015" s="33"/>
      <c r="BW2015" s="33"/>
      <c r="BX2015" s="33"/>
      <c r="BY2015" s="33"/>
      <c r="BZ2015" s="33"/>
    </row>
    <row r="2016" spans="1:78" customFormat="1" x14ac:dyDescent="0.35">
      <c r="A2016" s="44" t="s">
        <v>36</v>
      </c>
      <c r="B2016" s="44" t="s">
        <v>143</v>
      </c>
      <c r="C2016" s="44" t="str">
        <f ca="1">TEXT(TODAY(),"YYYY-MM-DD")</f>
        <v>2022-12-20</v>
      </c>
      <c r="D2016" s="44" t="s">
        <v>13</v>
      </c>
      <c r="E2016" s="44" t="s">
        <v>144</v>
      </c>
      <c r="F2016" s="45" t="str">
        <f ca="1">TEXT(TODAY(),"YYYY-MM-DD")</f>
        <v>2022-12-20</v>
      </c>
      <c r="G2016" s="42" t="s">
        <v>128</v>
      </c>
      <c r="H2016" s="44" t="s">
        <v>647</v>
      </c>
      <c r="I2016" s="44" t="s">
        <v>141</v>
      </c>
      <c r="J2016" s="44" t="s">
        <v>142</v>
      </c>
      <c r="K2016" s="44"/>
      <c r="L2016" s="33"/>
      <c r="BB2016" s="33"/>
      <c r="BC2016" s="33"/>
      <c r="BD2016" s="33"/>
      <c r="BE2016" s="33"/>
      <c r="BF2016" s="33"/>
      <c r="BG2016" s="33"/>
      <c r="BH2016" s="33"/>
      <c r="BI2016" s="33"/>
      <c r="BJ2016" s="33"/>
      <c r="BK2016" s="33"/>
      <c r="BL2016" s="33"/>
      <c r="BM2016" s="33"/>
      <c r="BN2016" s="33"/>
      <c r="BO2016" s="33"/>
      <c r="BP2016" s="33"/>
      <c r="BQ2016" s="33"/>
      <c r="BR2016" s="33"/>
      <c r="BS2016" s="33"/>
      <c r="BT2016" s="33"/>
      <c r="BU2016" s="33"/>
      <c r="BV2016" s="33"/>
      <c r="BW2016" s="33"/>
      <c r="BX2016" s="33"/>
      <c r="BY2016" s="33"/>
      <c r="BZ2016" s="33"/>
    </row>
    <row r="2018" spans="1:78" customFormat="1" x14ac:dyDescent="0.35">
      <c r="A2018" s="321" t="s">
        <v>830</v>
      </c>
      <c r="B2018" s="322"/>
      <c r="C2018" s="322"/>
      <c r="D2018" s="322"/>
      <c r="E2018" s="322"/>
      <c r="F2018" s="322"/>
      <c r="G2018" s="322"/>
      <c r="H2018" s="322"/>
      <c r="I2018" s="322"/>
      <c r="J2018" s="322"/>
      <c r="K2018" s="322"/>
      <c r="L2018" s="322"/>
      <c r="M2018" s="322"/>
      <c r="N2018" s="322"/>
      <c r="O2018" s="322"/>
      <c r="P2018" s="322"/>
      <c r="Q2018" s="322"/>
      <c r="R2018" s="322"/>
      <c r="S2018" s="302"/>
      <c r="T2018" s="302"/>
      <c r="U2018" s="302"/>
      <c r="V2018" s="302"/>
      <c r="W2018" s="302"/>
      <c r="X2018" s="302"/>
      <c r="Y2018" s="302"/>
      <c r="Z2018" s="302"/>
    </row>
    <row r="2019" spans="1:78" customFormat="1" x14ac:dyDescent="0.35">
      <c r="A2019" s="56" t="s">
        <v>153</v>
      </c>
      <c r="B2019" s="56" t="s">
        <v>154</v>
      </c>
      <c r="C2019" s="56" t="s">
        <v>155</v>
      </c>
      <c r="D2019" s="56" t="s">
        <v>90</v>
      </c>
      <c r="E2019" s="56" t="s">
        <v>102</v>
      </c>
      <c r="F2019" s="56" t="s">
        <v>156</v>
      </c>
      <c r="G2019" s="56" t="s">
        <v>157</v>
      </c>
      <c r="H2019" s="56" t="s">
        <v>158</v>
      </c>
      <c r="I2019" s="56" t="s">
        <v>159</v>
      </c>
      <c r="J2019" s="56" t="s">
        <v>160</v>
      </c>
      <c r="K2019" s="56" t="s">
        <v>161</v>
      </c>
      <c r="L2019" s="56" t="s">
        <v>162</v>
      </c>
      <c r="M2019" s="56" t="s">
        <v>163</v>
      </c>
      <c r="N2019" s="56" t="s">
        <v>164</v>
      </c>
      <c r="O2019" s="56" t="s">
        <v>165</v>
      </c>
      <c r="P2019" s="56" t="s">
        <v>166</v>
      </c>
      <c r="Q2019" s="56" t="s">
        <v>167</v>
      </c>
      <c r="R2019" s="56" t="s">
        <v>168</v>
      </c>
      <c r="S2019" s="56" t="s">
        <v>169</v>
      </c>
      <c r="T2019" s="56" t="s">
        <v>136</v>
      </c>
      <c r="U2019" s="56" t="s">
        <v>135</v>
      </c>
      <c r="V2019" s="56" t="s">
        <v>171</v>
      </c>
      <c r="W2019" s="56" t="s">
        <v>174</v>
      </c>
      <c r="X2019" s="56" t="s">
        <v>175</v>
      </c>
      <c r="Y2019" s="56" t="s">
        <v>177</v>
      </c>
      <c r="Z2019" s="56" t="s">
        <v>172</v>
      </c>
    </row>
    <row r="2020" spans="1:78" customFormat="1" x14ac:dyDescent="0.35">
      <c r="A2020" s="51" t="s">
        <v>256</v>
      </c>
      <c r="B2020" s="50"/>
      <c r="C2020" s="223" t="s">
        <v>257</v>
      </c>
      <c r="D2020" s="225" t="str">
        <f ca="1">TEXT(TODAY(),"YYYY-MM-DD")</f>
        <v>2022-12-20</v>
      </c>
      <c r="E2020" s="223" t="str">
        <f ca="1">TEXT(TODAY()+45,"YYYY-MM-DD")</f>
        <v>2023-02-03</v>
      </c>
      <c r="F2020" s="224">
        <v>11</v>
      </c>
      <c r="G2020" s="224" t="s">
        <v>238</v>
      </c>
      <c r="H2020" s="224">
        <f>F2020</f>
        <v>11</v>
      </c>
      <c r="I2020" s="223" t="s">
        <v>65</v>
      </c>
      <c r="J2020" s="224">
        <v>1</v>
      </c>
      <c r="K2020" s="224" t="str">
        <f>TEXT(H2020*J2020,"0.00")</f>
        <v>11.00</v>
      </c>
      <c r="L2020" s="224"/>
      <c r="M2020" s="224">
        <f>10+(J2020*3)</f>
        <v>13</v>
      </c>
      <c r="N2020" s="223"/>
      <c r="O2020" s="223"/>
      <c r="P2020" s="223"/>
      <c r="Q2020" s="223"/>
      <c r="R2020" s="223"/>
      <c r="S2020" s="223"/>
      <c r="T2020" s="223" t="s">
        <v>141</v>
      </c>
      <c r="U2020" s="223" t="s">
        <v>647</v>
      </c>
      <c r="V2020" s="223" t="s">
        <v>195</v>
      </c>
      <c r="W2020" s="223" t="s">
        <v>38</v>
      </c>
      <c r="X2020" s="223" t="s">
        <v>196</v>
      </c>
      <c r="Y2020" s="239"/>
      <c r="Z2020" s="223" t="s">
        <v>292</v>
      </c>
      <c r="AU2020" t="s">
        <v>857</v>
      </c>
    </row>
    <row r="2022" spans="1:78" customFormat="1" x14ac:dyDescent="0.35">
      <c r="A2022" s="34" t="s">
        <v>829</v>
      </c>
      <c r="B2022" s="35"/>
      <c r="C2022" s="35"/>
      <c r="D2022" s="35"/>
      <c r="E2022" s="35"/>
      <c r="F2022" s="35"/>
      <c r="G2022" s="35"/>
      <c r="H2022" s="35"/>
      <c r="I2022" s="35"/>
      <c r="J2022" s="35"/>
      <c r="K2022" s="35"/>
      <c r="L2022" s="35"/>
      <c r="M2022" s="35"/>
      <c r="N2022" s="35"/>
      <c r="O2022" s="35"/>
      <c r="P2022" s="35"/>
      <c r="Q2022" s="35"/>
      <c r="R2022" s="35"/>
      <c r="S2022" s="35"/>
      <c r="T2022" s="35"/>
      <c r="U2022" s="35"/>
      <c r="V2022" s="35"/>
      <c r="W2022" s="35"/>
      <c r="X2022" s="35"/>
      <c r="Y2022" s="35"/>
      <c r="Z2022" s="35"/>
      <c r="AA2022" s="35"/>
      <c r="AB2022" s="35"/>
      <c r="AC2022" s="35"/>
      <c r="AD2022" s="35"/>
      <c r="AE2022" s="35"/>
      <c r="AF2022" s="35"/>
      <c r="AG2022" s="35"/>
      <c r="AH2022" s="35"/>
      <c r="AI2022" s="35"/>
    </row>
    <row r="2023" spans="1:78" customFormat="1" x14ac:dyDescent="0.35">
      <c r="A2023" s="36" t="s">
        <v>84</v>
      </c>
      <c r="B2023" s="36" t="s">
        <v>85</v>
      </c>
      <c r="C2023" s="36" t="s">
        <v>86</v>
      </c>
      <c r="D2023" s="36" t="s">
        <v>87</v>
      </c>
      <c r="E2023" s="36" t="s">
        <v>88</v>
      </c>
      <c r="F2023" s="36" t="s">
        <v>89</v>
      </c>
      <c r="G2023" s="36" t="s">
        <v>90</v>
      </c>
      <c r="H2023" s="36" t="s">
        <v>91</v>
      </c>
      <c r="I2023" s="36" t="s">
        <v>92</v>
      </c>
      <c r="J2023" s="36" t="s">
        <v>93</v>
      </c>
      <c r="K2023" s="36" t="s">
        <v>94</v>
      </c>
      <c r="L2023" s="36" t="s">
        <v>95</v>
      </c>
      <c r="M2023" s="36" t="s">
        <v>96</v>
      </c>
      <c r="N2023" s="36" t="s">
        <v>97</v>
      </c>
      <c r="O2023" s="36" t="s">
        <v>98</v>
      </c>
      <c r="P2023" s="36" t="s">
        <v>99</v>
      </c>
      <c r="Q2023" s="36" t="s">
        <v>100</v>
      </c>
      <c r="R2023" s="36" t="s">
        <v>101</v>
      </c>
      <c r="S2023" s="37" t="s">
        <v>102</v>
      </c>
      <c r="T2023" s="315" t="s">
        <v>103</v>
      </c>
      <c r="U2023" s="316"/>
      <c r="V2023" s="317"/>
      <c r="W2023" s="315" t="s">
        <v>104</v>
      </c>
      <c r="X2023" s="317"/>
      <c r="Y2023" s="300"/>
      <c r="Z2023" s="318" t="s">
        <v>105</v>
      </c>
      <c r="AA2023" s="319"/>
      <c r="AB2023" s="319"/>
      <c r="AC2023" s="319"/>
      <c r="AD2023" s="319"/>
      <c r="AE2023" s="319"/>
      <c r="AF2023" s="320"/>
      <c r="AG2023" s="318" t="s">
        <v>106</v>
      </c>
      <c r="AH2023" s="319"/>
      <c r="AI2023" s="319"/>
      <c r="AJ2023" s="319"/>
      <c r="AK2023" s="319"/>
      <c r="AL2023" s="320"/>
      <c r="AM2023" s="46"/>
      <c r="AN2023" s="47"/>
      <c r="AO2023" s="47"/>
      <c r="AP2023" s="47"/>
      <c r="AS2023" s="33"/>
      <c r="AT2023" s="33"/>
      <c r="AU2023" s="33"/>
      <c r="AV2023" s="33"/>
      <c r="AW2023" s="33"/>
      <c r="AX2023" s="33"/>
      <c r="AY2023" s="33"/>
      <c r="AZ2023" s="33"/>
      <c r="BA2023" s="33"/>
      <c r="BB2023" s="33"/>
      <c r="BC2023" s="33"/>
      <c r="BD2023" s="33"/>
      <c r="BE2023" s="33"/>
      <c r="BF2023" s="33"/>
      <c r="BG2023" s="33"/>
      <c r="BH2023" s="33"/>
      <c r="BI2023" s="33"/>
      <c r="BJ2023" s="33"/>
      <c r="BK2023" s="33"/>
      <c r="BL2023" s="33"/>
      <c r="BM2023" s="33"/>
      <c r="BN2023" s="33"/>
      <c r="BO2023" s="33"/>
      <c r="BP2023" s="33"/>
      <c r="BQ2023" s="33"/>
      <c r="BR2023" s="33"/>
      <c r="BS2023" s="33"/>
      <c r="BT2023" s="33"/>
      <c r="BU2023" s="33"/>
      <c r="BV2023" s="33"/>
      <c r="BW2023" s="33"/>
      <c r="BX2023" s="33"/>
      <c r="BY2023" s="33"/>
      <c r="BZ2023" s="33"/>
    </row>
    <row r="2024" spans="1:78" customFormat="1" x14ac:dyDescent="0.35">
      <c r="A2024" s="38"/>
      <c r="B2024" s="38"/>
      <c r="C2024" s="38"/>
      <c r="D2024" s="38"/>
      <c r="E2024" s="38"/>
      <c r="F2024" s="38"/>
      <c r="G2024" s="38"/>
      <c r="H2024" s="38"/>
      <c r="I2024" s="38"/>
      <c r="J2024" s="38"/>
      <c r="K2024" s="38"/>
      <c r="L2024" s="38"/>
      <c r="M2024" s="38"/>
      <c r="N2024" s="38"/>
      <c r="O2024" s="38"/>
      <c r="P2024" s="38"/>
      <c r="Q2024" s="38"/>
      <c r="R2024" s="38"/>
      <c r="S2024" s="38"/>
      <c r="T2024" s="39" t="s">
        <v>107</v>
      </c>
      <c r="U2024" s="39" t="s">
        <v>108</v>
      </c>
      <c r="V2024" s="39" t="s">
        <v>109</v>
      </c>
      <c r="W2024" s="39" t="s">
        <v>110</v>
      </c>
      <c r="X2024" s="39" t="s">
        <v>111</v>
      </c>
      <c r="Y2024" s="39" t="s">
        <v>112</v>
      </c>
      <c r="Z2024" s="39" t="s">
        <v>113</v>
      </c>
      <c r="AA2024" s="39" t="s">
        <v>114</v>
      </c>
      <c r="AB2024" s="39" t="s">
        <v>115</v>
      </c>
      <c r="AC2024" s="39" t="s">
        <v>116</v>
      </c>
      <c r="AD2024" s="39" t="s">
        <v>117</v>
      </c>
      <c r="AE2024" s="39" t="s">
        <v>118</v>
      </c>
      <c r="AF2024" s="39" t="s">
        <v>119</v>
      </c>
      <c r="AG2024" s="39" t="s">
        <v>120</v>
      </c>
      <c r="AH2024" s="39" t="s">
        <v>121</v>
      </c>
      <c r="AI2024" s="39" t="s">
        <v>122</v>
      </c>
      <c r="AJ2024" s="39" t="s">
        <v>123</v>
      </c>
      <c r="AK2024" s="39" t="s">
        <v>124</v>
      </c>
      <c r="AL2024" s="39" t="s">
        <v>125</v>
      </c>
      <c r="AM2024" s="38" t="s">
        <v>149</v>
      </c>
      <c r="AN2024" s="39" t="s">
        <v>150</v>
      </c>
      <c r="AO2024" s="39" t="s">
        <v>151</v>
      </c>
      <c r="AP2024" s="58" t="s">
        <v>178</v>
      </c>
      <c r="AS2024" s="33"/>
      <c r="AT2024" s="33"/>
      <c r="AU2024" s="33"/>
      <c r="AV2024" s="33"/>
      <c r="AW2024" s="33"/>
      <c r="AX2024" s="33"/>
      <c r="AY2024" s="33"/>
      <c r="AZ2024" s="33"/>
      <c r="BA2024" s="33"/>
      <c r="BB2024" s="33"/>
      <c r="BC2024" s="33"/>
      <c r="BD2024" s="33"/>
      <c r="BE2024" s="33"/>
      <c r="BF2024" s="33"/>
      <c r="BG2024" s="33"/>
      <c r="BH2024" s="33"/>
      <c r="BI2024" s="33"/>
      <c r="BJ2024" s="33"/>
      <c r="BK2024" s="33"/>
      <c r="BL2024" s="33"/>
      <c r="BM2024" s="33"/>
      <c r="BN2024" s="33"/>
      <c r="BO2024" s="33"/>
      <c r="BP2024" s="33"/>
      <c r="BQ2024" s="33"/>
      <c r="BR2024" s="33"/>
      <c r="BS2024" s="33"/>
      <c r="BT2024" s="33"/>
      <c r="BU2024" s="33"/>
      <c r="BV2024" s="33"/>
      <c r="BW2024" s="33"/>
      <c r="BX2024" s="33"/>
      <c r="BY2024" s="33"/>
      <c r="BZ2024" s="33"/>
    </row>
    <row r="2025" spans="1:78" customFormat="1" x14ac:dyDescent="0.35">
      <c r="A2025" s="40" t="s">
        <v>145</v>
      </c>
      <c r="B2025" s="5" t="s">
        <v>647</v>
      </c>
      <c r="C2025" s="40" t="s">
        <v>828</v>
      </c>
      <c r="D2025" s="5" t="s">
        <v>146</v>
      </c>
      <c r="E2025" s="41" t="s">
        <v>28</v>
      </c>
      <c r="F2025" s="40" t="s">
        <v>126</v>
      </c>
      <c r="G2025" s="42" t="str">
        <f ca="1">TEXT(TODAY(),"YYYY-MM-DD")</f>
        <v>2022-12-20</v>
      </c>
      <c r="H2025" s="42" t="str">
        <f ca="1">TEXT(TODAY(),"YYYY-MM-DD")</f>
        <v>2022-12-20</v>
      </c>
      <c r="I2025" s="40">
        <v>12</v>
      </c>
      <c r="J2025" s="40">
        <v>12</v>
      </c>
      <c r="K2025" s="40">
        <v>12</v>
      </c>
      <c r="L2025" s="40" t="s">
        <v>431</v>
      </c>
      <c r="M2025" s="40" t="s">
        <v>432</v>
      </c>
      <c r="N2025" s="21" t="s">
        <v>127</v>
      </c>
      <c r="O2025" s="21" t="s">
        <v>127</v>
      </c>
      <c r="P2025" s="21" t="s">
        <v>128</v>
      </c>
      <c r="Q2025" s="21" t="s">
        <v>128</v>
      </c>
      <c r="R2025" s="21" t="s">
        <v>128</v>
      </c>
      <c r="S2025" s="41"/>
      <c r="T2025" s="41" t="s">
        <v>129</v>
      </c>
      <c r="U2025" s="41" t="s">
        <v>130</v>
      </c>
      <c r="V2025" s="41"/>
      <c r="W2025" s="41" t="s">
        <v>131</v>
      </c>
      <c r="X2025" s="41" t="s">
        <v>132</v>
      </c>
      <c r="Y2025" s="41"/>
      <c r="Z2025" s="41"/>
      <c r="AA2025" s="41"/>
      <c r="AB2025" s="41"/>
      <c r="AC2025" s="41"/>
      <c r="AD2025" s="41" t="s">
        <v>128</v>
      </c>
      <c r="AE2025" s="41" t="s">
        <v>128</v>
      </c>
      <c r="AF2025" s="41" t="s">
        <v>128</v>
      </c>
      <c r="AG2025" s="41"/>
      <c r="AH2025" s="41"/>
      <c r="AI2025" s="41"/>
      <c r="AJ2025" s="41" t="s">
        <v>128</v>
      </c>
      <c r="AK2025" s="41" t="s">
        <v>128</v>
      </c>
      <c r="AL2025" s="41" t="s">
        <v>128</v>
      </c>
      <c r="AM2025" s="40"/>
      <c r="AN2025" s="40">
        <v>0</v>
      </c>
      <c r="AO2025" s="40">
        <v>4</v>
      </c>
      <c r="AP2025" s="40">
        <v>14</v>
      </c>
      <c r="AS2025" s="33"/>
      <c r="AT2025" s="33"/>
      <c r="AU2025" s="33"/>
      <c r="AV2025" s="33"/>
      <c r="AW2025" s="33"/>
      <c r="AX2025" s="33"/>
      <c r="AY2025" s="33"/>
      <c r="AZ2025" s="33"/>
      <c r="BA2025" s="33"/>
      <c r="BB2025" s="33"/>
      <c r="BC2025" s="33"/>
      <c r="BD2025" s="33"/>
      <c r="BE2025" s="33"/>
      <c r="BF2025" s="33"/>
      <c r="BG2025" s="33"/>
      <c r="BH2025" s="33"/>
      <c r="BI2025" s="33"/>
      <c r="BJ2025" s="33"/>
      <c r="BK2025" s="33"/>
      <c r="BL2025" s="33"/>
      <c r="BM2025" s="33"/>
      <c r="BN2025" s="33"/>
      <c r="BO2025" s="33"/>
      <c r="BP2025" s="33"/>
      <c r="BQ2025" s="33"/>
      <c r="BR2025" s="33"/>
      <c r="BS2025" s="33"/>
      <c r="BT2025" s="33"/>
      <c r="BU2025" s="33"/>
      <c r="BV2025" s="33"/>
      <c r="BW2025" s="33"/>
      <c r="BX2025" s="33"/>
      <c r="BY2025" s="33"/>
      <c r="BZ2025" s="33"/>
    </row>
    <row r="2026" spans="1:78" customFormat="1" x14ac:dyDescent="0.35"/>
    <row r="2027" spans="1:78" customFormat="1" x14ac:dyDescent="0.35">
      <c r="A2027" s="306" t="s">
        <v>827</v>
      </c>
      <c r="B2027" s="307"/>
      <c r="C2027" s="307"/>
      <c r="D2027" s="307"/>
      <c r="E2027" s="307"/>
      <c r="F2027" s="307"/>
      <c r="G2027" s="307"/>
      <c r="H2027" s="307"/>
      <c r="I2027" s="307"/>
      <c r="J2027" s="307"/>
    </row>
    <row r="2028" spans="1:78" customFormat="1" x14ac:dyDescent="0.35">
      <c r="A2028" s="301"/>
      <c r="B2028" s="302"/>
      <c r="C2028" s="308" t="s">
        <v>245</v>
      </c>
      <c r="D2028" s="308"/>
      <c r="E2028" s="308"/>
      <c r="F2028" s="308"/>
      <c r="G2028" s="308"/>
      <c r="H2028" s="308"/>
      <c r="I2028" s="308"/>
      <c r="J2028" s="308"/>
      <c r="K2028" s="308"/>
    </row>
    <row r="2029" spans="1:78" customFormat="1" x14ac:dyDescent="0.35">
      <c r="A2029" s="304" t="s">
        <v>246</v>
      </c>
      <c r="B2029" s="304" t="s">
        <v>247</v>
      </c>
      <c r="C2029" s="309" t="s">
        <v>248</v>
      </c>
      <c r="D2029" s="310"/>
      <c r="E2029" s="310"/>
      <c r="F2029" s="311"/>
      <c r="G2029" s="312" t="s">
        <v>249</v>
      </c>
      <c r="H2029" s="313"/>
      <c r="I2029" s="313"/>
      <c r="J2029" s="314"/>
      <c r="K2029" s="304" t="s">
        <v>250</v>
      </c>
      <c r="L2029" s="304" t="s">
        <v>251</v>
      </c>
    </row>
    <row r="2030" spans="1:78" customFormat="1" x14ac:dyDescent="0.35">
      <c r="A2030" s="305"/>
      <c r="B2030" s="305"/>
      <c r="C2030" s="88" t="s">
        <v>161</v>
      </c>
      <c r="D2030" s="88" t="s">
        <v>163</v>
      </c>
      <c r="E2030" s="88" t="s">
        <v>252</v>
      </c>
      <c r="F2030" s="88" t="s">
        <v>253</v>
      </c>
      <c r="G2030" s="89" t="s">
        <v>161</v>
      </c>
      <c r="H2030" s="89" t="s">
        <v>163</v>
      </c>
      <c r="I2030" s="89" t="s">
        <v>252</v>
      </c>
      <c r="J2030" s="89" t="s">
        <v>253</v>
      </c>
      <c r="K2030" s="305"/>
      <c r="L2030" s="305"/>
    </row>
    <row r="2031" spans="1:78" customFormat="1" x14ac:dyDescent="0.35">
      <c r="A2031" s="41" t="s">
        <v>254</v>
      </c>
      <c r="B2031" s="41" t="s">
        <v>255</v>
      </c>
      <c r="C2031" s="21" t="str">
        <f>TEXT(9707.25,"0.00")</f>
        <v>9707.25</v>
      </c>
      <c r="D2031" s="21" t="str">
        <f>TEXT(0,"0")</f>
        <v>0</v>
      </c>
      <c r="E2031" s="21" t="str">
        <f>TEXT(9707.25,"0.00")</f>
        <v>9707.25</v>
      </c>
      <c r="F2031" s="21" t="str">
        <f>TEXT(100,"0")</f>
        <v>100</v>
      </c>
      <c r="G2031" s="21" t="str">
        <f>TEXT(9707.25,"0.00")</f>
        <v>9707.25</v>
      </c>
      <c r="H2031" s="21" t="str">
        <f>TEXT(0,"0")</f>
        <v>0</v>
      </c>
      <c r="I2031" s="21" t="str">
        <f>TEXT(9707.25,"0.00")</f>
        <v>9707.25</v>
      </c>
      <c r="J2031" s="21" t="str">
        <f>TEXT(100,"0")</f>
        <v>100</v>
      </c>
      <c r="K2031" s="21" t="str">
        <f>TEXT(0,"0")</f>
        <v>0</v>
      </c>
      <c r="L2031" s="41" t="s">
        <v>28</v>
      </c>
    </row>
  </sheetData>
  <mergeCells count="1298">
    <mergeCell ref="L2004:L2005"/>
    <mergeCell ref="A2002:J2002"/>
    <mergeCell ref="C2003:K2003"/>
    <mergeCell ref="A2004:A2005"/>
    <mergeCell ref="B2004:B2005"/>
    <mergeCell ref="C2004:F2004"/>
    <mergeCell ref="G2004:J2004"/>
    <mergeCell ref="K2004:K2005"/>
    <mergeCell ref="T1984:V1984"/>
    <mergeCell ref="W1984:X1984"/>
    <mergeCell ref="Z1984:AF1984"/>
    <mergeCell ref="AG1984:AL1984"/>
    <mergeCell ref="A1993:R1993"/>
    <mergeCell ref="T1998:V1998"/>
    <mergeCell ref="W1998:X1998"/>
    <mergeCell ref="Z1998:AF1998"/>
    <mergeCell ref="AG1998:AL1998"/>
    <mergeCell ref="L1954:L1955"/>
    <mergeCell ref="A1952:J1952"/>
    <mergeCell ref="C1953:K1953"/>
    <mergeCell ref="A1954:A1955"/>
    <mergeCell ref="B1954:B1955"/>
    <mergeCell ref="C1954:F1954"/>
    <mergeCell ref="G1954:J1954"/>
    <mergeCell ref="K1954:K1955"/>
    <mergeCell ref="T1934:V1934"/>
    <mergeCell ref="W1934:X1934"/>
    <mergeCell ref="Z1934:AF1934"/>
    <mergeCell ref="AG1934:AL1934"/>
    <mergeCell ref="A1943:R1943"/>
    <mergeCell ref="T1948:V1948"/>
    <mergeCell ref="W1948:X1948"/>
    <mergeCell ref="Z1948:AF1948"/>
    <mergeCell ref="AG1948:AL1948"/>
    <mergeCell ref="L1904:L1905"/>
    <mergeCell ref="A1902:J1902"/>
    <mergeCell ref="C1903:K1903"/>
    <mergeCell ref="A1904:A1905"/>
    <mergeCell ref="B1904:B1905"/>
    <mergeCell ref="C1904:F1904"/>
    <mergeCell ref="G1904:J1904"/>
    <mergeCell ref="K1904:K1905"/>
    <mergeCell ref="T1884:V1884"/>
    <mergeCell ref="W1884:X1884"/>
    <mergeCell ref="Z1884:AF1884"/>
    <mergeCell ref="AG1884:AL1884"/>
    <mergeCell ref="A1893:R1893"/>
    <mergeCell ref="T1898:V1898"/>
    <mergeCell ref="W1898:X1898"/>
    <mergeCell ref="Z1898:AF1898"/>
    <mergeCell ref="AG1898:AL1898"/>
    <mergeCell ref="L1854:L1855"/>
    <mergeCell ref="A1852:J1852"/>
    <mergeCell ref="C1853:K1853"/>
    <mergeCell ref="A1854:A1855"/>
    <mergeCell ref="B1854:B1855"/>
    <mergeCell ref="C1854:F1854"/>
    <mergeCell ref="G1854:J1854"/>
    <mergeCell ref="K1854:K1855"/>
    <mergeCell ref="T1834:V1834"/>
    <mergeCell ref="W1834:X1834"/>
    <mergeCell ref="Z1834:AF1834"/>
    <mergeCell ref="AG1834:AL1834"/>
    <mergeCell ref="A1843:R1843"/>
    <mergeCell ref="T1848:V1848"/>
    <mergeCell ref="W1848:X1848"/>
    <mergeCell ref="Z1848:AF1848"/>
    <mergeCell ref="AG1848:AL1848"/>
    <mergeCell ref="A1718:R1718"/>
    <mergeCell ref="L1804:L1805"/>
    <mergeCell ref="A1802:J1802"/>
    <mergeCell ref="C1803:K1803"/>
    <mergeCell ref="A1804:A1805"/>
    <mergeCell ref="B1804:B1805"/>
    <mergeCell ref="C1804:F1804"/>
    <mergeCell ref="G1804:J1804"/>
    <mergeCell ref="K1804:K1805"/>
    <mergeCell ref="T1784:V1784"/>
    <mergeCell ref="W1784:X1784"/>
    <mergeCell ref="Z1784:AF1784"/>
    <mergeCell ref="AG1784:AL1784"/>
    <mergeCell ref="A1793:R1793"/>
    <mergeCell ref="T1798:V1798"/>
    <mergeCell ref="W1798:X1798"/>
    <mergeCell ref="Z1798:AF1798"/>
    <mergeCell ref="AG1798:AL1798"/>
    <mergeCell ref="L1754:L1755"/>
    <mergeCell ref="A1752:J1752"/>
    <mergeCell ref="C1753:K1753"/>
    <mergeCell ref="A1754:A1755"/>
    <mergeCell ref="W1748:X1748"/>
    <mergeCell ref="Z1748:AF1748"/>
    <mergeCell ref="AG1748:AL1748"/>
    <mergeCell ref="C1728:K1728"/>
    <mergeCell ref="A1729:A1730"/>
    <mergeCell ref="B1729:B1730"/>
    <mergeCell ref="C1729:F1729"/>
    <mergeCell ref="G1729:J1729"/>
    <mergeCell ref="K1729:K1730"/>
    <mergeCell ref="AG1723:AL1723"/>
    <mergeCell ref="A1452:J1452"/>
    <mergeCell ref="C1453:K1453"/>
    <mergeCell ref="A1454:A1455"/>
    <mergeCell ref="B1454:B1455"/>
    <mergeCell ref="A1502:J1502"/>
    <mergeCell ref="C1503:K1503"/>
    <mergeCell ref="A1504:A1505"/>
    <mergeCell ref="B1504:B1505"/>
    <mergeCell ref="C1504:F1504"/>
    <mergeCell ref="G1504:J1504"/>
    <mergeCell ref="K1504:K1505"/>
    <mergeCell ref="T1484:V1484"/>
    <mergeCell ref="A1468:R1468"/>
    <mergeCell ref="W1509:X1509"/>
    <mergeCell ref="Z1509:AF1509"/>
    <mergeCell ref="AG1509:AL1509"/>
    <mergeCell ref="A1518:R1518"/>
    <mergeCell ref="L1479:L1480"/>
    <mergeCell ref="A1477:J1477"/>
    <mergeCell ref="C1478:K1478"/>
    <mergeCell ref="A1479:A1480"/>
    <mergeCell ref="B1479:B1480"/>
    <mergeCell ref="C1479:F1479"/>
    <mergeCell ref="G1479:J1479"/>
    <mergeCell ref="K1479:K1480"/>
    <mergeCell ref="T1459:V1459"/>
    <mergeCell ref="L1504:L1505"/>
    <mergeCell ref="T1473:V1473"/>
    <mergeCell ref="T1509:V1509"/>
    <mergeCell ref="T1709:V1709"/>
    <mergeCell ref="W1709:X1709"/>
    <mergeCell ref="Z1709:AF1709"/>
    <mergeCell ref="AG1709:AL1709"/>
    <mergeCell ref="G1629:J1629"/>
    <mergeCell ref="K1629:K1630"/>
    <mergeCell ref="T1609:V1609"/>
    <mergeCell ref="W1609:X1609"/>
    <mergeCell ref="Z1609:AF1609"/>
    <mergeCell ref="AG1609:AL1609"/>
    <mergeCell ref="W1534:X1534"/>
    <mergeCell ref="Z1534:AF1534"/>
    <mergeCell ref="AG1534:AL1534"/>
    <mergeCell ref="A1543:R1543"/>
    <mergeCell ref="T1548:V1548"/>
    <mergeCell ref="W1548:X1548"/>
    <mergeCell ref="Z1548:AF1548"/>
    <mergeCell ref="AG1548:AL1548"/>
    <mergeCell ref="T1534:V1534"/>
    <mergeCell ref="L1554:L1555"/>
    <mergeCell ref="A1552:J1552"/>
    <mergeCell ref="C1553:K1553"/>
    <mergeCell ref="A1554:A1555"/>
    <mergeCell ref="B1554:B1555"/>
    <mergeCell ref="C1554:F1554"/>
    <mergeCell ref="G1554:J1554"/>
    <mergeCell ref="K1554:K1555"/>
    <mergeCell ref="A1568:R1568"/>
    <mergeCell ref="T1573:V1573"/>
    <mergeCell ref="A1643:R1643"/>
    <mergeCell ref="T1648:V1648"/>
    <mergeCell ref="W1648:X1648"/>
    <mergeCell ref="T1344:V1344"/>
    <mergeCell ref="W1344:X1344"/>
    <mergeCell ref="Z1344:AF1344"/>
    <mergeCell ref="AG1344:AL1344"/>
    <mergeCell ref="A1348:J1348"/>
    <mergeCell ref="C1349:K1349"/>
    <mergeCell ref="A1350:A1351"/>
    <mergeCell ref="B1350:B1351"/>
    <mergeCell ref="C1350:F1350"/>
    <mergeCell ref="G1350:J1350"/>
    <mergeCell ref="K1350:K1351"/>
    <mergeCell ref="L1350:L1351"/>
    <mergeCell ref="C1379:F1379"/>
    <mergeCell ref="W1409:X1409"/>
    <mergeCell ref="Z1409:AF1409"/>
    <mergeCell ref="AG1409:AL1409"/>
    <mergeCell ref="A1418:R1418"/>
    <mergeCell ref="B1379:B1380"/>
    <mergeCell ref="T1398:V1398"/>
    <mergeCell ref="W1398:X1398"/>
    <mergeCell ref="Z1398:AF1398"/>
    <mergeCell ref="AG1398:AL1398"/>
    <mergeCell ref="G1379:J1379"/>
    <mergeCell ref="T1297:V1297"/>
    <mergeCell ref="W1297:X1297"/>
    <mergeCell ref="Z1297:AF1297"/>
    <mergeCell ref="AG1297:AL1297"/>
    <mergeCell ref="A1306:R1306"/>
    <mergeCell ref="A1310:R1310"/>
    <mergeCell ref="K1321:K1322"/>
    <mergeCell ref="L1321:L1322"/>
    <mergeCell ref="T1315:V1315"/>
    <mergeCell ref="W1315:X1315"/>
    <mergeCell ref="Z1315:AF1315"/>
    <mergeCell ref="AG1315:AL1315"/>
    <mergeCell ref="A1319:J1319"/>
    <mergeCell ref="L1404:L1405"/>
    <mergeCell ref="A1402:J1402"/>
    <mergeCell ref="C1403:K1403"/>
    <mergeCell ref="A1404:A1405"/>
    <mergeCell ref="B1404:B1405"/>
    <mergeCell ref="C1404:F1404"/>
    <mergeCell ref="G1404:J1404"/>
    <mergeCell ref="K1404:K1405"/>
    <mergeCell ref="T1384:V1384"/>
    <mergeCell ref="T1326:V1326"/>
    <mergeCell ref="W1384:X1384"/>
    <mergeCell ref="Z1384:AF1384"/>
    <mergeCell ref="AG1384:AL1384"/>
    <mergeCell ref="A1393:R1393"/>
    <mergeCell ref="A1339:R1339"/>
    <mergeCell ref="C1320:K1320"/>
    <mergeCell ref="A1321:A1322"/>
    <mergeCell ref="B1321:B1322"/>
    <mergeCell ref="C1321:F1321"/>
    <mergeCell ref="T1268:V1268"/>
    <mergeCell ref="W1268:X1268"/>
    <mergeCell ref="Z1268:AF1268"/>
    <mergeCell ref="AG1268:AL1268"/>
    <mergeCell ref="A1277:R1277"/>
    <mergeCell ref="A1281:R1281"/>
    <mergeCell ref="K1292:K1293"/>
    <mergeCell ref="L1292:L1293"/>
    <mergeCell ref="T1286:V1286"/>
    <mergeCell ref="W1286:X1286"/>
    <mergeCell ref="Z1286:AF1286"/>
    <mergeCell ref="AG1286:AL1286"/>
    <mergeCell ref="A1290:J1290"/>
    <mergeCell ref="C1291:K1291"/>
    <mergeCell ref="A1292:A1293"/>
    <mergeCell ref="B1292:B1293"/>
    <mergeCell ref="C1292:F1292"/>
    <mergeCell ref="G1292:J1292"/>
    <mergeCell ref="G1321:J1321"/>
    <mergeCell ref="W1326:X1326"/>
    <mergeCell ref="Z1326:AF1326"/>
    <mergeCell ref="AG1326:AL1326"/>
    <mergeCell ref="A1335:R1335"/>
    <mergeCell ref="T1210:V1210"/>
    <mergeCell ref="W1210:X1210"/>
    <mergeCell ref="Z1210:AF1210"/>
    <mergeCell ref="AG1210:AL1210"/>
    <mergeCell ref="A1219:R1219"/>
    <mergeCell ref="A1223:R1223"/>
    <mergeCell ref="K1234:K1235"/>
    <mergeCell ref="L1234:L1235"/>
    <mergeCell ref="T1228:V1228"/>
    <mergeCell ref="W1228:X1228"/>
    <mergeCell ref="Z1228:AF1228"/>
    <mergeCell ref="AG1228:AL1228"/>
    <mergeCell ref="A1232:J1232"/>
    <mergeCell ref="C1233:K1233"/>
    <mergeCell ref="A1234:A1235"/>
    <mergeCell ref="B1234:B1235"/>
    <mergeCell ref="C1234:F1234"/>
    <mergeCell ref="G1234:J1234"/>
    <mergeCell ref="T1239:V1239"/>
    <mergeCell ref="W1239:X1239"/>
    <mergeCell ref="Z1239:AF1239"/>
    <mergeCell ref="AG1239:AL1239"/>
    <mergeCell ref="A1248:R1248"/>
    <mergeCell ref="A1252:R1252"/>
    <mergeCell ref="K1263:K1264"/>
    <mergeCell ref="L1263:L1264"/>
    <mergeCell ref="T1257:V1257"/>
    <mergeCell ref="T1152:V1152"/>
    <mergeCell ref="W1152:X1152"/>
    <mergeCell ref="Z1152:AF1152"/>
    <mergeCell ref="AG1152:AL1152"/>
    <mergeCell ref="A1161:R1161"/>
    <mergeCell ref="A1165:R1165"/>
    <mergeCell ref="K1176:K1177"/>
    <mergeCell ref="L1176:L1177"/>
    <mergeCell ref="T1170:V1170"/>
    <mergeCell ref="W1170:X1170"/>
    <mergeCell ref="Z1170:AF1170"/>
    <mergeCell ref="AG1170:AL1170"/>
    <mergeCell ref="A1174:J1174"/>
    <mergeCell ref="C1175:K1175"/>
    <mergeCell ref="A1176:A1177"/>
    <mergeCell ref="B1176:B1177"/>
    <mergeCell ref="C1176:F1176"/>
    <mergeCell ref="G1176:J1176"/>
    <mergeCell ref="T1123:V1123"/>
    <mergeCell ref="W1123:X1123"/>
    <mergeCell ref="Z1123:AF1123"/>
    <mergeCell ref="AG1123:AL1123"/>
    <mergeCell ref="A1132:R1132"/>
    <mergeCell ref="A1136:R1136"/>
    <mergeCell ref="K1147:K1148"/>
    <mergeCell ref="L1147:L1148"/>
    <mergeCell ref="T1141:V1141"/>
    <mergeCell ref="W1141:X1141"/>
    <mergeCell ref="Z1141:AF1141"/>
    <mergeCell ref="AG1141:AL1141"/>
    <mergeCell ref="A1145:J1145"/>
    <mergeCell ref="C1146:K1146"/>
    <mergeCell ref="A1147:A1148"/>
    <mergeCell ref="B1147:B1148"/>
    <mergeCell ref="C1147:F1147"/>
    <mergeCell ref="G1147:J1147"/>
    <mergeCell ref="T1050:V1050"/>
    <mergeCell ref="W1050:X1050"/>
    <mergeCell ref="Z1050:AF1050"/>
    <mergeCell ref="AG1050:AL1050"/>
    <mergeCell ref="A1059:R1059"/>
    <mergeCell ref="T1064:V1064"/>
    <mergeCell ref="W1064:X1064"/>
    <mergeCell ref="Z1064:AF1064"/>
    <mergeCell ref="AG1064:AL1064"/>
    <mergeCell ref="L1070:L1071"/>
    <mergeCell ref="A1074:R1074"/>
    <mergeCell ref="A1078:R1078"/>
    <mergeCell ref="T1083:V1083"/>
    <mergeCell ref="W1083:X1083"/>
    <mergeCell ref="Z1083:AF1083"/>
    <mergeCell ref="A1068:J1068"/>
    <mergeCell ref="C1069:K1069"/>
    <mergeCell ref="A1070:A1071"/>
    <mergeCell ref="B1070:B1071"/>
    <mergeCell ref="C1070:F1070"/>
    <mergeCell ref="G1070:J1070"/>
    <mergeCell ref="K1070:K1071"/>
    <mergeCell ref="AG1083:AL1083"/>
    <mergeCell ref="A1087:J1087"/>
    <mergeCell ref="C1088:K1088"/>
    <mergeCell ref="A1089:A1090"/>
    <mergeCell ref="B1089:B1090"/>
    <mergeCell ref="C1089:F1089"/>
    <mergeCell ref="G1089:J1089"/>
    <mergeCell ref="K1089:K1090"/>
    <mergeCell ref="L1089:L1090"/>
    <mergeCell ref="T962:V962"/>
    <mergeCell ref="W962:X962"/>
    <mergeCell ref="Z962:AF962"/>
    <mergeCell ref="AG962:AL962"/>
    <mergeCell ref="A971:R971"/>
    <mergeCell ref="T976:V976"/>
    <mergeCell ref="W976:X976"/>
    <mergeCell ref="Z976:AF976"/>
    <mergeCell ref="AG976:AL976"/>
    <mergeCell ref="L982:L983"/>
    <mergeCell ref="A986:R986"/>
    <mergeCell ref="A990:R990"/>
    <mergeCell ref="T995:V995"/>
    <mergeCell ref="W995:X995"/>
    <mergeCell ref="Z995:AF995"/>
    <mergeCell ref="A980:J980"/>
    <mergeCell ref="C981:K981"/>
    <mergeCell ref="A982:A983"/>
    <mergeCell ref="B982:B983"/>
    <mergeCell ref="C982:F982"/>
    <mergeCell ref="G982:J982"/>
    <mergeCell ref="K982:K983"/>
    <mergeCell ref="AG995:AL995"/>
    <mergeCell ref="A999:J999"/>
    <mergeCell ref="A942:R942"/>
    <mergeCell ref="A946:R946"/>
    <mergeCell ref="T951:V951"/>
    <mergeCell ref="W951:X951"/>
    <mergeCell ref="Z951:AF951"/>
    <mergeCell ref="AG951:AL951"/>
    <mergeCell ref="W736:X736"/>
    <mergeCell ref="Z736:AF736"/>
    <mergeCell ref="AG736:AL736"/>
    <mergeCell ref="A745:R745"/>
    <mergeCell ref="T750:V750"/>
    <mergeCell ref="W750:X750"/>
    <mergeCell ref="Z750:AF750"/>
    <mergeCell ref="AG750:AL750"/>
    <mergeCell ref="W711:X711"/>
    <mergeCell ref="Z711:AF711"/>
    <mergeCell ref="AG711:AL711"/>
    <mergeCell ref="A720:R720"/>
    <mergeCell ref="C756:F756"/>
    <mergeCell ref="G756:J756"/>
    <mergeCell ref="K756:K757"/>
    <mergeCell ref="L756:L757"/>
    <mergeCell ref="C730:K730"/>
    <mergeCell ref="A731:A732"/>
    <mergeCell ref="B731:B732"/>
    <mergeCell ref="C731:F731"/>
    <mergeCell ref="G731:J731"/>
    <mergeCell ref="K731:K732"/>
    <mergeCell ref="L731:L732"/>
    <mergeCell ref="C780:K780"/>
    <mergeCell ref="A781:A782"/>
    <mergeCell ref="B781:B782"/>
    <mergeCell ref="A695:R695"/>
    <mergeCell ref="T700:V700"/>
    <mergeCell ref="W700:X700"/>
    <mergeCell ref="Z700:AF700"/>
    <mergeCell ref="AG700:AL700"/>
    <mergeCell ref="A927:R927"/>
    <mergeCell ref="T932:V932"/>
    <mergeCell ref="W932:X932"/>
    <mergeCell ref="Z932:AF932"/>
    <mergeCell ref="AG932:AL932"/>
    <mergeCell ref="A936:J936"/>
    <mergeCell ref="C937:K937"/>
    <mergeCell ref="A938:A939"/>
    <mergeCell ref="B938:B939"/>
    <mergeCell ref="C938:F938"/>
    <mergeCell ref="G938:J938"/>
    <mergeCell ref="K938:K939"/>
    <mergeCell ref="L938:L939"/>
    <mergeCell ref="T711:V711"/>
    <mergeCell ref="T736:V736"/>
    <mergeCell ref="A704:J704"/>
    <mergeCell ref="C705:K705"/>
    <mergeCell ref="A706:A707"/>
    <mergeCell ref="B706:B707"/>
    <mergeCell ref="C706:F706"/>
    <mergeCell ref="G706:J706"/>
    <mergeCell ref="K706:K707"/>
    <mergeCell ref="L706:L707"/>
    <mergeCell ref="A729:J729"/>
    <mergeCell ref="A754:J754"/>
    <mergeCell ref="C755:K755"/>
    <mergeCell ref="A756:A757"/>
    <mergeCell ref="A892:J892"/>
    <mergeCell ref="C893:K893"/>
    <mergeCell ref="A894:A895"/>
    <mergeCell ref="B894:B895"/>
    <mergeCell ref="C894:F894"/>
    <mergeCell ref="G894:J894"/>
    <mergeCell ref="K894:K895"/>
    <mergeCell ref="L894:L895"/>
    <mergeCell ref="T874:V874"/>
    <mergeCell ref="W874:X874"/>
    <mergeCell ref="Z874:AF874"/>
    <mergeCell ref="AG874:AL874"/>
    <mergeCell ref="A883:R883"/>
    <mergeCell ref="T888:V888"/>
    <mergeCell ref="W888:X888"/>
    <mergeCell ref="Z888:AF888"/>
    <mergeCell ref="AG888:AL888"/>
    <mergeCell ref="A679:J679"/>
    <mergeCell ref="C680:K680"/>
    <mergeCell ref="A681:A682"/>
    <mergeCell ref="B681:B682"/>
    <mergeCell ref="C681:F681"/>
    <mergeCell ref="G681:J681"/>
    <mergeCell ref="K681:K682"/>
    <mergeCell ref="L681:L682"/>
    <mergeCell ref="T661:V661"/>
    <mergeCell ref="A670:R670"/>
    <mergeCell ref="T675:V675"/>
    <mergeCell ref="W675:X675"/>
    <mergeCell ref="Z675:AF675"/>
    <mergeCell ref="AG675:AL675"/>
    <mergeCell ref="A631:A632"/>
    <mergeCell ref="B631:B632"/>
    <mergeCell ref="C631:F631"/>
    <mergeCell ref="G631:J631"/>
    <mergeCell ref="K631:K632"/>
    <mergeCell ref="L631:L632"/>
    <mergeCell ref="L656:L657"/>
    <mergeCell ref="Z636:AF636"/>
    <mergeCell ref="AG636:AL636"/>
    <mergeCell ref="A645:R645"/>
    <mergeCell ref="T650:V650"/>
    <mergeCell ref="W650:X650"/>
    <mergeCell ref="Z650:AF650"/>
    <mergeCell ref="AG650:AL650"/>
    <mergeCell ref="A654:J654"/>
    <mergeCell ref="C655:K655"/>
    <mergeCell ref="Z661:AF661"/>
    <mergeCell ref="AG661:AL661"/>
    <mergeCell ref="A604:J604"/>
    <mergeCell ref="C605:K605"/>
    <mergeCell ref="A606:A607"/>
    <mergeCell ref="B606:B607"/>
    <mergeCell ref="C606:F606"/>
    <mergeCell ref="G606:J606"/>
    <mergeCell ref="K606:K607"/>
    <mergeCell ref="A629:J629"/>
    <mergeCell ref="W586:X586"/>
    <mergeCell ref="T586:V586"/>
    <mergeCell ref="Z586:AF586"/>
    <mergeCell ref="AG600:AL600"/>
    <mergeCell ref="Z561:AF561"/>
    <mergeCell ref="Z611:AF611"/>
    <mergeCell ref="AG611:AL611"/>
    <mergeCell ref="T625:V625"/>
    <mergeCell ref="W625:X625"/>
    <mergeCell ref="Z625:AF625"/>
    <mergeCell ref="AG625:AL625"/>
    <mergeCell ref="L606:L607"/>
    <mergeCell ref="A620:R620"/>
    <mergeCell ref="T611:V611"/>
    <mergeCell ref="Z575:AF575"/>
    <mergeCell ref="AG575:AL575"/>
    <mergeCell ref="Z550:AF550"/>
    <mergeCell ref="AG550:AL550"/>
    <mergeCell ref="K556:K557"/>
    <mergeCell ref="L556:L557"/>
    <mergeCell ref="T536:V536"/>
    <mergeCell ref="W511:X511"/>
    <mergeCell ref="Z511:AF511"/>
    <mergeCell ref="AG511:AL511"/>
    <mergeCell ref="T511:V511"/>
    <mergeCell ref="AG486:AL486"/>
    <mergeCell ref="W425:X425"/>
    <mergeCell ref="A429:J429"/>
    <mergeCell ref="C430:K430"/>
    <mergeCell ref="A431:A432"/>
    <mergeCell ref="B431:B432"/>
    <mergeCell ref="AG561:AL561"/>
    <mergeCell ref="AG525:AL525"/>
    <mergeCell ref="L481:L482"/>
    <mergeCell ref="A495:R495"/>
    <mergeCell ref="T500:V500"/>
    <mergeCell ref="W500:X500"/>
    <mergeCell ref="Z500:AF500"/>
    <mergeCell ref="AG500:AL500"/>
    <mergeCell ref="Z536:AF536"/>
    <mergeCell ref="AG536:AL536"/>
    <mergeCell ref="T525:V525"/>
    <mergeCell ref="W525:X525"/>
    <mergeCell ref="C505:K505"/>
    <mergeCell ref="AG475:AL475"/>
    <mergeCell ref="AG461:AL461"/>
    <mergeCell ref="G531:J531"/>
    <mergeCell ref="T425:V425"/>
    <mergeCell ref="Z425:AF425"/>
    <mergeCell ref="W436:X436"/>
    <mergeCell ref="Z436:AF436"/>
    <mergeCell ref="AG436:AL436"/>
    <mergeCell ref="A445:R445"/>
    <mergeCell ref="A420:R420"/>
    <mergeCell ref="T450:V450"/>
    <mergeCell ref="W450:X450"/>
    <mergeCell ref="Z450:AF450"/>
    <mergeCell ref="C431:F431"/>
    <mergeCell ref="G431:J431"/>
    <mergeCell ref="K431:K432"/>
    <mergeCell ref="L431:L432"/>
    <mergeCell ref="T436:V436"/>
    <mergeCell ref="AG425:AL425"/>
    <mergeCell ref="AG450:AL450"/>
    <mergeCell ref="AG400:AL400"/>
    <mergeCell ref="T400:V400"/>
    <mergeCell ref="Z375:AF375"/>
    <mergeCell ref="AG375:AL375"/>
    <mergeCell ref="AG350:AL350"/>
    <mergeCell ref="T350:V350"/>
    <mergeCell ref="AG336:AL336"/>
    <mergeCell ref="Z311:AF311"/>
    <mergeCell ref="Z336:AF336"/>
    <mergeCell ref="AG311:AL311"/>
    <mergeCell ref="Z325:AF325"/>
    <mergeCell ref="K331:K332"/>
    <mergeCell ref="L331:L332"/>
    <mergeCell ref="W411:X411"/>
    <mergeCell ref="K381:K382"/>
    <mergeCell ref="L381:L382"/>
    <mergeCell ref="L406:L407"/>
    <mergeCell ref="T311:V311"/>
    <mergeCell ref="T325:V325"/>
    <mergeCell ref="C405:K405"/>
    <mergeCell ref="Z411:AF411"/>
    <mergeCell ref="AG411:AL411"/>
    <mergeCell ref="A220:R220"/>
    <mergeCell ref="T225:V225"/>
    <mergeCell ref="W225:X225"/>
    <mergeCell ref="W325:X325"/>
    <mergeCell ref="W336:X336"/>
    <mergeCell ref="Z350:AF350"/>
    <mergeCell ref="Z361:AF361"/>
    <mergeCell ref="AG361:AL361"/>
    <mergeCell ref="W386:X386"/>
    <mergeCell ref="T361:V361"/>
    <mergeCell ref="W361:X361"/>
    <mergeCell ref="W375:X375"/>
    <mergeCell ref="Z386:AF386"/>
    <mergeCell ref="AG386:AL386"/>
    <mergeCell ref="C255:K255"/>
    <mergeCell ref="A256:A257"/>
    <mergeCell ref="A370:R370"/>
    <mergeCell ref="A379:J379"/>
    <mergeCell ref="Z261:AF261"/>
    <mergeCell ref="AG261:AL261"/>
    <mergeCell ref="A270:R270"/>
    <mergeCell ref="T275:V275"/>
    <mergeCell ref="W275:X275"/>
    <mergeCell ref="Z300:AF300"/>
    <mergeCell ref="T375:V375"/>
    <mergeCell ref="C380:K380"/>
    <mergeCell ref="A381:A382"/>
    <mergeCell ref="B381:B382"/>
    <mergeCell ref="C381:F381"/>
    <mergeCell ref="G381:J381"/>
    <mergeCell ref="T286:V286"/>
    <mergeCell ref="W286:X286"/>
    <mergeCell ref="C256:F256"/>
    <mergeCell ref="G256:J256"/>
    <mergeCell ref="K256:K257"/>
    <mergeCell ref="C280:K280"/>
    <mergeCell ref="Z275:AF275"/>
    <mergeCell ref="AG275:AL275"/>
    <mergeCell ref="A279:J279"/>
    <mergeCell ref="L256:L257"/>
    <mergeCell ref="B256:B257"/>
    <mergeCell ref="T236:V236"/>
    <mergeCell ref="W350:X350"/>
    <mergeCell ref="T336:V336"/>
    <mergeCell ref="W311:X311"/>
    <mergeCell ref="AG236:AL236"/>
    <mergeCell ref="A245:R245"/>
    <mergeCell ref="Z250:AF250"/>
    <mergeCell ref="AG250:AL250"/>
    <mergeCell ref="A295:R295"/>
    <mergeCell ref="G306:J306"/>
    <mergeCell ref="K306:K307"/>
    <mergeCell ref="L306:L307"/>
    <mergeCell ref="T250:V250"/>
    <mergeCell ref="W250:X250"/>
    <mergeCell ref="G281:J281"/>
    <mergeCell ref="K281:K282"/>
    <mergeCell ref="L281:L282"/>
    <mergeCell ref="A254:J254"/>
    <mergeCell ref="AG325:AL325"/>
    <mergeCell ref="AG300:AL300"/>
    <mergeCell ref="A304:J304"/>
    <mergeCell ref="C305:K305"/>
    <mergeCell ref="A306:A307"/>
    <mergeCell ref="Z113:AF113"/>
    <mergeCell ref="AG113:AL113"/>
    <mergeCell ref="T169:V169"/>
    <mergeCell ref="W169:X169"/>
    <mergeCell ref="Z169:AF169"/>
    <mergeCell ref="AG225:AL225"/>
    <mergeCell ref="L231:L232"/>
    <mergeCell ref="A229:J229"/>
    <mergeCell ref="C230:K230"/>
    <mergeCell ref="A231:A232"/>
    <mergeCell ref="B231:B232"/>
    <mergeCell ref="C231:F231"/>
    <mergeCell ref="G231:J231"/>
    <mergeCell ref="K231:K232"/>
    <mergeCell ref="W141:X141"/>
    <mergeCell ref="Z141:AF141"/>
    <mergeCell ref="Z225:AF225"/>
    <mergeCell ref="A178:R178"/>
    <mergeCell ref="T197:V197"/>
    <mergeCell ref="W197:X197"/>
    <mergeCell ref="Z197:AF197"/>
    <mergeCell ref="AG197:AL197"/>
    <mergeCell ref="T183:V183"/>
    <mergeCell ref="W183:X183"/>
    <mergeCell ref="Z183:AF183"/>
    <mergeCell ref="AG183:AL183"/>
    <mergeCell ref="A192:R192"/>
    <mergeCell ref="W127:X127"/>
    <mergeCell ref="Z127:AF127"/>
    <mergeCell ref="AG127:AL127"/>
    <mergeCell ref="AG141:AL141"/>
    <mergeCell ref="T127:V127"/>
    <mergeCell ref="Z29:AF29"/>
    <mergeCell ref="AG29:AL29"/>
    <mergeCell ref="A38:R38"/>
    <mergeCell ref="A12:E12"/>
    <mergeCell ref="A21:I21"/>
    <mergeCell ref="A26:K26"/>
    <mergeCell ref="T29:V29"/>
    <mergeCell ref="W29:X29"/>
    <mergeCell ref="AG85:AL85"/>
    <mergeCell ref="Z43:AF43"/>
    <mergeCell ref="AG43:AL43"/>
    <mergeCell ref="A52:R52"/>
    <mergeCell ref="Z57:AF57"/>
    <mergeCell ref="AG57:AL57"/>
    <mergeCell ref="T43:V43"/>
    <mergeCell ref="W43:X43"/>
    <mergeCell ref="T57:V57"/>
    <mergeCell ref="W57:X57"/>
    <mergeCell ref="T71:V71"/>
    <mergeCell ref="A66:R66"/>
    <mergeCell ref="T85:V85"/>
    <mergeCell ref="W85:X85"/>
    <mergeCell ref="Z85:AF85"/>
    <mergeCell ref="W71:X71"/>
    <mergeCell ref="Z71:AF71"/>
    <mergeCell ref="AG71:AL71"/>
    <mergeCell ref="A80:R80"/>
    <mergeCell ref="A94:R94"/>
    <mergeCell ref="AG286:AL286"/>
    <mergeCell ref="Z286:AF286"/>
    <mergeCell ref="T99:V99"/>
    <mergeCell ref="W99:X99"/>
    <mergeCell ref="Z99:AF99"/>
    <mergeCell ref="AG99:AL99"/>
    <mergeCell ref="A108:R108"/>
    <mergeCell ref="A122:R122"/>
    <mergeCell ref="A164:R164"/>
    <mergeCell ref="A136:R136"/>
    <mergeCell ref="A150:R150"/>
    <mergeCell ref="A206:R206"/>
    <mergeCell ref="T211:V211"/>
    <mergeCell ref="W211:X211"/>
    <mergeCell ref="Z211:AF211"/>
    <mergeCell ref="AG211:AL211"/>
    <mergeCell ref="T261:V261"/>
    <mergeCell ref="W261:X261"/>
    <mergeCell ref="AG169:AL169"/>
    <mergeCell ref="T155:V155"/>
    <mergeCell ref="W155:X155"/>
    <mergeCell ref="Z155:AF155"/>
    <mergeCell ref="AG155:AL155"/>
    <mergeCell ref="T141:V141"/>
    <mergeCell ref="T113:V113"/>
    <mergeCell ref="W113:X113"/>
    <mergeCell ref="W236:X236"/>
    <mergeCell ref="Z236:AF236"/>
    <mergeCell ref="A281:A282"/>
    <mergeCell ref="B281:B282"/>
    <mergeCell ref="C281:F281"/>
    <mergeCell ref="B306:B307"/>
    <mergeCell ref="C306:F306"/>
    <mergeCell ref="T300:V300"/>
    <mergeCell ref="W300:X300"/>
    <mergeCell ref="Z486:AF486"/>
    <mergeCell ref="Z461:AF461"/>
    <mergeCell ref="T475:V475"/>
    <mergeCell ref="W475:X475"/>
    <mergeCell ref="Z475:AF475"/>
    <mergeCell ref="T461:V461"/>
    <mergeCell ref="W461:X461"/>
    <mergeCell ref="C481:F481"/>
    <mergeCell ref="G481:J481"/>
    <mergeCell ref="K481:K482"/>
    <mergeCell ref="T386:V386"/>
    <mergeCell ref="A395:R395"/>
    <mergeCell ref="T411:V411"/>
    <mergeCell ref="B406:B407"/>
    <mergeCell ref="C406:F406"/>
    <mergeCell ref="G406:J406"/>
    <mergeCell ref="K406:K407"/>
    <mergeCell ref="A320:R320"/>
    <mergeCell ref="A354:J354"/>
    <mergeCell ref="C355:K355"/>
    <mergeCell ref="A356:A357"/>
    <mergeCell ref="B356:B357"/>
    <mergeCell ref="W400:X400"/>
    <mergeCell ref="Z400:AF400"/>
    <mergeCell ref="A404:J404"/>
    <mergeCell ref="C356:F356"/>
    <mergeCell ref="A329:J329"/>
    <mergeCell ref="C330:K330"/>
    <mergeCell ref="A331:A332"/>
    <mergeCell ref="A345:R345"/>
    <mergeCell ref="B331:B332"/>
    <mergeCell ref="C331:F331"/>
    <mergeCell ref="G331:J331"/>
    <mergeCell ref="A456:A457"/>
    <mergeCell ref="B456:B457"/>
    <mergeCell ref="C456:F456"/>
    <mergeCell ref="G456:J456"/>
    <mergeCell ref="K456:K457"/>
    <mergeCell ref="L456:L457"/>
    <mergeCell ref="A470:R470"/>
    <mergeCell ref="A454:J454"/>
    <mergeCell ref="C455:K455"/>
    <mergeCell ref="G356:J356"/>
    <mergeCell ref="K356:K357"/>
    <mergeCell ref="L356:L357"/>
    <mergeCell ref="A406:A407"/>
    <mergeCell ref="K531:K532"/>
    <mergeCell ref="L531:L532"/>
    <mergeCell ref="W536:X536"/>
    <mergeCell ref="T561:V561"/>
    <mergeCell ref="W561:X561"/>
    <mergeCell ref="W661:X661"/>
    <mergeCell ref="W636:X636"/>
    <mergeCell ref="W611:X611"/>
    <mergeCell ref="A479:J479"/>
    <mergeCell ref="C480:K480"/>
    <mergeCell ref="A481:A482"/>
    <mergeCell ref="A554:J554"/>
    <mergeCell ref="C555:K555"/>
    <mergeCell ref="A556:A557"/>
    <mergeCell ref="B556:B557"/>
    <mergeCell ref="C556:F556"/>
    <mergeCell ref="G556:J556"/>
    <mergeCell ref="A506:A507"/>
    <mergeCell ref="B506:B507"/>
    <mergeCell ref="B481:B482"/>
    <mergeCell ref="A595:R595"/>
    <mergeCell ref="T600:V600"/>
    <mergeCell ref="W600:X600"/>
    <mergeCell ref="T636:V636"/>
    <mergeCell ref="A520:R520"/>
    <mergeCell ref="G506:J506"/>
    <mergeCell ref="K506:K507"/>
    <mergeCell ref="L506:L507"/>
    <mergeCell ref="T486:V486"/>
    <mergeCell ref="W486:X486"/>
    <mergeCell ref="A504:J504"/>
    <mergeCell ref="W550:X550"/>
    <mergeCell ref="W686:X686"/>
    <mergeCell ref="Z686:AF686"/>
    <mergeCell ref="AG686:AL686"/>
    <mergeCell ref="C506:F506"/>
    <mergeCell ref="A656:A657"/>
    <mergeCell ref="B656:B657"/>
    <mergeCell ref="C656:F656"/>
    <mergeCell ref="G656:J656"/>
    <mergeCell ref="K656:K657"/>
    <mergeCell ref="A545:R545"/>
    <mergeCell ref="T550:V550"/>
    <mergeCell ref="A529:J529"/>
    <mergeCell ref="C530:K530"/>
    <mergeCell ref="A531:A532"/>
    <mergeCell ref="B531:B532"/>
    <mergeCell ref="C531:F531"/>
    <mergeCell ref="T686:V686"/>
    <mergeCell ref="A570:R570"/>
    <mergeCell ref="T575:V575"/>
    <mergeCell ref="W575:X575"/>
    <mergeCell ref="Z525:AF525"/>
    <mergeCell ref="AG586:AL586"/>
    <mergeCell ref="Z600:AF600"/>
    <mergeCell ref="C630:K630"/>
    <mergeCell ref="A579:J579"/>
    <mergeCell ref="C580:K580"/>
    <mergeCell ref="A581:A582"/>
    <mergeCell ref="B581:B582"/>
    <mergeCell ref="C581:F581"/>
    <mergeCell ref="G581:J581"/>
    <mergeCell ref="K581:K582"/>
    <mergeCell ref="L581:L582"/>
    <mergeCell ref="C781:F781"/>
    <mergeCell ref="G781:J781"/>
    <mergeCell ref="K781:K782"/>
    <mergeCell ref="L781:L782"/>
    <mergeCell ref="T761:V761"/>
    <mergeCell ref="T725:V725"/>
    <mergeCell ref="T786:V786"/>
    <mergeCell ref="W786:X786"/>
    <mergeCell ref="Z786:AF786"/>
    <mergeCell ref="AG786:AL786"/>
    <mergeCell ref="A795:R795"/>
    <mergeCell ref="T800:V800"/>
    <mergeCell ref="W800:X800"/>
    <mergeCell ref="Z800:AF800"/>
    <mergeCell ref="AG800:AL800"/>
    <mergeCell ref="W761:X761"/>
    <mergeCell ref="Z761:AF761"/>
    <mergeCell ref="AG761:AL761"/>
    <mergeCell ref="A770:R770"/>
    <mergeCell ref="T775:V775"/>
    <mergeCell ref="W775:X775"/>
    <mergeCell ref="Z775:AF775"/>
    <mergeCell ref="AG775:AL775"/>
    <mergeCell ref="A779:J779"/>
    <mergeCell ref="W725:X725"/>
    <mergeCell ref="Z725:AF725"/>
    <mergeCell ref="AG725:AL725"/>
    <mergeCell ref="B756:B757"/>
    <mergeCell ref="A804:J804"/>
    <mergeCell ref="C805:K805"/>
    <mergeCell ref="A806:A807"/>
    <mergeCell ref="B806:B807"/>
    <mergeCell ref="C806:F806"/>
    <mergeCell ref="G806:J806"/>
    <mergeCell ref="K806:K807"/>
    <mergeCell ref="L806:L807"/>
    <mergeCell ref="A810:R810"/>
    <mergeCell ref="A814:R814"/>
    <mergeCell ref="T819:V819"/>
    <mergeCell ref="W819:X819"/>
    <mergeCell ref="Z819:AF819"/>
    <mergeCell ref="AG819:AL819"/>
    <mergeCell ref="A823:J823"/>
    <mergeCell ref="C824:K824"/>
    <mergeCell ref="A825:A826"/>
    <mergeCell ref="B825:B826"/>
    <mergeCell ref="C825:F825"/>
    <mergeCell ref="G825:J825"/>
    <mergeCell ref="K825:K826"/>
    <mergeCell ref="L825:L826"/>
    <mergeCell ref="T830:V830"/>
    <mergeCell ref="W830:X830"/>
    <mergeCell ref="Z830:AF830"/>
    <mergeCell ref="AG830:AL830"/>
    <mergeCell ref="A839:R839"/>
    <mergeCell ref="T844:V844"/>
    <mergeCell ref="W844:X844"/>
    <mergeCell ref="Z844:AF844"/>
    <mergeCell ref="AG844:AL844"/>
    <mergeCell ref="A848:J848"/>
    <mergeCell ref="C849:K849"/>
    <mergeCell ref="A850:A851"/>
    <mergeCell ref="B850:B851"/>
    <mergeCell ref="C850:F850"/>
    <mergeCell ref="G850:J850"/>
    <mergeCell ref="K850:K851"/>
    <mergeCell ref="L850:L851"/>
    <mergeCell ref="A854:R854"/>
    <mergeCell ref="A858:R858"/>
    <mergeCell ref="T863:V863"/>
    <mergeCell ref="W863:X863"/>
    <mergeCell ref="Z863:AF863"/>
    <mergeCell ref="AG863:AL863"/>
    <mergeCell ref="A867:J867"/>
    <mergeCell ref="C868:K868"/>
    <mergeCell ref="A869:A870"/>
    <mergeCell ref="B869:B870"/>
    <mergeCell ref="C869:F869"/>
    <mergeCell ref="G869:J869"/>
    <mergeCell ref="K869:K870"/>
    <mergeCell ref="L869:L870"/>
    <mergeCell ref="T918:V918"/>
    <mergeCell ref="W918:X918"/>
    <mergeCell ref="Z918:AF918"/>
    <mergeCell ref="AG918:AL918"/>
    <mergeCell ref="A898:R898"/>
    <mergeCell ref="A902:R902"/>
    <mergeCell ref="T907:V907"/>
    <mergeCell ref="W907:X907"/>
    <mergeCell ref="Z907:AF907"/>
    <mergeCell ref="AG907:AL907"/>
    <mergeCell ref="A911:J911"/>
    <mergeCell ref="C912:K912"/>
    <mergeCell ref="A913:A914"/>
    <mergeCell ref="B913:B914"/>
    <mergeCell ref="C913:F913"/>
    <mergeCell ref="G913:J913"/>
    <mergeCell ref="K913:K914"/>
    <mergeCell ref="L913:L914"/>
    <mergeCell ref="A955:J955"/>
    <mergeCell ref="C956:K956"/>
    <mergeCell ref="A957:A958"/>
    <mergeCell ref="B957:B958"/>
    <mergeCell ref="C957:F957"/>
    <mergeCell ref="G957:J957"/>
    <mergeCell ref="K957:K958"/>
    <mergeCell ref="L957:L958"/>
    <mergeCell ref="AG1039:AL1039"/>
    <mergeCell ref="A1043:J1043"/>
    <mergeCell ref="T1006:V1006"/>
    <mergeCell ref="W1006:X1006"/>
    <mergeCell ref="Z1006:AF1006"/>
    <mergeCell ref="AG1006:AL1006"/>
    <mergeCell ref="A1015:R1015"/>
    <mergeCell ref="T1020:V1020"/>
    <mergeCell ref="W1020:X1020"/>
    <mergeCell ref="Z1020:AF1020"/>
    <mergeCell ref="AG1020:AL1020"/>
    <mergeCell ref="C1000:K1000"/>
    <mergeCell ref="A1001:A1002"/>
    <mergeCell ref="B1001:B1002"/>
    <mergeCell ref="C1001:F1001"/>
    <mergeCell ref="G1001:J1001"/>
    <mergeCell ref="K1001:K1002"/>
    <mergeCell ref="L1001:L1002"/>
    <mergeCell ref="C1044:K1044"/>
    <mergeCell ref="A1045:A1046"/>
    <mergeCell ref="B1045:B1046"/>
    <mergeCell ref="C1045:F1045"/>
    <mergeCell ref="G1045:J1045"/>
    <mergeCell ref="K1045:K1046"/>
    <mergeCell ref="L1045:L1046"/>
    <mergeCell ref="L1026:L1027"/>
    <mergeCell ref="A1030:R1030"/>
    <mergeCell ref="A1034:R1034"/>
    <mergeCell ref="T1039:V1039"/>
    <mergeCell ref="W1039:X1039"/>
    <mergeCell ref="Z1039:AF1039"/>
    <mergeCell ref="A1024:J1024"/>
    <mergeCell ref="C1025:K1025"/>
    <mergeCell ref="A1026:A1027"/>
    <mergeCell ref="B1026:B1027"/>
    <mergeCell ref="C1026:F1026"/>
    <mergeCell ref="G1026:J1026"/>
    <mergeCell ref="K1026:K1027"/>
    <mergeCell ref="T1094:V1094"/>
    <mergeCell ref="W1094:X1094"/>
    <mergeCell ref="Z1094:AF1094"/>
    <mergeCell ref="AG1094:AL1094"/>
    <mergeCell ref="A1103:R1103"/>
    <mergeCell ref="A1107:R1107"/>
    <mergeCell ref="K1118:K1119"/>
    <mergeCell ref="L1118:L1119"/>
    <mergeCell ref="T1112:V1112"/>
    <mergeCell ref="W1112:X1112"/>
    <mergeCell ref="Z1112:AF1112"/>
    <mergeCell ref="AG1112:AL1112"/>
    <mergeCell ref="A1116:J1116"/>
    <mergeCell ref="C1117:K1117"/>
    <mergeCell ref="A1118:A1119"/>
    <mergeCell ref="B1118:B1119"/>
    <mergeCell ref="C1118:F1118"/>
    <mergeCell ref="G1118:J1118"/>
    <mergeCell ref="T1181:V1181"/>
    <mergeCell ref="W1181:X1181"/>
    <mergeCell ref="Z1181:AF1181"/>
    <mergeCell ref="AG1181:AL1181"/>
    <mergeCell ref="A1190:R1190"/>
    <mergeCell ref="A1194:R1194"/>
    <mergeCell ref="K1205:K1206"/>
    <mergeCell ref="L1205:L1206"/>
    <mergeCell ref="T1199:V1199"/>
    <mergeCell ref="W1199:X1199"/>
    <mergeCell ref="Z1199:AF1199"/>
    <mergeCell ref="AG1199:AL1199"/>
    <mergeCell ref="A1203:J1203"/>
    <mergeCell ref="C1204:K1204"/>
    <mergeCell ref="A1205:A1206"/>
    <mergeCell ref="B1205:B1206"/>
    <mergeCell ref="C1205:F1205"/>
    <mergeCell ref="G1205:J1205"/>
    <mergeCell ref="W1257:X1257"/>
    <mergeCell ref="Z1257:AF1257"/>
    <mergeCell ref="AG1257:AL1257"/>
    <mergeCell ref="A1261:J1261"/>
    <mergeCell ref="C1262:K1262"/>
    <mergeCell ref="A1263:A1264"/>
    <mergeCell ref="B1263:B1264"/>
    <mergeCell ref="C1263:F1263"/>
    <mergeCell ref="G1263:J1263"/>
    <mergeCell ref="W1434:X1434"/>
    <mergeCell ref="Z1434:AF1434"/>
    <mergeCell ref="AG1434:AL1434"/>
    <mergeCell ref="A1443:R1443"/>
    <mergeCell ref="T1448:V1448"/>
    <mergeCell ref="W1448:X1448"/>
    <mergeCell ref="Z1448:AF1448"/>
    <mergeCell ref="AG1448:AL1448"/>
    <mergeCell ref="T1355:V1355"/>
    <mergeCell ref="W1355:X1355"/>
    <mergeCell ref="Z1355:AF1355"/>
    <mergeCell ref="AG1355:AL1355"/>
    <mergeCell ref="A1364:R1364"/>
    <mergeCell ref="A1368:R1368"/>
    <mergeCell ref="K1379:K1380"/>
    <mergeCell ref="L1379:L1380"/>
    <mergeCell ref="T1373:V1373"/>
    <mergeCell ref="W1373:X1373"/>
    <mergeCell ref="Z1373:AF1373"/>
    <mergeCell ref="AG1373:AL1373"/>
    <mergeCell ref="A1377:J1377"/>
    <mergeCell ref="C1378:K1378"/>
    <mergeCell ref="A1379:A1380"/>
    <mergeCell ref="T1423:V1423"/>
    <mergeCell ref="W1484:X1484"/>
    <mergeCell ref="Z1484:AF1484"/>
    <mergeCell ref="AG1484:AL1484"/>
    <mergeCell ref="A1493:R1493"/>
    <mergeCell ref="T1498:V1498"/>
    <mergeCell ref="W1498:X1498"/>
    <mergeCell ref="Z1498:AF1498"/>
    <mergeCell ref="AG1498:AL1498"/>
    <mergeCell ref="L1454:L1455"/>
    <mergeCell ref="W1459:X1459"/>
    <mergeCell ref="Z1459:AF1459"/>
    <mergeCell ref="AG1459:AL1459"/>
    <mergeCell ref="W1473:X1473"/>
    <mergeCell ref="Z1473:AF1473"/>
    <mergeCell ref="AG1473:AL1473"/>
    <mergeCell ref="T1409:V1409"/>
    <mergeCell ref="W1423:X1423"/>
    <mergeCell ref="Z1423:AF1423"/>
    <mergeCell ref="AG1423:AL1423"/>
    <mergeCell ref="L1429:L1430"/>
    <mergeCell ref="K1454:K1455"/>
    <mergeCell ref="T1434:V1434"/>
    <mergeCell ref="A1427:J1427"/>
    <mergeCell ref="C1428:K1428"/>
    <mergeCell ref="A1429:A1430"/>
    <mergeCell ref="B1429:B1430"/>
    <mergeCell ref="C1429:F1429"/>
    <mergeCell ref="G1429:J1429"/>
    <mergeCell ref="K1429:K1430"/>
    <mergeCell ref="C1454:F1454"/>
    <mergeCell ref="G1454:J1454"/>
    <mergeCell ref="T1523:V1523"/>
    <mergeCell ref="W1573:X1573"/>
    <mergeCell ref="Z1573:AF1573"/>
    <mergeCell ref="AG1573:AL1573"/>
    <mergeCell ref="L1579:L1580"/>
    <mergeCell ref="A1577:J1577"/>
    <mergeCell ref="C1578:K1578"/>
    <mergeCell ref="A1579:A1580"/>
    <mergeCell ref="B1579:B1580"/>
    <mergeCell ref="C1579:F1579"/>
    <mergeCell ref="G1579:J1579"/>
    <mergeCell ref="K1579:K1580"/>
    <mergeCell ref="T1559:V1559"/>
    <mergeCell ref="W1559:X1559"/>
    <mergeCell ref="Z1559:AF1559"/>
    <mergeCell ref="AG1559:AL1559"/>
    <mergeCell ref="W1523:X1523"/>
    <mergeCell ref="Z1523:AF1523"/>
    <mergeCell ref="AG1523:AL1523"/>
    <mergeCell ref="T1584:V1584"/>
    <mergeCell ref="L1629:L1630"/>
    <mergeCell ref="A1627:J1627"/>
    <mergeCell ref="C1628:K1628"/>
    <mergeCell ref="A1629:A1630"/>
    <mergeCell ref="B1629:B1630"/>
    <mergeCell ref="C1629:F1629"/>
    <mergeCell ref="Z1598:AF1598"/>
    <mergeCell ref="AG1598:AL1598"/>
    <mergeCell ref="L1604:L1605"/>
    <mergeCell ref="L1529:L1530"/>
    <mergeCell ref="A1527:J1527"/>
    <mergeCell ref="C1528:K1528"/>
    <mergeCell ref="A1529:A1530"/>
    <mergeCell ref="B1529:B1530"/>
    <mergeCell ref="C1529:F1529"/>
    <mergeCell ref="G1529:J1529"/>
    <mergeCell ref="K1529:K1530"/>
    <mergeCell ref="L1654:L1655"/>
    <mergeCell ref="A1652:J1652"/>
    <mergeCell ref="C1653:K1653"/>
    <mergeCell ref="A1654:A1655"/>
    <mergeCell ref="B1654:B1655"/>
    <mergeCell ref="C1654:F1654"/>
    <mergeCell ref="G1654:J1654"/>
    <mergeCell ref="K1654:K1655"/>
    <mergeCell ref="T1634:V1634"/>
    <mergeCell ref="W1634:X1634"/>
    <mergeCell ref="Z1634:AF1634"/>
    <mergeCell ref="AG1634:AL1634"/>
    <mergeCell ref="AG1648:AL1648"/>
    <mergeCell ref="Z1584:AF1584"/>
    <mergeCell ref="AG1584:AL1584"/>
    <mergeCell ref="A1593:R1593"/>
    <mergeCell ref="T1598:V1598"/>
    <mergeCell ref="W1598:X1598"/>
    <mergeCell ref="A1602:J1602"/>
    <mergeCell ref="C1603:K1603"/>
    <mergeCell ref="A1604:A1605"/>
    <mergeCell ref="B1604:B1605"/>
    <mergeCell ref="C1604:F1604"/>
    <mergeCell ref="G1604:J1604"/>
    <mergeCell ref="K1604:K1605"/>
    <mergeCell ref="Z1648:AF1648"/>
    <mergeCell ref="A1618:R1618"/>
    <mergeCell ref="T1623:V1623"/>
    <mergeCell ref="W1623:X1623"/>
    <mergeCell ref="Z1623:AF1623"/>
    <mergeCell ref="AG1623:AL1623"/>
    <mergeCell ref="W1584:X1584"/>
    <mergeCell ref="A1702:J1702"/>
    <mergeCell ref="C1703:K1703"/>
    <mergeCell ref="A1704:A1705"/>
    <mergeCell ref="B1704:B1705"/>
    <mergeCell ref="C1704:F1704"/>
    <mergeCell ref="G1704:J1704"/>
    <mergeCell ref="K1704:K1705"/>
    <mergeCell ref="T1684:V1684"/>
    <mergeCell ref="W1684:X1684"/>
    <mergeCell ref="Z1684:AF1684"/>
    <mergeCell ref="AG1684:AL1684"/>
    <mergeCell ref="A1693:R1693"/>
    <mergeCell ref="L1679:L1680"/>
    <mergeCell ref="A1677:J1677"/>
    <mergeCell ref="C1678:K1678"/>
    <mergeCell ref="A1679:A1680"/>
    <mergeCell ref="B1679:B1680"/>
    <mergeCell ref="C1679:F1679"/>
    <mergeCell ref="G1679:J1679"/>
    <mergeCell ref="T1659:V1659"/>
    <mergeCell ref="W1659:X1659"/>
    <mergeCell ref="Z1659:AF1659"/>
    <mergeCell ref="AG1659:AL1659"/>
    <mergeCell ref="A1668:R1668"/>
    <mergeCell ref="L1779:L1780"/>
    <mergeCell ref="A1777:J1777"/>
    <mergeCell ref="C1778:K1778"/>
    <mergeCell ref="A1779:A1780"/>
    <mergeCell ref="B1779:B1780"/>
    <mergeCell ref="C1779:F1779"/>
    <mergeCell ref="G1779:J1779"/>
    <mergeCell ref="K1779:K1780"/>
    <mergeCell ref="T1759:V1759"/>
    <mergeCell ref="W1759:X1759"/>
    <mergeCell ref="Z1759:AF1759"/>
    <mergeCell ref="AG1759:AL1759"/>
    <mergeCell ref="A1768:R1768"/>
    <mergeCell ref="T1773:V1773"/>
    <mergeCell ref="W1773:X1773"/>
    <mergeCell ref="Z1773:AF1773"/>
    <mergeCell ref="AG1773:AL1773"/>
    <mergeCell ref="L1729:L1730"/>
    <mergeCell ref="A1727:J1727"/>
    <mergeCell ref="T1723:V1723"/>
    <mergeCell ref="W1723:X1723"/>
    <mergeCell ref="Z1723:AF1723"/>
    <mergeCell ref="B1754:B1755"/>
    <mergeCell ref="C1754:F1754"/>
    <mergeCell ref="G1754:J1754"/>
    <mergeCell ref="K1754:K1755"/>
    <mergeCell ref="T1734:V1734"/>
    <mergeCell ref="T1673:V1673"/>
    <mergeCell ref="W1673:X1673"/>
    <mergeCell ref="Z1673:AF1673"/>
    <mergeCell ref="AG1673:AL1673"/>
    <mergeCell ref="L1829:L1830"/>
    <mergeCell ref="A1827:J1827"/>
    <mergeCell ref="C1828:K1828"/>
    <mergeCell ref="A1829:A1830"/>
    <mergeCell ref="B1829:B1830"/>
    <mergeCell ref="C1829:F1829"/>
    <mergeCell ref="G1829:J1829"/>
    <mergeCell ref="K1829:K1830"/>
    <mergeCell ref="T1809:V1809"/>
    <mergeCell ref="W1809:X1809"/>
    <mergeCell ref="Z1809:AF1809"/>
    <mergeCell ref="AG1809:AL1809"/>
    <mergeCell ref="A1818:R1818"/>
    <mergeCell ref="T1823:V1823"/>
    <mergeCell ref="W1823:X1823"/>
    <mergeCell ref="Z1823:AF1823"/>
    <mergeCell ref="AG1823:AL1823"/>
    <mergeCell ref="K1679:K1680"/>
    <mergeCell ref="T1698:V1698"/>
    <mergeCell ref="W1698:X1698"/>
    <mergeCell ref="Z1698:AF1698"/>
    <mergeCell ref="AG1698:AL1698"/>
    <mergeCell ref="W1734:X1734"/>
    <mergeCell ref="Z1734:AF1734"/>
    <mergeCell ref="AG1734:AL1734"/>
    <mergeCell ref="A1743:R1743"/>
    <mergeCell ref="T1748:V1748"/>
    <mergeCell ref="L1704:L1705"/>
    <mergeCell ref="L1879:L1880"/>
    <mergeCell ref="A1877:J1877"/>
    <mergeCell ref="C1878:K1878"/>
    <mergeCell ref="A1879:A1880"/>
    <mergeCell ref="B1879:B1880"/>
    <mergeCell ref="C1879:F1879"/>
    <mergeCell ref="G1879:J1879"/>
    <mergeCell ref="K1879:K1880"/>
    <mergeCell ref="T1859:V1859"/>
    <mergeCell ref="W1859:X1859"/>
    <mergeCell ref="Z1859:AF1859"/>
    <mergeCell ref="AG1859:AL1859"/>
    <mergeCell ref="A1868:R1868"/>
    <mergeCell ref="T1873:V1873"/>
    <mergeCell ref="W1873:X1873"/>
    <mergeCell ref="Z1873:AF1873"/>
    <mergeCell ref="AG1873:AL1873"/>
    <mergeCell ref="T1909:V1909"/>
    <mergeCell ref="W1909:X1909"/>
    <mergeCell ref="Z1909:AF1909"/>
    <mergeCell ref="AG1909:AL1909"/>
    <mergeCell ref="A1918:R1918"/>
    <mergeCell ref="T1923:V1923"/>
    <mergeCell ref="W1923:X1923"/>
    <mergeCell ref="Z1923:AF1923"/>
    <mergeCell ref="AG1923:AL1923"/>
    <mergeCell ref="A1927:J1927"/>
    <mergeCell ref="C1928:K1928"/>
    <mergeCell ref="A1929:A1930"/>
    <mergeCell ref="B1929:B1930"/>
    <mergeCell ref="C1929:F1929"/>
    <mergeCell ref="G1929:J1929"/>
    <mergeCell ref="K1929:K1930"/>
    <mergeCell ref="L1929:L1930"/>
    <mergeCell ref="L1979:L1980"/>
    <mergeCell ref="A1977:J1977"/>
    <mergeCell ref="C1978:K1978"/>
    <mergeCell ref="A1979:A1980"/>
    <mergeCell ref="B1979:B1980"/>
    <mergeCell ref="C1979:F1979"/>
    <mergeCell ref="G1979:J1979"/>
    <mergeCell ref="K1979:K1980"/>
    <mergeCell ref="T1959:V1959"/>
    <mergeCell ref="W1959:X1959"/>
    <mergeCell ref="Z1959:AF1959"/>
    <mergeCell ref="AG1959:AL1959"/>
    <mergeCell ref="A1968:R1968"/>
    <mergeCell ref="T1973:V1973"/>
    <mergeCell ref="W1973:X1973"/>
    <mergeCell ref="Z1973:AF1973"/>
    <mergeCell ref="AG1973:AL1973"/>
    <mergeCell ref="L2029:L2030"/>
    <mergeCell ref="A2027:J2027"/>
    <mergeCell ref="C2028:K2028"/>
    <mergeCell ref="A2029:A2030"/>
    <mergeCell ref="B2029:B2030"/>
    <mergeCell ref="C2029:F2029"/>
    <mergeCell ref="G2029:J2029"/>
    <mergeCell ref="K2029:K2030"/>
    <mergeCell ref="T2009:V2009"/>
    <mergeCell ref="W2009:X2009"/>
    <mergeCell ref="Z2009:AF2009"/>
    <mergeCell ref="AG2009:AL2009"/>
    <mergeCell ref="A2018:R2018"/>
    <mergeCell ref="T2023:V2023"/>
    <mergeCell ref="W2023:X2023"/>
    <mergeCell ref="Z2023:AF2023"/>
    <mergeCell ref="AG2023:AL2023"/>
  </mergeCells>
  <dataValidations count="2">
    <dataValidation type="list" allowBlank="1" showInputMessage="1" showErrorMessage="1" sqref="C7 C816 C860 C904 C948 C992 C1036 C1080 C1109 C1138 C1167 C1196 C1225 C1254 C1283 C1312 C1341 C1370">
      <formula1>"Projected,Original,Seasonal,Recommended"</formula1>
    </dataValidation>
    <dataValidation type="list" allowBlank="1" showInputMessage="1" showErrorMessage="1" sqref="C17 MFR54 MPN54 MZJ54 NJF54 NTB54 OCX54 OMT54 OWP54 PGL54 PQH54 QAD54 QJZ54 QTV54 RDR54 RNN54 RXJ54 SHF54 SRB54 TAX54 TKT54 TUP54 UEL54 UOH54 UYD54 VHZ54 VRV54 WBR54 WLN54 WVJ54 IX54 ST54 ACP54 AML54 AWH54 BGD54 BPZ54 BZV54 CJR54 CTN54 DDJ54 DNF54 DXB54 EGX54 EQT54 FAP54 LCD54 FKL54 FUH54 GED54 GNZ54 GXV54 HHR54 HRN54 IBJ54 ILF54 IVB54 JEX54 JOT54 JYP54 KIL54 KSH54 LLZ54 LVV54 MFR40 MPN40 MZJ40 NJF40 NTB40 OCX40 OMT40 OWP40 PGL40 PQH40 QAD40 QJZ40 QTV40 RDR40 RNN40 RXJ40 SHF40 SRB40 TAX40 TKT40 TUP40 UEL40 UOH40 UYD40 VHZ40 VRV40 WBR40 WLN40 WVJ40 IX40 ST40 ACP40 AML40 AWH40 BGD40 BPZ40 BZV40 CJR40 CTN40 DDJ40 DNF40 DXB40 EGX40 EQT40 FAP40 LCD40 FKL40 FUH40 GED40 GNZ40 GXV40 HHR40 HRN40 IBJ40 ILF40 IVB40 JEX40 JOT40 JYP40 KIL40 KSH40 LLZ40 LVV40 MFR68 MPN68 MZJ68 NJF68 NTB68 OCX68 OMT68 OWP68 PGL68 PQH68 QAD68 QJZ68 QTV68 RDR68 RNN68 RXJ68 SHF68 SRB68 TAX68 TKT68 TUP68 UEL68 UOH68 UYD68 VHZ68 VRV68 WBR68 WLN68 WVJ68 IX68 ST68 ACP68 AML68 AWH68 BGD68 BPZ68 BZV68 CJR68 CTN68 DDJ68 DNF68 DXB68 EGX68 EQT68 FAP68 LCD68 FKL68 FUH68 GED68 GNZ68 GXV68 HHR68 HRN68 IBJ68 ILF68 IVB68 JEX68 JOT68 JYP68 KIL68 KSH68 LLZ68 LVV68 MFR82 MPN82 MZJ82 NJF82 NTB82 OCX82 OMT82 OWP82 PGL82 PQH82 QAD82 QJZ82 QTV82 RDR82 RNN82 RXJ82 SHF82 SRB82 TAX82 TKT82 TUP82 UEL82 UOH82 UYD82 VHZ82 VRV82 WBR82 WLN82 WVJ82 IX82 ST82 ACP82 AML82 AWH82 BGD82 BPZ82 BZV82 CJR82 CTN82 DDJ82 DNF82 DXB82 EGX82 EQT82 FAP82 LCD82 FKL82 FUH82 GED82 GNZ82 GXV82 HHR82 HRN82 IBJ82 ILF82 IVB82 JEX82 JOT82 JYP82 KIL82 KSH82 LLZ82 LVV82 MFR96 MPN96 MZJ96 NJF96 NTB96 OCX96 OMT96 OWP96 PGL96 PQH96 QAD96 QJZ96 QTV96 RDR96 RNN96 RXJ96 SHF96 SRB96 TAX96 TKT96 TUP96 UEL96 UOH96 UYD96 VHZ96 VRV96 WBR96 WLN96 WVJ96 IX96 ST96 ACP96 AML96 AWH96 BGD96 BPZ96 BZV96 CJR96 CTN96 DDJ96 DNF96 DXB96 EGX96 EQT96 FAP96 LCD96 FKL96 FUH96 GED96 GNZ96 GXV96 HHR96 HRN96 IBJ96 ILF96 IVB96 JEX96 JOT96 JYP96 KIL96 KSH96 LLZ96 LVV96 MFR110 MPN110 MZJ110 NJF110 NTB110 OCX110 OMT110 OWP110 PGL110 PQH110 QAD110 QJZ110 QTV110 RDR110 RNN110 RXJ110 SHF110 SRB110 TAX110 TKT110 TUP110 UEL110 UOH110 UYD110 VHZ110 VRV110 WBR110 WLN110 WVJ110 IX110 ST110 ACP110 AML110 AWH110 BGD110 BPZ110 BZV110 CJR110 CTN110 DDJ110 DNF110 DXB110 EGX110 EQT110 FAP110 LCD110 FKL110 FUH110 GED110 GNZ110 GXV110 HHR110 HRN110 IBJ110 ILF110 IVB110 JEX110 JOT110 JYP110 KIL110 KSH110 LLZ110 LVV110 MFR124 MPN124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38 MPN138 MZJ138 NJF138 NTB138 OCX138 OMT138 OWP138 PGL138 PQH138 QAD138 QJZ138 QTV138 RDR138 RNN138 RXJ138 SHF138 SRB138 TAX138 TKT138 TUP138 UEL138 UOH138 UYD138 VHZ138 VRV138 WBR138 WLN138 WVJ138 IX138 ST138 ACP138 AML138 AWH138 BGD138 BPZ138 BZV138 CJR138 CTN138 DDJ138 DNF138 DXB138 EGX138 EQT138 FAP138 LCD138 FKL138 FUH138 GED138 GNZ138 GXV138 HHR138 HRN138 IBJ138 ILF138 IVB138 JEX138 JOT138 JYP138 KIL138 KSH138 LLZ138 LVV138 MPN152 MZJ152 NJF152 NTB152 OCX152 OMT152 OWP152 PGL152 PQH152 QAD152 QJZ152 QTV152 RDR152 RNN152 RXJ152 SHF152 SRB152 TAX152 TKT152 TUP152 UEL152 UOH152 UYD152 VHZ152 VRV152 WBR152 WLN152 WVJ152 IX152 ST152 ACP152 AML152 AWH152 BGD152 BPZ152 BZV152 CJR152 CTN152 DDJ152 DNF152 DXB152 EGX152 EQT152 FAP152 LCD152 FKL152 FUH152 GED152 GNZ152 GXV152 HHR152 HRN152 IBJ152 ILF152 IVB152 JEX152 JOT152 JYP152 KIL152 KSH152 LLZ152 LVV152 MFR152 MPN166 MZJ166 NJF166 NTB166 OCX166 OMT166 OWP166 PGL166 PQH166 QAD166 QJZ166 QTV166 RDR166 RNN166 RXJ166 SHF166 SRB166 TAX166 TKT166 TUP166 UEL166 UOH166 UYD166 VHZ166 VRV166 WBR166 WLN166 WVJ166 IX166 ST166 ACP166 AML166 AWH166 BGD166 BPZ166 BZV166 CJR166 CTN166 DDJ166 DNF166 DXB166 EGX166 EQT166 FAP166 LCD166 FKL166 FUH166 GED166 GNZ166 GXV166 HHR166 HRN166 IBJ166 ILF166 IVB166 JEX166 JOT166 JYP166 KIL166 KSH166 LLZ166 LVV166 MFR166 MPN180 MZJ180 NJF180 NTB180 OCX180 OMT180 OWP180 PGL180 PQH180 QAD180 QJZ180 QTV180 RDR180 RNN180 RXJ180 SHF180 SRB180 TAX180 TKT180 TUP180 UEL180 UOH180 UYD180 VHZ180 VRV180 WBR180 WLN180 WVJ180 IX180 ST180 ACP180 AML180 AWH180 BGD180 BPZ180 BZV180 CJR180 CTN180 DDJ180 DNF180 DXB180 EGX180 EQT180 FAP180 LCD180 FKL180 FUH180 GED180 GNZ180 GXV180 HHR180 HRN180 IBJ180 ILF180 IVB180 JEX180 JOT180 JYP180 KIL180 KSH180 LLZ180 LVV180 MFR180 MPN194 MZJ194 NJF194 NTB194 OCX194 OMT194 OWP194 PGL194 PQH194 QAD194 QJZ194 QTV194 RDR194 RNN194 RXJ194 SHF194 SRB194 TAX194 TKT194 TUP194 UEL194 UOH194 UYD194 VHZ194 VRV194 WBR194 WLN194 WVJ194 IX194 ST194 ACP194 AML194 AWH194 BGD194 BPZ194 BZV194 CJR194 CTN194 DDJ194 DNF194 DXB194 EGX194 EQT194 FAP194 LCD194 FKL194 FUH194 GED194 GNZ194 GXV194 HHR194 HRN194 IBJ194 ILF194 IVB194 JEX194 JOT194 JYP194 KIL194 KSH194 LLZ194 LVV194 MFR194 MPN208 MZJ208 NJF208 NTB208 OCX208 OMT208 OWP208 PGL208 PQH208 QAD208 QJZ208 QTV208 RDR208 RNN208 RXJ208 SHF208 SRB208 TAX208 TKT208 TUP208 UEL208 UOH208 UYD208 VHZ208 VRV208 WBR208 WLN208 WVJ208 IX208 ST208 ACP208 AML208 AWH208 BGD208 BPZ208 BZV208 CJR208 CTN208 DDJ208 DNF208 DXB208 EGX208 EQT208 FAP208 LCD208 FKL208 FUH208 GED208 GNZ208 GXV208 HHR208 HRN208 IBJ208 ILF208 IVB208 JEX208 JOT208 JYP208 KIL208 KSH208 LLZ208 LVV208 MFR208 MFR222 LVV222 LLZ222 KSH222 KIL222 JYP222 JOT222 JEX222 IVB222 ILF222 IBJ222 HRN222 HHR222 GXV222 GNZ222 GED222 FUH222 FKL222 LCD222 FAP222 EQT222 EGX222 DXB222 DNF222 DDJ222 CTN222 CJR222 BZV222 BPZ222 BGD222 AWH222 AML222 ACP222 ST222 IX222 WVJ222 WLN222 WBR222 VRV222 VHZ222 UYD222 UOH222 UEL222 TUP222 TKT222 TAX222 SRB222 SHF222 RXJ222 RNN222 RDR222 QTV222 QJZ222 QAD222 PQH222 PGL222 OWP222 OMT222 OCX222 NTB222 NJF222 MZJ222 MPN222 MZJ247 NJF247 NTB247 OCX247 OMT247 OWP247 PGL247 PQH247 QAD247 QJZ247 QTV247 RDR247 RNN247 RXJ247 SHF247 SRB247 TAX247 TKT247 TUP247 UEL247 UOH247 UYD247 VHZ247 VRV247 WBR247 WLN247 WVJ247 IX247 ST247 ACP247 AML247 AWH247 BGD247 BPZ247 BZV247 CJR247 CTN247 DDJ247 DNF247 DXB247 EGX247 EQT247 FAP247 LCD247 FKL247 FUH247 GED247 GNZ247 GXV247 HHR247 HRN247 IBJ247 ILF247 IVB247 JEX247 JOT247 JYP247 KIL247 KSH247 LLZ247 LVV247 MFR247 MPN247 LVV272 LLZ272 KSH272 KIL272 JYP272 JOT272 JEX272 IVB272 ILF272 IBJ272 HRN272 HHR272 GXV272 GNZ272 GED272 FUH272 FKL272 LCD272 FAP272 EQT272 EGX272 DXB272 DNF272 DDJ272 CTN272 CJR272 BZV272 BPZ272 BGD272 AWH272 AML272 ACP272 ST272 IX272 WVJ272 WLN272 WBR272 VRV272 VHZ272 UYD272 UOH272 UEL272 TUP272 TKT272 TAX272 SRB272 SHF272 RXJ272 RNN272 RDR272 QTV272 QJZ272 QAD272 PQH272 PGL272 OWP272 OMT272 OCX272 NTB272 NJF272 MZJ272 MPN272 MFR272 MZJ297 NJF297 NTB297 OCX297 OMT297 OWP297 PGL297 PQH297 QAD297 QJZ297 QTV297 RDR297 RNN297 RXJ297 SHF297 SRB297 TAX297 TKT297 TUP297 UEL297 UOH297 UYD297 VHZ297 VRV297 WBR297 WLN297 WVJ297 IX297 ST297 ACP297 AML297 AWH297 BGD297 BPZ297 BZV297 CJR297 CTN297 DDJ297 DNF297 DXB297 EGX297 EQT297 FAP297 LCD297 FKL297 FUH297 GED297 GNZ297 GXV297 HHR297 HRN297 IBJ297 ILF297 IVB297 JEX297 JOT297 JYP297 KIL297 KSH297 LLZ297 LVV297 MFR297 MPN297 MZJ322 NJF322 NTB322 OCX322 OMT322 OWP322 PGL322 PQH322 QAD322 QJZ322 QTV322 RDR322 RNN322 RXJ322 SHF322 SRB322 TAX322 TKT322 TUP322 UEL322 UOH322 UYD322 VHZ322 VRV322 WBR322 WLN322 WVJ322 IX322 ST322 ACP322 AML322 AWH322 BGD322 BPZ322 BZV322 CJR322 CTN322 DDJ322 DNF322 DXB322 EGX322 EQT322 FAP322 LCD322 FKL322 FUH322 GED322 GNZ322 GXV322 HHR322 HRN322 IBJ322 ILF322 IVB322 JEX322 JOT322 JYP322 KIL322 KSH322 LLZ322 LVV322 MFR322 MPN322 MFR347 LVV347 LLZ347 KSH347 KIL347 JYP347 JOT347 JEX347 IVB347 ILF347 IBJ347 HRN347 HHR347 GXV347 GNZ347 GED347 FUH347 FKL347 LCD347 FAP347 EQT347 EGX347 DXB347 DNF347 DDJ347 CTN347 CJR347 BZV347 BPZ347 BGD347 AWH347 AML347 ACP347 ST347 IX347 WVJ347 WLN347 WBR347 VRV347 VHZ347 UYD347 UOH347 UEL347 TUP347 TKT347 TAX347 SRB347 SHF347 RXJ347 RNN347 RDR347 QTV347 QJZ347 QAD347 PQH347 PGL347 OWP347 OMT347 OCX347 NTB347 NJF347 MZJ347 MPN347 MPN372 MZJ372 NJF372 NTB372 OCX372 OMT372 OWP372 PGL372 PQH372 QAD372 QJZ372 QTV372 RDR372 RNN372 RXJ372 SHF372 SRB372 TAX372 TKT372 TUP372 UEL372 UOH372 UYD372 VHZ372 VRV372 WBR372 WLN372 WVJ372 IX372 ST372 ACP372 AML372 AWH372 BGD372 BPZ372 BZV372 CJR372 CTN372 DDJ372 DNF372 DXB372 EGX372 EQT372 FAP372 LCD372 FKL372 FUH372 GED372 GNZ372 GXV372 HHR372 HRN372 IBJ372 ILF372 IVB372 JEX372 JOT372 JYP372 KIL372 KSH372 LLZ372 LVV372 MFR372 LVV397 LLZ397 KSH397 KIL397 JYP397 JOT397 JEX397 IVB397 ILF397 IBJ397 HRN397 HHR397 GXV397 GNZ397 GED397 FUH397 FKL397 LCD397 FAP397 EQT397 EGX397 DXB397 DNF397 DDJ397 CTN397 CJR397 BZV397 BPZ397 BGD397 AWH397 AML397 ACP397 ST397 IX397 WVJ397 WLN397 WBR397 VRV397 VHZ397 UYD397 UOH397 UEL397 TUP397 TKT397 TAX397 SRB397 SHF397 RXJ397 RNN397 RDR397 QTV397 QJZ397 QAD397 PQH397 PGL397 OWP397 OMT397 OCX397 NTB397 NJF397 MZJ397 MPN397 MFR397 MZJ422 NJF422 NTB422 OCX422 OMT422 OWP422 PGL422 PQH422 QAD422 QJZ422 QTV422 RDR422 RNN422 RXJ422 SHF422 SRB422 TAX422 TKT422 TUP422 UEL422 UOH422 UYD422 VHZ422 VRV422 WBR422 WLN422 WVJ422 IX422 ST422 ACP422 AML422 AWH422 BGD422 BPZ422 BZV422 CJR422 CTN422 DDJ422 DNF422 DXB422 EGX422 EQT422 FAP422 LCD422 FKL422 FUH422 GED422 GNZ422 GXV422 HHR422 HRN422 IBJ422 ILF422 IVB422 JEX422 JOT422 JYP422 KIL422 KSH422 LLZ422 LVV422 MFR422 MPN422 MFR447 MPN447 MZJ447 NJF447 NTB447 OCX447 OMT447 OWP447 PGL447 PQH447 QAD447 QJZ447 QTV447 RDR447 RNN447 RXJ447 SHF447 SRB447 TAX447 TKT447 TUP447 UEL447 UOH447 UYD447 VHZ447 VRV447 WBR447 WLN447 WVJ447 IX447 ST447 ACP447 AML447 AWH447 BGD447 BPZ447 BZV447 CJR447 CTN447 DDJ447 DNF447 DXB447 EGX447 EQT447 FAP447 LCD447 FKL447 FUH447 GED447 GNZ447 GXV447 HHR447 HRN447 IBJ447 ILF447 IVB447 JEX447 JOT447 JYP447 KIL447 KSH447 LLZ447 LVV447 MFR472 MPN472 MZJ472 NJF472 NTB472 OCX472 OMT472 OWP472 PGL472 PQH472 QAD472 QJZ472 QTV472 RDR472 RNN472 RXJ472 SHF472 SRB472 TAX472 TKT472 TUP472 UEL472 UOH472 UYD472 VHZ472 VRV472 WBR472 WLN472 WVJ472 IX472 ST472 ACP472 AML472 AWH472 BGD472 BPZ472 BZV472 CJR472 CTN472 DDJ472 DNF472 DXB472 EGX472 EQT472 FAP472 LCD472 FKL472 FUH472 GED472 GNZ472 GXV472 HHR472 HRN472 IBJ472 ILF472 IVB472 JEX472 JOT472 JYP472 KIL472 KSH472 LLZ472 LVV472 MZJ497 NJF497 NTB497 OCX497 OMT497 OWP497 PGL497 PQH497 QAD497 QJZ497 QTV497 RDR497 RNN497 RXJ497 SHF497 SRB497 TAX497 TKT497 TUP497 UEL497 UOH497 UYD497 VHZ497 VRV497 WBR497 WLN497 WVJ497 IX497 ST497 ACP497 AML497 AWH497 BGD497 BPZ497 BZV497 CJR497 CTN497 DDJ497 DNF497 DXB497 EGX497 EQT497 FAP497 LCD497 FKL497 FUH497 GED497 GNZ497 GXV497 HHR497 HRN497 IBJ497 ILF497 IVB497 JEX497 JOT497 JYP497 KIL497 KSH497 LLZ497 LVV497 MFR497 MPN497 MZJ522 NJF522 NTB522 OCX522 OMT522 OWP522 PGL522 PQH522 QAD522 QJZ522 QTV522 RDR522 RNN522 RXJ522 SHF522 SRB522 TAX522 TKT522 TUP522 UEL522 UOH522 UYD522 VHZ522 VRV522 WBR522 WLN522 WVJ522 IX522 ST522 ACP522 AML522 AWH522 BGD522 BPZ522 BZV522 CJR522 CTN522 DDJ522 DNF522 DXB522 EGX522 EQT522 FAP522 LCD522 FKL522 FUH522 GED522 GNZ522 GXV522 HHR522 HRN522 IBJ522 ILF522 IVB522 JEX522 JOT522 JYP522 KIL522 KSH522 LLZ522 LVV522 MFR522 MPN522 MZJ547 NJF547 NTB547 OCX547 OMT547 OWP547 PGL547 PQH547 QAD547 QJZ547 QTV547 RDR547 RNN547 RXJ547 SHF547 SRB547 TAX547 TKT547 TUP547 UEL547 UOH547 UYD547 VHZ547 VRV547 WBR547 WLN547 WVJ547 IX547 ST547 ACP547 AML547 AWH547 BGD547 BPZ547 BZV547 CJR547 CTN547 DDJ547 DNF547 DXB547 EGX547 EQT547 FAP547 LCD547 FKL547 FUH547 GED547 GNZ547 GXV547 HHR547 HRN547 IBJ547 ILF547 IVB547 JEX547 JOT547 JYP547 KIL547 KSH547 LLZ547 LVV547 MFR547 MPN547 MZJ572 NJF572 NTB572 OCX572 OMT572 OWP572 PGL572 PQH572 QAD572 QJZ572 QTV572 RDR572 RNN572 RXJ572 SHF572 SRB572 TAX572 TKT572 TUP572 UEL572 UOH572 UYD572 VHZ572 VRV572 WBR572 WLN572 WVJ572 IX572 ST572 ACP572 AML572 AWH572 BGD572 BPZ572 BZV572 CJR572 CTN572 DDJ572 DNF572 DXB572 EGX572 EQT572 FAP572 LCD572 FKL572 FUH572 GED572 GNZ572 GXV572 HHR572 HRN572 IBJ572 ILF572 IVB572 JEX572 JOT572 JYP572 KIL572 KSH572 LLZ572 LVV572 MFR572 MPN572 MZJ597 NJF597 NTB597 OCX597 OMT597 OWP597 PGL597 PQH597 QAD597 QJZ597 QTV597 RDR597 RNN597 RXJ597 SHF597 SRB597 TAX597 TKT597 TUP597 UEL597 UOH597 UYD597 VHZ597 VRV597 WBR597 WLN597 WVJ597 IX597 ST597 ACP597 AML597 AWH597 BGD597 BPZ597 BZV597 CJR597 CTN597 DDJ597 DNF597 DXB597 EGX597 EQT597 FAP597 LCD597 FKL597 FUH597 GED597 GNZ597 GXV597 HHR597 HRN597 IBJ597 ILF597 IVB597 JEX597 JOT597 JYP597 KIL597 KSH597 LLZ597 LVV597 MFR597 MPN597 MZJ622 NJF622 NTB622 OCX622 OMT622 OWP622 PGL622 PQH622 QAD622 QJZ622 QTV622 RDR622 RNN622 RXJ622 SHF622 SRB622 TAX622 TKT622 TUP622 UEL622 UOH622 UYD622 VHZ622 VRV622 WBR622 WLN622 WVJ622 IX622 ST622 ACP622 AML622 AWH622 BGD622 BPZ622 BZV622 CJR622 CTN622 DDJ622 DNF622 DXB622 EGX622 EQT622 FAP622 LCD622 FKL622 FUH622 GED622 GNZ622 GXV622 HHR622 HRN622 IBJ622 ILF622 IVB622 JEX622 JOT622 JYP622 KIL622 KSH622 LLZ622 LVV622 MFR622 MPN622 C647 MFR647 LVV647 LLZ647 KSH647 KIL647 JYP647 JOT647 JEX647 IVB647 ILF647 IBJ647 HRN647 HHR647 GXV647 GNZ647 GED647 FUH647 FKL647 LCD647 FAP647 EQT647 EGX647 DXB647 DNF647 DDJ647 CTN647 CJR647 BZV647 BPZ647 BGD647 AWH647 AML647 ACP647 ST647 IX647 WVJ647 WLN647 WBR647 VRV647 VHZ647 UYD647 UOH647 UEL647 TUP647 TKT647 TAX647 SRB647 SHF647 RXJ647 RNN647 RDR647 QTV647 QJZ647 QAD647 PQH647 PGL647 OWP647 OMT647 OCX647 NTB647 NJF647 MZJ647 MPN647 MZJ672 NJF672 NTB672 OCX672 OMT672 OWP672 PGL672 PQH672 QAD672 QJZ672 QTV672 RDR672 RNN672 RXJ672 SHF672 SRB672 TAX672 TKT672 TUP672 UEL672 UOH672 UYD672 VHZ672 VRV672 WBR672 WLN672 WVJ672 IX672 ST672 ACP672 AML672 AWH672 BGD672 BPZ672 BZV672 CJR672 CTN672 DDJ672 DNF672 DXB672 EGX672 EQT672 FAP672 LCD672 FKL672 FUH672 GED672 GNZ672 GXV672 HHR672 HRN672 IBJ672 ILF672 IVB672 JEX672 JOT672 JYP672 KIL672 KSH672 LLZ672 LVV672 MFR672 MPN672 C672 MZJ697 NJF697 NTB697 OCX697 OMT697 OWP697 PGL697 PQH697 QAD697 QJZ697 QTV697 RDR697 RNN697 RXJ697 SHF697 SRB697 TAX697 TKT697 TUP697 UEL697 UOH697 UYD697 VHZ697 VRV697 WBR697 WLN697 WVJ697 IX697 ST697 ACP697 AML697 AWH697 BGD697 BPZ697 BZV697 CJR697 CTN697 DDJ697 DNF697 DXB697 EGX697 EQT697 FAP697 LCD697 FKL697 FUH697 GED697 GNZ697 GXV697 HHR697 HRN697 IBJ697 ILF697 IVB697 JEX697 JOT697 JYP697 KIL697 KSH697 LLZ697 LVV697 MFR697 MPN697 C697 NJF722 NTB722 OCX722 OMT722 OWP722 PGL722 PQH722 QAD722 QJZ722 QTV722 RDR722 RNN722 RXJ722 SHF722 SRB722 TAX722 TKT722 TUP722 UEL722 UOH722 UYD722 VHZ722 VRV722 WBR722 WLN722 WVJ722 IX722 ST722 ACP722 AML722 AWH722 BGD722 BPZ722 BZV722 CJR722 CTN722 DDJ722 DNF722 DXB722 EGX722 EQT722 FAP722 LCD722 FKL722 FUH722 GED722 GNZ722 GXV722 HHR722 HRN722 IBJ722 ILF722 IVB722 JEX722 JOT722 JYP722 KIL722 KSH722 LLZ722 LVV722 MFR722 MPN722 C722 MZJ722 NJF747 NTB747 OCX747 OMT747 OWP747 PGL747 PQH747 QAD747 QJZ747 QTV747 RDR747 RNN747 RXJ747 SHF747 SRB747 TAX747 TKT747 TUP747 UEL747 UOH747 UYD747 VHZ747 VRV747 WBR747 WLN747 WVJ747 IX747 ST747 ACP747 AML747 AWH747 BGD747 BPZ747 BZV747 CJR747 CTN747 DDJ747 DNF747 DXB747 EGX747 EQT747 FAP747 LCD747 FKL747 FUH747 GED747 GNZ747 GXV747 HHR747 HRN747 IBJ747 ILF747 IVB747 JEX747 JOT747 JYP747 KIL747 KSH747 LLZ747 LVV747 MFR747 MPN747 C747 MZJ747 NJF772 NTB772 OCX772 OMT772 OWP772 PGL772 PQH772 QAD772 QJZ772 QTV772 RDR772 RNN772 RXJ772 SHF772 SRB772 TAX772 TKT772 TUP772 UEL772 UOH772 UYD772 VHZ772 VRV772 WBR772 WLN772 WVJ772 IX772 ST772 ACP772 AML772 AWH772 BGD772 BPZ772 BZV772 CJR772 CTN772 DDJ772 DNF772 DXB772 EGX772 EQT772 FAP772 LCD772 FKL772 FUH772 GED772 GNZ772 GXV772 HHR772 HRN772 IBJ772 ILF772 IVB772 JEX772 JOT772 JYP772 KIL772 KSH772 LLZ772 LVV772 MFR772 MPN772 MZJ772 MFR812 MFR797 LVV797 LLZ797 KSH797 KIL797 JYP797 JOT797 JEX797 IVB797 ILF797 IBJ797 HRN797 HHR797 GXV797 GNZ797 GED797 FUH797 FKL797 LCD797 FAP797 EQT797 EGX797 DXB797 DNF797 DDJ797 CTN797 CJR797 BZV797 BPZ797 BGD797 AWH797 AML797 ACP797 ST797 IX797 WVJ797 WLN797 WBR797 VRV797 VHZ797 UYD797 UOH797 UEL797 TUP797 TKT797 TAX797 SRB797 SHF797 RXJ797 RNN797 RDR797 QTV797 QJZ797 QAD797 PQH797 PGL797 OWP797 OMT797 OCX797 NTB797 NJF797 MZJ797 MPN797 LVV812 LLZ812 KSH812 KIL812 JYP812 JOT812 JEX812 IVB812 ILF812 IBJ812 HRN812 HHR812 GXV812 GNZ812 GED812 FUH812 FKL812 LCD812 FAP812 EQT812 EGX812 DXB812 DNF812 DDJ812 CTN812 CJR812 BZV812 BPZ812 BGD812 AWH812 AML812 ACP812 ST812 IX812 WVJ812 WLN812 WBR812 VRV812 VHZ812 UYD812 UOH812 UEL812 TUP812 TKT812 TAX812 SRB812 SHF812 RXJ812 RNN812 RDR812 QTV812 QJZ812 QAD812 PQH812 PGL812 OWP812 OMT812 OCX812 NTB812 NJF812 MPN812 MPN816 MZJ816 MFR816 LVV816 LLZ816 KSH816 KIL816 JYP816 JOT816 JEX816 IVB816 ILF816 IBJ816 HRN816 HHR816 GXV816 GNZ816 GED816 FUH816 FKL816 LCD816 FAP816 EQT816 EGX816 DXB816 DNF816 DDJ816 CTN816 CJR816 BZV816 BPZ816 BGD816 AWH816 AML816 ACP816 ST816 IX816 WVJ816 WLN816 WBR816 VRV816 VHZ816 UYD816 UOH816 UEL816 TUP816 TKT816 TAX816 SRB816 SHF816 RXJ816 RNN816 RDR816 QTV816 QJZ816 QAD816 PQH816 PGL816 OWP816 OMT816 OCX816 NTB816 NJF816 MZJ812 MFR856 MFR841 LVV841 LLZ841 KSH841 KIL841 JYP841 JOT841 JEX841 IVB841 ILF841 IBJ841 HRN841 HHR841 GXV841 GNZ841 GED841 FUH841 FKL841 LCD841 FAP841 EQT841 EGX841 DXB841 DNF841 DDJ841 CTN841 CJR841 BZV841 BPZ841 BGD841 AWH841 AML841 ACP841 ST841 IX841 WVJ841 WLN841 WBR841 VRV841 VHZ841 UYD841 UOH841 UEL841 TUP841 TKT841 TAX841 SRB841 SHF841 RXJ841 RNN841 RDR841 QTV841 QJZ841 QAD841 PQH841 PGL841 OWP841 OMT841 OCX841 NTB841 NJF841 MZJ841 MPN841 LVV856 LLZ856 KSH856 KIL856 JYP856 JOT856 JEX856 IVB856 ILF856 IBJ856 HRN856 HHR856 GXV856 GNZ856 GED856 FUH856 FKL856 LCD856 FAP856 EQT856 EGX856 DXB856 DNF856 DDJ856 CTN856 CJR856 BZV856 BPZ856 BGD856 AWH856 AML856 ACP856 ST856 IX856 WVJ856 WLN856 WBR856 VRV856 VHZ856 UYD856 UOH856 UEL856 TUP856 TKT856 TAX856 SRB856 SHF856 RXJ856 RNN856 RDR856 QTV856 QJZ856 QAD856 PQH856 PGL856 OWP856 OMT856 OCX856 NTB856 NJF856 MPN856 MPN860 MZJ860 MFR860 LVV860 LLZ860 KSH860 KIL860 JYP860 JOT860 JEX860 IVB860 ILF860 IBJ860 HRN860 HHR860 GXV860 GNZ860 GED860 FUH860 FKL860 LCD860 FAP860 EQT860 EGX860 DXB860 DNF860 DDJ860 CTN860 CJR860 BZV860 BPZ860 BGD860 AWH860 AML860 ACP860 ST860 IX860 WVJ860 WLN860 WBR860 VRV860 VHZ860 UYD860 UOH860 UEL860 TUP860 TKT860 TAX860 SRB860 SHF860 RXJ860 RNN860 RDR860 QTV860 QJZ860 QAD860 PQH860 PGL860 OWP860 OMT860 OCX860 NTB860 NJF860 MZJ856 MFR900 MFR885 LVV885 LLZ885 KSH885 KIL885 JYP885 JOT885 JEX885 IVB885 ILF885 IBJ885 HRN885 HHR885 GXV885 GNZ885 GED885 FUH885 FKL885 LCD885 FAP885 EQT885 EGX885 DXB885 DNF885 DDJ885 CTN885 CJR885 BZV885 BPZ885 BGD885 AWH885 AML885 ACP885 ST885 IX885 WVJ885 WLN885 WBR885 VRV885 VHZ885 UYD885 UOH885 UEL885 TUP885 TKT885 TAX885 SRB885 SHF885 RXJ885 RNN885 RDR885 QTV885 QJZ885 QAD885 PQH885 PGL885 OWP885 OMT885 OCX885 NTB885 NJF885 MZJ885 MPN885 LVV900 LLZ900 KSH900 KIL900 JYP900 JOT900 JEX900 IVB900 ILF900 IBJ900 HRN900 HHR900 GXV900 GNZ900 GED900 FUH900 FKL900 LCD900 FAP900 EQT900 EGX900 DXB900 DNF900 DDJ900 CTN900 CJR900 BZV900 BPZ900 BGD900 AWH900 AML900 ACP900 ST900 IX900 WVJ900 WLN900 WBR900 VRV900 VHZ900 UYD900 UOH900 UEL900 TUP900 TKT900 TAX900 SRB900 SHF900 RXJ900 RNN900 RDR900 QTV900 QJZ900 QAD900 PQH900 PGL900 OWP900 OMT900 OCX900 NTB900 NJF900 MPN900 MPN904 MZJ904 MFR904 LVV904 LLZ904 KSH904 KIL904 JYP904 JOT904 JEX904 IVB904 ILF904 IBJ904 HRN904 HHR904 GXV904 GNZ904 GED904 FUH904 FKL904 LCD904 FAP904 EQT904 EGX904 DXB904 DNF904 DDJ904 CTN904 CJR904 BZV904 BPZ904 BGD904 AWH904 AML904 ACP904 ST904 IX904 WVJ904 WLN904 WBR904 VRV904 VHZ904 UYD904 UOH904 UEL904 TUP904 TKT904 TAX904 SRB904 SHF904 RXJ904 RNN904 RDR904 QTV904 QJZ904 QAD904 PQH904 PGL904 OWP904 OMT904 OCX904 NTB904 NJF904 MZJ900 MFR944 MFR929 LVV929 LLZ929 KSH929 KIL929 JYP929 JOT929 JEX929 IVB929 ILF929 IBJ929 HRN929 HHR929 GXV929 GNZ929 GED929 FUH929 FKL929 LCD929 FAP929 EQT929 EGX929 DXB929 DNF929 DDJ929 CTN929 CJR929 BZV929 BPZ929 BGD929 AWH929 AML929 ACP929 ST929 IX929 WVJ929 WLN929 WBR929 VRV929 VHZ929 UYD929 UOH929 UEL929 TUP929 TKT929 TAX929 SRB929 SHF929 RXJ929 RNN929 RDR929 QTV929 QJZ929 QAD929 PQH929 PGL929 OWP929 OMT929 OCX929 NTB929 NJF929 MZJ929 MPN929 LVV944 LLZ944 KSH944 KIL944 JYP944 JOT944 JEX944 IVB944 ILF944 IBJ944 HRN944 HHR944 GXV944 GNZ944 GED944 FUH944 FKL944 LCD944 FAP944 EQT944 EGX944 DXB944 DNF944 DDJ944 CTN944 CJR944 BZV944 BPZ944 BGD944 AWH944 AML944 ACP944 ST944 IX944 WVJ944 WLN944 WBR944 VRV944 VHZ944 UYD944 UOH944 UEL944 TUP944 TKT944 TAX944 SRB944 SHF944 RXJ944 RNN944 RDR944 QTV944 QJZ944 QAD944 PQH944 PGL944 OWP944 OMT944 OCX944 NTB944 NJF944 MPN944 MPN948 MZJ948 MFR948 LVV948 LLZ948 KSH948 KIL948 JYP948 JOT948 JEX948 IVB948 ILF948 IBJ948 HRN948 HHR948 GXV948 GNZ948 GED948 FUH948 FKL948 LCD948 FAP948 EQT948 EGX948 DXB948 DNF948 DDJ948 CTN948 CJR948 BZV948 BPZ948 BGD948 AWH948 AML948 ACP948 ST948 IX948 WVJ948 WLN948 WBR948 VRV948 VHZ948 UYD948 UOH948 UEL948 TUP948 TKT948 TAX948 SRB948 SHF948 RXJ948 RNN948 RDR948 QTV948 QJZ948 QAD948 PQH948 PGL948 OWP948 OMT948 OCX948 NTB948 NJF948 MZJ944 NJF973 MZJ973 MPN973 LVV988 LLZ988 KSH988 KIL988 JYP988 JOT988 JEX988 IVB988 ILF988 IBJ988 HRN988 HHR988 GXV988 GNZ988 GED988 FUH988 FKL988 LCD988 FAP988 EQT988 EGX988 DXB988 DNF988 DDJ988 CTN988 CJR988 BZV988 BPZ988 BGD988 AWH988 AML988 ACP988 ST988 IX988 WVJ988 WLN988 WBR988 VRV988 VHZ988 UYD988 UOH988 UEL988 TUP988 TKT988 TAX988 SRB988 SHF988 RXJ988 RNN988 RDR988 QTV988 QJZ988 QAD988 PQH988 PGL988 OWP988 OMT988 OCX988 NTB988 NJF988 MPN988 MPN992 MZJ992 MFR992 LVV992 LLZ992 KSH992 KIL992 JYP992 JOT992 JEX992 IVB992 ILF992 IBJ992 HRN992 HHR992 GXV992 GNZ992 GED992 FUH992 FKL992 LCD992 FAP992 EQT992 EGX992 DXB992 DNF992 DDJ992 CTN992 CJR992 BZV992 BPZ992 BGD992 AWH992 AML992 ACP992 ST992 IX992 WVJ992 WLN992 WBR992 VRV992 VHZ992 UYD992 UOH992 UEL992 TUP992 TKT992 TAX992 SRB992 SHF992 RXJ992 RNN992 RDR992 QTV992 QJZ992 QAD992 PQH992 PGL992 OWP992 OMT992 OCX992 NTB992 NJF992 MZJ988 MFR988 MFR973 LVV973 LLZ973 KSH973 KIL973 JYP973 JOT973 JEX973 IVB973 ILF973 IBJ973 HRN973 HHR973 GXV973 GNZ973 GED973 FUH973 FKL973 LCD973 FAP973 EQT973 EGX973 DXB973 DNF973 DDJ973 CTN973 CJR973 BZV973 BPZ973 BGD973 AWH973 AML973 ACP973 ST973 IX973 WVJ973 WLN973 WBR973 VRV973 VHZ973 UYD973 UOH973 UEL973 TUP973 TKT973 TAX973 SRB973 SHF973 RXJ973 RNN973 RDR973 QTV973 QJZ973 QAD973 PQH973 PGL973 OWP973 OMT973 OCX973 NTB973 MFR1032 MFR1017 LVV1017 LLZ1017 KSH1017 KIL1017 JYP1017 JOT1017 JEX1017 IVB1017 ILF1017 IBJ1017 HRN1017 HHR1017 GXV1017 GNZ1017 GED1017 FUH1017 FKL1017 LCD1017 FAP1017 EQT1017 EGX1017 DXB1017 DNF1017 DDJ1017 CTN1017 CJR1017 BZV1017 BPZ1017 BGD1017 AWH1017 AML1017 ACP1017 ST1017 IX1017 WVJ1017 WLN1017 WBR1017 VRV1017 VHZ1017 UYD1017 UOH1017 UEL1017 TUP1017 TKT1017 TAX1017 SRB1017 SHF1017 RXJ1017 RNN1017 RDR1017 QTV1017 QJZ1017 QAD1017 PQH1017 PGL1017 OWP1017 OMT1017 OCX1017 NTB1017 NJF1017 MZJ1017 MPN1017 LVV1032 LLZ1032 KSH1032 KIL1032 JYP1032 JOT1032 JEX1032 IVB1032 ILF1032 IBJ1032 HRN1032 HHR1032 GXV1032 GNZ1032 GED1032 FUH1032 FKL1032 LCD1032 FAP1032 EQT1032 EGX1032 DXB1032 DNF1032 DDJ1032 CTN1032 CJR1032 BZV1032 BPZ1032 BGD1032 AWH1032 AML1032 ACP1032 ST1032 IX1032 WVJ1032 WLN1032 WBR1032 VRV1032 VHZ1032 UYD1032 UOH1032 UEL1032 TUP1032 TKT1032 TAX1032 SRB1032 SHF1032 RXJ1032 RNN1032 RDR1032 QTV1032 QJZ1032 QAD1032 PQH1032 PGL1032 OWP1032 OMT1032 OCX1032 NTB1032 NJF1032 MPN1032 MPN1036 MZJ1036 MFR1036 LVV1036 LLZ1036 KSH1036 KIL1036 JYP1036 JOT1036 JEX1036 IVB1036 ILF1036 IBJ1036 HRN1036 HHR1036 GXV1036 GNZ1036 GED1036 FUH1036 FKL1036 LCD1036 FAP1036 EQT1036 EGX1036 DXB1036 DNF1036 DDJ1036 CTN1036 CJR1036 BZV1036 BPZ1036 BGD1036 AWH1036 AML1036 ACP1036 ST1036 IX1036 WVJ1036 WLN1036 WBR1036 VRV1036 VHZ1036 UYD1036 UOH1036 UEL1036 TUP1036 TKT1036 TAX1036 SRB1036 SHF1036 RXJ1036 RNN1036 RDR1036 QTV1036 QJZ1036 QAD1036 PQH1036 PGL1036 OWP1036 OMT1036 OCX1036 NTB1036 NJF1036 MZJ1032 MFR1076 MFR1061 LVV1061 LLZ1061 KSH1061 KIL1061 JYP1061 JOT1061 JEX1061 IVB1061 ILF1061 IBJ1061 HRN1061 HHR1061 GXV1061 GNZ1061 GED1061 FUH1061 FKL1061 LCD1061 FAP1061 EQT1061 EGX1061 DXB1061 DNF1061 DDJ1061 CTN1061 CJR1061 BZV1061 BPZ1061 BGD1061 AWH1061 AML1061 ACP1061 ST1061 IX1061 WVJ1061 WLN1061 WBR1061 VRV1061 VHZ1061 UYD1061 UOH1061 UEL1061 TUP1061 TKT1061 TAX1061 SRB1061 SHF1061 RXJ1061 RNN1061 RDR1061 QTV1061 QJZ1061 QAD1061 PQH1061 PGL1061 OWP1061 OMT1061 OCX1061 NTB1061 NJF1061 MZJ1061 MPN1061 LVV1076 LLZ1076 KSH1076 KIL1076 JYP1076 JOT1076 JEX1076 IVB1076 ILF1076 IBJ1076 HRN1076 HHR1076 GXV1076 GNZ1076 GED1076 FUH1076 FKL1076 LCD1076 FAP1076 EQT1076 EGX1076 DXB1076 DNF1076 DDJ1076 CTN1076 CJR1076 BZV1076 BPZ1076 BGD1076 AWH1076 AML1076 ACP1076 ST1076 IX1076 WVJ1076 WLN1076 WBR1076 VRV1076 VHZ1076 UYD1076 UOH1076 UEL1076 TUP1076 TKT1076 TAX1076 SRB1076 SHF1076 RXJ1076 RNN1076 RDR1076 QTV1076 QJZ1076 QAD1076 PQH1076 PGL1076 OWP1076 OMT1076 OCX1076 NTB1076 NJF1076 MPN1076 MPN1080 MZJ1080 MFR1080 LVV1080 LLZ1080 KSH1080 KIL1080 JYP1080 JOT1080 JEX1080 IVB1080 ILF1080 IBJ1080 HRN1080 HHR1080 GXV1080 GNZ1080 GED1080 FUH1080 FKL1080 LCD1080 FAP1080 EQT1080 EGX1080 DXB1080 DNF1080 DDJ1080 CTN1080 CJR1080 BZV1080 BPZ1080 BGD1080 AWH1080 AML1080 ACP1080 ST1080 IX1080 WVJ1080 WLN1080 WBR1080 VRV1080 VHZ1080 UYD1080 UOH1080 UEL1080 TUP1080 TKT1080 TAX1080 SRB1080 SHF1080 RXJ1080 RNN1080 RDR1080 QTV1080 QJZ1080 QAD1080 PQH1080 PGL1080 OWP1080 OMT1080 OCX1080 NTB1080 NJF1080 MZJ1076 MFR1105 LVV1105 LLZ1105 KSH1105 KIL1105 JYP1105 JOT1105 JEX1105 IVB1105 ILF1105 IBJ1105 HRN1105 HHR1105 GXV1105 GNZ1105 GED1105 FUH1105 FKL1105 LCD1105 FAP1105 EQT1105 EGX1105 DXB1105 DNF1105 DDJ1105 CTN1105 CJR1105 BZV1105 BPZ1105 BGD1105 AWH1105 AML1105 ACP1105 ST1105 IX1105 WVJ1105 WLN1105 WBR1105 VRV1105 VHZ1105 UYD1105 UOH1105 UEL1105 TUP1105 TKT1105 TAX1105 SRB1105 SHF1105 RXJ1105 RNN1105 RDR1105 QTV1105 QJZ1105 QAD1105 PQH1105 PGL1105 OWP1105 OMT1105 OCX1105 NTB1105 NJF1105 MPN1105 MPN1109 MZJ1109 MFR1109 LVV1109 LLZ1109 KSH1109 KIL1109 JYP1109 JOT1109 JEX1109 IVB1109 ILF1109 IBJ1109 HRN1109 HHR1109 GXV1109 GNZ1109 GED1109 FUH1109 FKL1109 LCD1109 FAP1109 EQT1109 EGX1109 DXB1109 DNF1109 DDJ1109 CTN1109 CJR1109 BZV1109 BPZ1109 BGD1109 AWH1109 AML1109 ACP1109 ST1109 IX1109 WVJ1109 WLN1109 WBR1109 VRV1109 VHZ1109 UYD1109 UOH1109 UEL1109 TUP1109 TKT1109 TAX1109 SRB1109 SHF1109 RXJ1109 RNN1109 RDR1109 QTV1109 QJZ1109 QAD1109 PQH1109 PGL1109 OWP1109 OMT1109 OCX1109 NTB1109 NJF1109 MZJ1105 MFR1134 LVV1134 LLZ1134 KSH1134 KIL1134 JYP1134 JOT1134 JEX1134 IVB1134 ILF1134 IBJ1134 HRN1134 HHR1134 GXV1134 GNZ1134 GED1134 FUH1134 FKL1134 LCD1134 FAP1134 EQT1134 EGX1134 DXB1134 DNF1134 DDJ1134 CTN1134 CJR1134 BZV1134 BPZ1134 BGD1134 AWH1134 AML1134 ACP1134 ST1134 IX1134 WVJ1134 WLN1134 WBR1134 VRV1134 VHZ1134 UYD1134 UOH1134 UEL1134 TUP1134 TKT1134 TAX1134 SRB1134 SHF1134 RXJ1134 RNN1134 RDR1134 QTV1134 QJZ1134 QAD1134 PQH1134 PGL1134 OWP1134 OMT1134 OCX1134 NTB1134 NJF1134 MPN1134 MPN1138 MZJ1138 MFR1138 LVV1138 LLZ1138 KSH1138 KIL1138 JYP1138 JOT1138 JEX1138 IVB1138 ILF1138 IBJ1138 HRN1138 HHR1138 GXV1138 GNZ1138 GED1138 FUH1138 FKL1138 LCD1138 FAP1138 EQT1138 EGX1138 DXB1138 DNF1138 DDJ1138 CTN1138 CJR1138 BZV1138 BPZ1138 BGD1138 AWH1138 AML1138 ACP1138 ST1138 IX1138 WVJ1138 WLN1138 WBR1138 VRV1138 VHZ1138 UYD1138 UOH1138 UEL1138 TUP1138 TKT1138 TAX1138 SRB1138 SHF1138 RXJ1138 RNN1138 RDR1138 QTV1138 QJZ1138 QAD1138 PQH1138 PGL1138 OWP1138 OMT1138 OCX1138 NTB1138 NJF1138 MZJ1134 MFR1163 LVV1163 LLZ1163 KSH1163 KIL1163 JYP1163 JOT1163 JEX1163 IVB1163 ILF1163 IBJ1163 HRN1163 HHR1163 GXV1163 GNZ1163 GED1163 FUH1163 FKL1163 LCD1163 FAP1163 EQT1163 EGX1163 DXB1163 DNF1163 DDJ1163 CTN1163 CJR1163 BZV1163 BPZ1163 BGD1163 AWH1163 AML1163 ACP1163 ST1163 IX1163 WVJ1163 WLN1163 WBR1163 VRV1163 VHZ1163 UYD1163 UOH1163 UEL1163 TUP1163 TKT1163 TAX1163 SRB1163 SHF1163 RXJ1163 RNN1163 RDR1163 QTV1163 QJZ1163 QAD1163 PQH1163 PGL1163 OWP1163 OMT1163 OCX1163 NTB1163 NJF1163 MPN1163 MPN1167 MZJ1167 MFR1167 LVV1167 LLZ1167 KSH1167 KIL1167 JYP1167 JOT1167 JEX1167 IVB1167 ILF1167 IBJ1167 HRN1167 HHR1167 GXV1167 GNZ1167 GED1167 FUH1167 FKL1167 LCD1167 FAP1167 EQT1167 EGX1167 DXB1167 DNF1167 DDJ1167 CTN1167 CJR1167 BZV1167 BPZ1167 BGD1167 AWH1167 AML1167 ACP1167 ST1167 IX1167 WVJ1167 WLN1167 WBR1167 VRV1167 VHZ1167 UYD1167 UOH1167 UEL1167 TUP1167 TKT1167 TAX1167 SRB1167 SHF1167 RXJ1167 RNN1167 RDR1167 QTV1167 QJZ1167 QAD1167 PQH1167 PGL1167 OWP1167 OMT1167 OCX1167 NTB1167 NJF1167 MZJ1163 MFR1192 LVV1192 LLZ1192 KSH1192 KIL1192 JYP1192 JOT1192 JEX1192 IVB1192 ILF1192 IBJ1192 HRN1192 HHR1192 GXV1192 GNZ1192 GED1192 FUH1192 FKL1192 LCD1192 FAP1192 EQT1192 EGX1192 DXB1192 DNF1192 DDJ1192 CTN1192 CJR1192 BZV1192 BPZ1192 BGD1192 AWH1192 AML1192 ACP1192 ST1192 IX1192 WVJ1192 WLN1192 WBR1192 VRV1192 VHZ1192 UYD1192 UOH1192 UEL1192 TUP1192 TKT1192 TAX1192 SRB1192 SHF1192 RXJ1192 RNN1192 RDR1192 QTV1192 QJZ1192 QAD1192 PQH1192 PGL1192 OWP1192 OMT1192 OCX1192 NTB1192 NJF1192 MPN1192 MPN1196 MZJ1196 MFR1196 LVV1196 LLZ1196 KSH1196 KIL1196 JYP1196 JOT1196 JEX1196 IVB1196 ILF1196 IBJ1196 HRN1196 HHR1196 GXV1196 GNZ1196 GED1196 FUH1196 FKL1196 LCD1196 FAP1196 EQT1196 EGX1196 DXB1196 DNF1196 DDJ1196 CTN1196 CJR1196 BZV1196 BPZ1196 BGD1196 AWH1196 AML1196 ACP1196 ST1196 IX1196 WVJ1196 WLN1196 WBR1196 VRV1196 VHZ1196 UYD1196 UOH1196 UEL1196 TUP1196 TKT1196 TAX1196 SRB1196 SHF1196 RXJ1196 RNN1196 RDR1196 QTV1196 QJZ1196 QAD1196 PQH1196 PGL1196 OWP1196 OMT1196 OCX1196 NTB1196 NJF1196 MZJ1192 MFR1221 LVV1221 LLZ1221 KSH1221 KIL1221 JYP1221 JOT1221 JEX1221 IVB1221 ILF1221 IBJ1221 HRN1221 HHR1221 GXV1221 GNZ1221 GED1221 FUH1221 FKL1221 LCD1221 FAP1221 EQT1221 EGX1221 DXB1221 DNF1221 DDJ1221 CTN1221 CJR1221 BZV1221 BPZ1221 BGD1221 AWH1221 AML1221 ACP1221 ST1221 IX1221 WVJ1221 WLN1221 WBR1221 VRV1221 VHZ1221 UYD1221 UOH1221 UEL1221 TUP1221 TKT1221 TAX1221 SRB1221 SHF1221 RXJ1221 RNN1221 RDR1221 QTV1221 QJZ1221 QAD1221 PQH1221 PGL1221 OWP1221 OMT1221 OCX1221 NTB1221 NJF1221 MPN1221 MPN1225 MZJ1225 MFR1225 LVV1225 LLZ1225 KSH1225 KIL1225 JYP1225 JOT1225 JEX1225 IVB1225 ILF1225 IBJ1225 HRN1225 HHR1225 GXV1225 GNZ1225 GED1225 FUH1225 FKL1225 LCD1225 FAP1225 EQT1225 EGX1225 DXB1225 DNF1225 DDJ1225 CTN1225 CJR1225 BZV1225 BPZ1225 BGD1225 AWH1225 AML1225 ACP1225 ST1225 IX1225 WVJ1225 WLN1225 WBR1225 VRV1225 VHZ1225 UYD1225 UOH1225 UEL1225 TUP1225 TKT1225 TAX1225 SRB1225 SHF1225 RXJ1225 RNN1225 RDR1225 QTV1225 QJZ1225 QAD1225 PQH1225 PGL1225 OWP1225 OMT1225 OCX1225 NTB1225 NJF1225 MZJ1221 MFR1250 LVV1250 LLZ1250 KSH1250 KIL1250 JYP1250 JOT1250 JEX1250 IVB1250 ILF1250 IBJ1250 HRN1250 HHR1250 GXV1250 GNZ1250 GED1250 FUH1250 FKL1250 LCD1250 FAP1250 EQT1250 EGX1250 DXB1250 DNF1250 DDJ1250 CTN1250 CJR1250 BZV1250 BPZ1250 BGD1250 AWH1250 AML1250 ACP1250 ST1250 IX1250 WVJ1250 WLN1250 WBR1250 VRV1250 VHZ1250 UYD1250 UOH1250 UEL1250 TUP1250 TKT1250 TAX1250 SRB1250 SHF1250 RXJ1250 RNN1250 RDR1250 QTV1250 QJZ1250 QAD1250 PQH1250 PGL1250 OWP1250 OMT1250 OCX1250 NTB1250 NJF1250 MPN1250 MPN1254 MZJ1254 MFR1254 LVV1254 LLZ1254 KSH1254 KIL1254 JYP1254 JOT1254 JEX1254 IVB1254 ILF1254 IBJ1254 HRN1254 HHR1254 GXV1254 GNZ1254 GED1254 FUH1254 FKL1254 LCD1254 FAP1254 EQT1254 EGX1254 DXB1254 DNF1254 DDJ1254 CTN1254 CJR1254 BZV1254 BPZ1254 BGD1254 AWH1254 AML1254 ACP1254 ST1254 IX1254 WVJ1254 WLN1254 WBR1254 VRV1254 VHZ1254 UYD1254 UOH1254 UEL1254 TUP1254 TKT1254 TAX1254 SRB1254 SHF1254 RXJ1254 RNN1254 RDR1254 QTV1254 QJZ1254 QAD1254 PQH1254 PGL1254 OWP1254 OMT1254 OCX1254 NTB1254 NJF1254 MZJ1250 MFR1279 LVV1279 LLZ1279 KSH1279 KIL1279 JYP1279 JOT1279 JEX1279 IVB1279 ILF1279 IBJ1279 HRN1279 HHR1279 GXV1279 GNZ1279 GED1279 FUH1279 FKL1279 LCD1279 FAP1279 EQT1279 EGX1279 DXB1279 DNF1279 DDJ1279 CTN1279 CJR1279 BZV1279 BPZ1279 BGD1279 AWH1279 AML1279 ACP1279 ST1279 IX1279 WVJ1279 WLN1279 WBR1279 VRV1279 VHZ1279 UYD1279 UOH1279 UEL1279 TUP1279 TKT1279 TAX1279 SRB1279 SHF1279 RXJ1279 RNN1279 RDR1279 QTV1279 QJZ1279 QAD1279 PQH1279 PGL1279 OWP1279 OMT1279 OCX1279 NTB1279 NJF1279 MPN1279 MPN1283 MZJ1283 MFR1283 LVV1283 LLZ1283 KSH1283 KIL1283 JYP1283 JOT1283 JEX1283 IVB1283 ILF1283 IBJ1283 HRN1283 HHR1283 GXV1283 GNZ1283 GED1283 FUH1283 FKL1283 LCD1283 FAP1283 EQT1283 EGX1283 DXB1283 DNF1283 DDJ1283 CTN1283 CJR1283 BZV1283 BPZ1283 BGD1283 AWH1283 AML1283 ACP1283 ST1283 IX1283 WVJ1283 WLN1283 WBR1283 VRV1283 VHZ1283 UYD1283 UOH1283 UEL1283 TUP1283 TKT1283 TAX1283 SRB1283 SHF1283 RXJ1283 RNN1283 RDR1283 QTV1283 QJZ1283 QAD1283 PQH1283 PGL1283 OWP1283 OMT1283 OCX1283 NTB1283 NJF1283 MZJ1279 MFR1308 LVV1308 LLZ1308 KSH1308 KIL1308 JYP1308 JOT1308 JEX1308 IVB1308 ILF1308 IBJ1308 HRN1308 HHR1308 GXV1308 GNZ1308 GED1308 FUH1308 FKL1308 LCD1308 FAP1308 EQT1308 EGX1308 DXB1308 DNF1308 DDJ1308 CTN1308 CJR1308 BZV1308 BPZ1308 BGD1308 AWH1308 AML1308 ACP1308 ST1308 IX1308 WVJ1308 WLN1308 WBR1308 VRV1308 VHZ1308 UYD1308 UOH1308 UEL1308 TUP1308 TKT1308 TAX1308 SRB1308 SHF1308 RXJ1308 RNN1308 RDR1308 QTV1308 QJZ1308 QAD1308 PQH1308 PGL1308 OWP1308 OMT1308 OCX1308 NTB1308 NJF1308 MPN1308 MPN1312 MZJ1312 MFR1312 LVV1312 LLZ1312 KSH1312 KIL1312 JYP1312 JOT1312 JEX1312 IVB1312 ILF1312 IBJ1312 HRN1312 HHR1312 GXV1312 GNZ1312 GED1312 FUH1312 FKL1312 LCD1312 FAP1312 EQT1312 EGX1312 DXB1312 DNF1312 DDJ1312 CTN1312 CJR1312 BZV1312 BPZ1312 BGD1312 AWH1312 AML1312 ACP1312 ST1312 IX1312 WVJ1312 WLN1312 WBR1312 VRV1312 VHZ1312 UYD1312 UOH1312 UEL1312 TUP1312 TKT1312 TAX1312 SRB1312 SHF1312 RXJ1312 RNN1312 RDR1312 QTV1312 QJZ1312 QAD1312 PQH1312 PGL1312 OWP1312 OMT1312 OCX1312 NTB1312 NJF1312 MZJ1308 MFR1337 LVV1337 LLZ1337 KSH1337 KIL1337 JYP1337 JOT1337 JEX1337 IVB1337 ILF1337 IBJ1337 HRN1337 HHR1337 GXV1337 GNZ1337 GED1337 FUH1337 FKL1337 LCD1337 FAP1337 EQT1337 EGX1337 DXB1337 DNF1337 DDJ1337 CTN1337 CJR1337 BZV1337 BPZ1337 BGD1337 AWH1337 AML1337 ACP1337 ST1337 IX1337 WVJ1337 WLN1337 WBR1337 VRV1337 VHZ1337 UYD1337 UOH1337 UEL1337 TUP1337 TKT1337 TAX1337 SRB1337 SHF1337 RXJ1337 RNN1337 RDR1337 QTV1337 QJZ1337 QAD1337 PQH1337 PGL1337 OWP1337 OMT1337 OCX1337 NTB1337 NJF1337 MPN1337 MPN1341 MZJ1341 MFR1341 LVV1341 LLZ1341 KSH1341 KIL1341 JYP1341 JOT1341 JEX1341 IVB1341 ILF1341 IBJ1341 HRN1341 HHR1341 GXV1341 GNZ1341 GED1341 FUH1341 FKL1341 LCD1341 FAP1341 EQT1341 EGX1341 DXB1341 DNF1341 DDJ1341 CTN1341 CJR1341 BZV1341 BPZ1341 BGD1341 AWH1341 AML1341 ACP1341 ST1341 IX1341 WVJ1341 WLN1341 WBR1341 VRV1341 VHZ1341 UYD1341 UOH1341 UEL1341 TUP1341 TKT1341 TAX1341 SRB1341 SHF1341 RXJ1341 RNN1341 RDR1341 QTV1341 QJZ1341 QAD1341 PQH1341 PGL1341 OWP1341 OMT1341 OCX1341 NTB1341 NJF1341 MZJ1337 MFR1366 LVV1366 LLZ1366 KSH1366 KIL1366 JYP1366 JOT1366 JEX1366 IVB1366 ILF1366 IBJ1366 HRN1366 HHR1366 GXV1366 GNZ1366 GED1366 FUH1366 FKL1366 LCD1366 FAP1366 EQT1366 EGX1366 DXB1366 DNF1366 DDJ1366 CTN1366 CJR1366 BZV1366 BPZ1366 BGD1366 AWH1366 AML1366 ACP1366 ST1366 IX1366 WVJ1366 WLN1366 WBR1366 VRV1366 VHZ1366 UYD1366 UOH1366 UEL1366 TUP1366 TKT1366 TAX1366 SRB1366 SHF1366 RXJ1366 RNN1366 RDR1366 QTV1366 QJZ1366 QAD1366 PQH1366 PGL1366 OWP1366 OMT1366 OCX1366 NTB1366 NJF1366 MPN1366 MPN1370 MZJ1370 MFR1370 LVV1370 LLZ1370 KSH1370 KIL1370 JYP1370 JOT1370 JEX1370 IVB1370 ILF1370 IBJ1370 HRN1370 HHR1370 GXV1370 GNZ1370 GED1370 FUH1370 FKL1370 LCD1370 FAP1370 EQT1370 EGX1370 DXB1370 DNF1370 DDJ1370 CTN1370 CJR1370 BZV1370 BPZ1370 BGD1370 AWH1370 AML1370 ACP1370 ST1370 IX1370 WVJ1370 WLN1370 WBR1370 VRV1370 VHZ1370 UYD1370 UOH1370 UEL1370 TUP1370 TKT1370 TAX1370 SRB1370 SHF1370 RXJ1370 RNN1370 RDR1370 QTV1370 QJZ1370 QAD1370 PQH1370 PGL1370 OWP1370 OMT1370 OCX1370 NTB1370 NJF1370 MZJ1366 NJF1395 NTB1395 OCX1395 OMT1395 OWP1395 PGL1395 PQH1395 QAD1395 QJZ1395 QTV1395 RDR1395 RNN1395 RXJ1395 SHF1395 SRB1395 TAX1395 TKT1395 TUP1395 UEL1395 UOH1395 UYD1395 VHZ1395 VRV1395 WBR1395 WLN1395 WVJ1395 IX1395 ST1395 ACP1395 AML1395 AWH1395 BGD1395 BPZ1395 BZV1395 CJR1395 CTN1395 DDJ1395 DNF1395 DXB1395 EGX1395 EQT1395 FAP1395 LCD1395 FKL1395 FUH1395 GED1395 GNZ1395 GXV1395 HHR1395 HRN1395 IBJ1395 ILF1395 IVB1395 JEX1395 JOT1395 JYP1395 KIL1395 KSH1395 LLZ1395 LVV1395 MFR1395 MPN1395 MZJ1395 NJF1420 NTB1420 OCX1420 OMT1420 OWP1420 PGL1420 PQH1420 QAD1420 QJZ1420 QTV1420 RDR1420 RNN1420 RXJ1420 SHF1420 SRB1420 TAX1420 TKT1420 TUP1420 UEL1420 UOH1420 UYD1420 VHZ1420 VRV1420 WBR1420 WLN1420 WVJ1420 IX1420 ST1420 ACP1420 AML1420 AWH1420 BGD1420 BPZ1420 BZV1420 CJR1420 CTN1420 DDJ1420 DNF1420 DXB1420 EGX1420 EQT1420 FAP1420 LCD1420 FKL1420 FUH1420 GED1420 GNZ1420 GXV1420 HHR1420 HRN1420 IBJ1420 ILF1420 IVB1420 JEX1420 JOT1420 JYP1420 KIL1420 KSH1420 LLZ1420 LVV1420 MFR1420 MPN1420 MZJ1420 NJF1445 NTB1445 OCX1445 OMT1445 OWP1445 PGL1445 PQH1445 QAD1445 QJZ1445 QTV1445 RDR1445 RNN1445 RXJ1445 SHF1445 SRB1445 TAX1445 TKT1445 TUP1445 UEL1445 UOH1445 UYD1445 VHZ1445 VRV1445 WBR1445 WLN1445 WVJ1445 IX1445 ST1445 ACP1445 AML1445 AWH1445 BGD1445 BPZ1445 BZV1445 CJR1445 CTN1445 DDJ1445 DNF1445 DXB1445 EGX1445 EQT1445 FAP1445 LCD1445 FKL1445 FUH1445 GED1445 GNZ1445 GXV1445 HHR1445 HRN1445 IBJ1445 ILF1445 IVB1445 JEX1445 JOT1445 JYP1445 KIL1445 KSH1445 LLZ1445 LVV1445 MFR1445 MPN1445 MZJ1445 NJF1470 NTB1470 OCX1470 OMT1470 OWP1470 PGL1470 PQH1470 QAD1470 QJZ1470 QTV1470 RDR1470 RNN1470 RXJ1470 SHF1470 SRB1470 TAX1470 TKT1470 TUP1470 UEL1470 UOH1470 UYD1470 VHZ1470 VRV1470 WBR1470 WLN1470 WVJ1470 IX1470 ST1470 ACP1470 AML1470 AWH1470 BGD1470 BPZ1470 BZV1470 CJR1470 CTN1470 DDJ1470 DNF1470 DXB1470 EGX1470 EQT1470 FAP1470 LCD1470 FKL1470 FUH1470 GED1470 GNZ1470 GXV1470 HHR1470 HRN1470 IBJ1470 ILF1470 IVB1470 JEX1470 JOT1470 JYP1470 KIL1470 KSH1470 LLZ1470 LVV1470 MFR1470 MPN1470 MZJ1470 NJF1495 NTB1495 OCX1495 OMT1495 OWP1495 PGL1495 PQH1495 QAD1495 QJZ1495 QTV1495 RDR1495 RNN1495 RXJ1495 SHF1495 SRB1495 TAX1495 TKT1495 TUP1495 UEL1495 UOH1495 UYD1495 VHZ1495 VRV1495 WBR1495 WLN1495 WVJ1495 IX1495 ST1495 ACP1495 AML1495 AWH1495 BGD1495 BPZ1495 BZV1495 CJR1495 CTN1495 DDJ1495 DNF1495 DXB1495 EGX1495 EQT1495 FAP1495 LCD1495 FKL1495 FUH1495 GED1495 GNZ1495 GXV1495 HHR1495 HRN1495 IBJ1495 ILF1495 IVB1495 JEX1495 JOT1495 JYP1495 KIL1495 KSH1495 LLZ1495 LVV1495 MFR1495 MPN1495 MZJ1495 NJF1520 NTB1520 OCX1520 OMT1520 OWP1520 PGL1520 PQH1520 QAD1520 QJZ1520 QTV1520 RDR1520 RNN1520 RXJ1520 SHF1520 SRB1520 TAX1520 TKT1520 TUP1520 UEL1520 UOH1520 UYD1520 VHZ1520 VRV1520 WBR1520 WLN1520 WVJ1520 IX1520 ST1520 ACP1520 AML1520 AWH1520 BGD1520 BPZ1520 BZV1520 CJR1520 CTN1520 DDJ1520 DNF1520 DXB1520 EGX1520 EQT1520 FAP1520 LCD1520 FKL1520 FUH1520 GED1520 GNZ1520 GXV1520 HHR1520 HRN1520 IBJ1520 ILF1520 IVB1520 JEX1520 JOT1520 JYP1520 KIL1520 KSH1520 LLZ1520 LVV1520 MFR1520 MPN1520 MZJ1520 NJF1545 NTB1545 OCX1545 OMT1545 OWP1545 PGL1545 PQH1545 QAD1545 QJZ1545 QTV1545 RDR1545 RNN1545 RXJ1545 SHF1545 SRB1545 TAX1545 TKT1545 TUP1545 UEL1545 UOH1545 UYD1545 VHZ1545 VRV1545 WBR1545 WLN1545 WVJ1545 IX1545 ST1545 ACP1545 AML1545 AWH1545 BGD1545 BPZ1545 BZV1545 CJR1545 CTN1545 DDJ1545 DNF1545 DXB1545 EGX1545 EQT1545 FAP1545 LCD1545 FKL1545 FUH1545 GED1545 GNZ1545 GXV1545 HHR1545 HRN1545 IBJ1545 ILF1545 IVB1545 JEX1545 JOT1545 JYP1545 KIL1545 KSH1545 LLZ1545 LVV1545 MFR1545 MPN1545 MZJ1545 NJF1570 NTB1570 OCX1570 OMT1570 OWP1570 PGL1570 PQH1570 QAD1570 QJZ1570 QTV1570 RDR1570 RNN1570 RXJ1570 SHF1570 SRB1570 TAX1570 TKT1570 TUP1570 UEL1570 UOH1570 UYD1570 VHZ1570 VRV1570 WBR1570 WLN1570 WVJ1570 IX1570 ST1570 ACP1570 AML1570 AWH1570 BGD1570 BPZ1570 BZV1570 CJR1570 CTN1570 DDJ1570 DNF1570 DXB1570 EGX1570 EQT1570 FAP1570 LCD1570 FKL1570 FUH1570 GED1570 GNZ1570 GXV1570 HHR1570 HRN1570 IBJ1570 ILF1570 IVB1570 JEX1570 JOT1570 JYP1570 KIL1570 KSH1570 LLZ1570 LVV1570 MFR1570 MPN1570 MZJ1570 NJF1595 NTB1595 OCX1595 OMT1595 OWP1595 PGL1595 PQH1595 QAD1595 QJZ1595 QTV1595 RDR1595 RNN1595 RXJ1595 SHF1595 SRB1595 TAX1595 TKT1595 TUP1595 UEL1595 UOH1595 UYD1595 VHZ1595 VRV1595 WBR1595 WLN1595 WVJ1595 IX1595 ST1595 ACP1595 AML1595 AWH1595 BGD1595 BPZ1595 BZV1595 CJR1595 CTN1595 DDJ1595 DNF1595 DXB1595 EGX1595 EQT1595 FAP1595 LCD1595 FKL1595 FUH1595 GED1595 GNZ1595 GXV1595 HHR1595 HRN1595 IBJ1595 ILF1595 IVB1595 JEX1595 JOT1595 JYP1595 KIL1595 KSH1595 LLZ1595 LVV1595 MFR1595 MPN1595 MZJ1595 NJF1620 NTB1620 OCX1620 OMT1620 OWP1620 PGL1620 PQH1620 QAD1620 QJZ1620 QTV1620 RDR1620 RNN1620 RXJ1620 SHF1620 SRB1620 TAX1620 TKT1620 TUP1620 UEL1620 UOH1620 UYD1620 VHZ1620 VRV1620 WBR1620 WLN1620 WVJ1620 IX1620 ST1620 ACP1620 AML1620 AWH1620 BGD1620 BPZ1620 BZV1620 CJR1620 CTN1620 DDJ1620 DNF1620 DXB1620 EGX1620 EQT1620 FAP1620 LCD1620 FKL1620 FUH1620 GED1620 GNZ1620 GXV1620 HHR1620 HRN1620 IBJ1620 ILF1620 IVB1620 JEX1620 JOT1620 JYP1620 KIL1620 KSH1620 LLZ1620 LVV1620 MFR1620 MPN1620 MZJ1620 NJF1645 NTB1645 OCX1645 OMT1645 OWP1645 PGL1645 PQH1645 QAD1645 QJZ1645 QTV1645 RDR1645 RNN1645 RXJ1645 SHF1645 SRB1645 TAX1645 TKT1645 TUP1645 UEL1645 UOH1645 UYD1645 VHZ1645 VRV1645 WBR1645 WLN1645 WVJ1645 IX1645 ST1645 ACP1645 AML1645 AWH1645 BGD1645 BPZ1645 BZV1645 CJR1645 CTN1645 DDJ1645 DNF1645 DXB1645 EGX1645 EQT1645 FAP1645 LCD1645 FKL1645 FUH1645 GED1645 GNZ1645 GXV1645 HHR1645 HRN1645 IBJ1645 ILF1645 IVB1645 JEX1645 JOT1645 JYP1645 KIL1645 KSH1645 LLZ1645 LVV1645 MFR1645 MPN1645 MZJ1645 NJF1670 NTB1670 OCX1670 OMT1670 OWP1670 PGL1670 PQH1670 QAD1670 QJZ1670 QTV1670 RDR1670 RNN1670 RXJ1670 SHF1670 SRB1670 TAX1670 TKT1670 TUP1670 UEL1670 UOH1670 UYD1670 VHZ1670 VRV1670 WBR1670 WLN1670 WVJ1670 IX1670 ST1670 ACP1670 AML1670 AWH1670 BGD1670 BPZ1670 BZV1670 CJR1670 CTN1670 DDJ1670 DNF1670 DXB1670 EGX1670 EQT1670 FAP1670 LCD1670 FKL1670 FUH1670 GED1670 GNZ1670 GXV1670 HHR1670 HRN1670 IBJ1670 ILF1670 IVB1670 JEX1670 JOT1670 JYP1670 KIL1670 KSH1670 LLZ1670 LVV1670 MFR1670 MPN1670 MZJ1670 NJF1695 NTB1695 OCX1695 OMT1695 OWP1695 PGL1695 PQH1695 QAD1695 QJZ1695 QTV1695 RDR1695 RNN1695 RXJ1695 SHF1695 SRB1695 TAX1695 TKT1695 TUP1695 UEL1695 UOH1695 UYD1695 VHZ1695 VRV1695 WBR1695 WLN1695 WVJ1695 IX1695 ST1695 ACP1695 AML1695 AWH1695 BGD1695 BPZ1695 BZV1695 CJR1695 CTN1695 DDJ1695 DNF1695 DXB1695 EGX1695 EQT1695 FAP1695 LCD1695 FKL1695 FUH1695 GED1695 GNZ1695 GXV1695 HHR1695 HRN1695 IBJ1695 ILF1695 IVB1695 JEX1695 JOT1695 JYP1695 KIL1695 KSH1695 LLZ1695 LVV1695 MFR1695 MPN1695 MZJ1695 NJF1720 NTB1720 OCX1720 OMT1720 OWP1720 PGL1720 PQH1720 QAD1720 QJZ1720 QTV1720 RDR1720 RNN1720 RXJ1720 SHF1720 SRB1720 TAX1720 TKT1720 TUP1720 UEL1720 UOH1720 UYD1720 VHZ1720 VRV1720 WBR1720 WLN1720 WVJ1720 IX1720 ST1720 ACP1720 AML1720 AWH1720 BGD1720 BPZ1720 BZV1720 CJR1720 CTN1720 DDJ1720 DNF1720 DXB1720 EGX1720 EQT1720 FAP1720 LCD1720 FKL1720 FUH1720 GED1720 GNZ1720 GXV1720 HHR1720 HRN1720 IBJ1720 ILF1720 IVB1720 JEX1720 JOT1720 JYP1720 KIL1720 KSH1720 LLZ1720 LVV1720 MFR1720 MPN1720 MZJ1720 NJF1745 NTB1745 OCX1745 OMT1745 OWP1745 PGL1745 PQH1745 QAD1745 QJZ1745 QTV1745 RDR1745 RNN1745 RXJ1745 SHF1745 SRB1745 TAX1745 TKT1745 TUP1745 UEL1745 UOH1745 UYD1745 VHZ1745 VRV1745 WBR1745 WLN1745 WVJ1745 IX1745 ST1745 ACP1745 AML1745 AWH1745 BGD1745 BPZ1745 BZV1745 CJR1745 CTN1745 DDJ1745 DNF1745 DXB1745 EGX1745 EQT1745 FAP1745 LCD1745 FKL1745 FUH1745 GED1745 GNZ1745 GXV1745 HHR1745 HRN1745 IBJ1745 ILF1745 IVB1745 JEX1745 JOT1745 JYP1745 KIL1745 KSH1745 LLZ1745 LVV1745 MFR1745 MPN1745 MZJ1745 NJF1770 NTB1770 OCX1770 OMT1770 OWP1770 PGL1770 PQH1770 QAD1770 QJZ1770 QTV1770 RDR1770 RNN1770 RXJ1770 SHF1770 SRB1770 TAX1770 TKT1770 TUP1770 UEL1770 UOH1770 UYD1770 VHZ1770 VRV1770 WBR1770 WLN1770 WVJ1770 IX1770 ST1770 ACP1770 AML1770 AWH1770 BGD1770 BPZ1770 BZV1770 CJR1770 CTN1770 DDJ1770 DNF1770 DXB1770 EGX1770 EQT1770 FAP1770 LCD1770 FKL1770 FUH1770 GED1770 GNZ1770 GXV1770 HHR1770 HRN1770 IBJ1770 ILF1770 IVB1770 JEX1770 JOT1770 JYP1770 KIL1770 KSH1770 LLZ1770 LVV1770 MFR1770 MPN1770 MZJ1770 NJF1795 NTB1795 OCX1795 OMT1795 OWP1795 PGL1795 PQH1795 QAD1795 QJZ1795 QTV1795 RDR1795 RNN1795 RXJ1795 SHF1795 SRB1795 TAX1795 TKT1795 TUP1795 UEL1795 UOH1795 UYD1795 VHZ1795 VRV1795 WBR1795 WLN1795 WVJ1795 IX1795 ST1795 ACP1795 AML1795 AWH1795 BGD1795 BPZ1795 BZV1795 CJR1795 CTN1795 DDJ1795 DNF1795 DXB1795 EGX1795 EQT1795 FAP1795 LCD1795 FKL1795 FUH1795 GED1795 GNZ1795 GXV1795 HHR1795 HRN1795 IBJ1795 ILF1795 IVB1795 JEX1795 JOT1795 JYP1795 KIL1795 KSH1795 LLZ1795 LVV1795 MFR1795 MPN1795 MZJ1795 NJF1820 NTB1820 OCX1820 OMT1820 OWP1820 PGL1820 PQH1820 QAD1820 QJZ1820 QTV1820 RDR1820 RNN1820 RXJ1820 SHF1820 SRB1820 TAX1820 TKT1820 TUP1820 UEL1820 UOH1820 UYD1820 VHZ1820 VRV1820 WBR1820 WLN1820 WVJ1820 IX1820 ST1820 ACP1820 AML1820 AWH1820 BGD1820 BPZ1820 BZV1820 CJR1820 CTN1820 DDJ1820 DNF1820 DXB1820 EGX1820 EQT1820 FAP1820 LCD1820 FKL1820 FUH1820 GED1820 GNZ1820 GXV1820 HHR1820 HRN1820 IBJ1820 ILF1820 IVB1820 JEX1820 JOT1820 JYP1820 KIL1820 KSH1820 LLZ1820 LVV1820 MFR1820 MPN1820 MZJ1820 NJF1845 NTB1845 OCX1845 OMT1845 OWP1845 PGL1845 PQH1845 QAD1845 QJZ1845 QTV1845 RDR1845 RNN1845 RXJ1845 SHF1845 SRB1845 TAX1845 TKT1845 TUP1845 UEL1845 UOH1845 UYD1845 VHZ1845 VRV1845 WBR1845 WLN1845 WVJ1845 IX1845 ST1845 ACP1845 AML1845 AWH1845 BGD1845 BPZ1845 BZV1845 CJR1845 CTN1845 DDJ1845 DNF1845 DXB1845 EGX1845 EQT1845 FAP1845 LCD1845 FKL1845 FUH1845 GED1845 GNZ1845 GXV1845 HHR1845 HRN1845 IBJ1845 ILF1845 IVB1845 JEX1845 JOT1845 JYP1845 KIL1845 KSH1845 LLZ1845 LVV1845 MFR1845 MPN1845 MZJ1845 NJF1870 NTB1870 OCX1870 OMT1870 OWP1870 PGL1870 PQH1870 QAD1870 QJZ1870 QTV1870 RDR1870 RNN1870 RXJ1870 SHF1870 SRB1870 TAX1870 TKT1870 TUP1870 UEL1870 UOH1870 UYD1870 VHZ1870 VRV1870 WBR1870 WLN1870 WVJ1870 IX1870 ST1870 ACP1870 AML1870 AWH1870 BGD1870 BPZ1870 BZV1870 CJR1870 CTN1870 DDJ1870 DNF1870 DXB1870 EGX1870 EQT1870 FAP1870 LCD1870 FKL1870 FUH1870 GED1870 GNZ1870 GXV1870 HHR1870 HRN1870 IBJ1870 ILF1870 IVB1870 JEX1870 JOT1870 JYP1870 KIL1870 KSH1870 LLZ1870 LVV1870 MFR1870 MPN1870 MZJ1870 NJF1895 NTB1895 OCX1895 OMT1895 OWP1895 PGL1895 PQH1895 QAD1895 QJZ1895 QTV1895 RDR1895 RNN1895 RXJ1895 SHF1895 SRB1895 TAX1895 TKT1895 TUP1895 UEL1895 UOH1895 UYD1895 VHZ1895 VRV1895 WBR1895 WLN1895 WVJ1895 IX1895 ST1895 ACP1895 AML1895 AWH1895 BGD1895 BPZ1895 BZV1895 CJR1895 CTN1895 DDJ1895 DNF1895 DXB1895 EGX1895 EQT1895 FAP1895 LCD1895 FKL1895 FUH1895 GED1895 GNZ1895 GXV1895 HHR1895 HRN1895 IBJ1895 ILF1895 IVB1895 JEX1895 JOT1895 JYP1895 KIL1895 KSH1895 LLZ1895 LVV1895 MFR1895 MPN1895 MZJ1895 NJF1920 NTB1920 OCX1920 OMT1920 OWP1920 PGL1920 PQH1920 QAD1920 QJZ1920 QTV1920 RDR1920 RNN1920 RXJ1920 SHF1920 SRB1920 TAX1920 TKT1920 TUP1920 UEL1920 UOH1920 UYD1920 VHZ1920 VRV1920 WBR1920 WLN1920 WVJ1920 IX1920 ST1920 ACP1920 AML1920 AWH1920 BGD1920 BPZ1920 BZV1920 CJR1920 CTN1920 DDJ1920 DNF1920 DXB1920 EGX1920 EQT1920 FAP1920 LCD1920 FKL1920 FUH1920 GED1920 GNZ1920 GXV1920 HHR1920 HRN1920 IBJ1920 ILF1920 IVB1920 JEX1920 JOT1920 JYP1920 KIL1920 KSH1920 LLZ1920 LVV1920 MFR1920 MPN1920 MZJ1920 NJF1945 NTB1945 OCX1945 OMT1945 OWP1945 PGL1945 PQH1945 QAD1945 QJZ1945 QTV1945 RDR1945 RNN1945 RXJ1945 SHF1945 SRB1945 TAX1945 TKT1945 TUP1945 UEL1945 UOH1945 UYD1945 VHZ1945 VRV1945 WBR1945 WLN1945 WVJ1945 IX1945 ST1945 ACP1945 AML1945 AWH1945 BGD1945 BPZ1945 BZV1945 CJR1945 CTN1945 DDJ1945 DNF1945 DXB1945 EGX1945 EQT1945 FAP1945 LCD1945 FKL1945 FUH1945 GED1945 GNZ1945 GXV1945 HHR1945 HRN1945 IBJ1945 ILF1945 IVB1945 JEX1945 JOT1945 JYP1945 KIL1945 KSH1945 LLZ1945 LVV1945 MFR1945 MPN1945 MZJ1945 NJF1970 NTB1970 OCX1970 OMT1970 OWP1970 PGL1970 PQH1970 QAD1970 QJZ1970 QTV1970 RDR1970 RNN1970 RXJ1970 SHF1970 SRB1970 TAX1970 TKT1970 TUP1970 UEL1970 UOH1970 UYD1970 VHZ1970 VRV1970 WBR1970 WLN1970 WVJ1970 IX1970 ST1970 ACP1970 AML1970 AWH1970 BGD1970 BPZ1970 BZV1970 CJR1970 CTN1970 DDJ1970 DNF1970 DXB1970 EGX1970 EQT1970 FAP1970 LCD1970 FKL1970 FUH1970 GED1970 GNZ1970 GXV1970 HHR1970 HRN1970 IBJ1970 ILF1970 IVB1970 JEX1970 JOT1970 JYP1970 KIL1970 KSH1970 LLZ1970 LVV1970 MFR1970 MPN1970 MZJ1970 NJF1995 NTB1995 OCX1995 OMT1995 OWP1995 PGL1995 PQH1995 QAD1995 QJZ1995 QTV1995 RDR1995 RNN1995 RXJ1995 SHF1995 SRB1995 TAX1995 TKT1995 TUP1995 UEL1995 UOH1995 UYD1995 VHZ1995 VRV1995 WBR1995 WLN1995 WVJ1995 IX1995 ST1995 ACP1995 AML1995 AWH1995 BGD1995 BPZ1995 BZV1995 CJR1995 CTN1995 DDJ1995 DNF1995 DXB1995 EGX1995 EQT1995 FAP1995 LCD1995 FKL1995 FUH1995 GED1995 GNZ1995 GXV1995 HHR1995 HRN1995 IBJ1995 ILF1995 IVB1995 JEX1995 JOT1995 JYP1995 KIL1995 KSH1995 LLZ1995 LVV1995 MFR1995 MPN1995 MZJ1995 NTB2020 OCX2020 OMT2020 OWP2020 PGL2020 PQH2020 QAD2020 QJZ2020 QTV2020 RDR2020 RNN2020 RXJ2020 SHF2020 SRB2020 TAX2020 TKT2020 TUP2020 UEL2020 UOH2020 UYD2020 VHZ2020 VRV2020 WBR2020 WLN2020 WVJ2020 IX2020 ST2020 ACP2020 AML2020 AWH2020 BGD2020 BPZ2020 BZV2020 CJR2020 CTN2020 DDJ2020 DNF2020 DXB2020 EGX2020 EQT2020 FAP2020 LCD2020 FKL2020 FUH2020 GED2020 GNZ2020 GXV2020 HHR2020 HRN2020 IBJ2020 ILF2020 IVB2020 JEX2020 JOT2020 JYP2020 KIL2020 KSH2020 LLZ2020 LVV2020 MFR2020 MPN2020 MZJ2020 NJF2020">
      <formula1>"Proposed,Original,Seasonal,Recommended"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28"/>
  <sheetViews>
    <sheetView workbookViewId="0">
      <selection sqref="A1:XFD28"/>
    </sheetView>
  </sheetViews>
  <sheetFormatPr defaultRowHeight="14.5" x14ac:dyDescent="0.35"/>
  <sheetData>
    <row r="1" spans="1:78" x14ac:dyDescent="0.35">
      <c r="A1" s="34" t="s">
        <v>262</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row>
    <row r="2" spans="1:78" x14ac:dyDescent="0.35">
      <c r="A2" s="36" t="s">
        <v>84</v>
      </c>
      <c r="B2" s="36" t="s">
        <v>85</v>
      </c>
      <c r="C2" s="36" t="s">
        <v>86</v>
      </c>
      <c r="D2" s="36" t="s">
        <v>87</v>
      </c>
      <c r="E2" s="36" t="s">
        <v>88</v>
      </c>
      <c r="F2" s="36" t="s">
        <v>89</v>
      </c>
      <c r="G2" s="36" t="s">
        <v>90</v>
      </c>
      <c r="H2" s="36" t="s">
        <v>91</v>
      </c>
      <c r="I2" s="36" t="s">
        <v>92</v>
      </c>
      <c r="J2" s="36" t="s">
        <v>93</v>
      </c>
      <c r="K2" s="36" t="s">
        <v>94</v>
      </c>
      <c r="L2" s="36" t="s">
        <v>95</v>
      </c>
      <c r="M2" s="36" t="s">
        <v>96</v>
      </c>
      <c r="N2" s="36" t="s">
        <v>97</v>
      </c>
      <c r="O2" s="36" t="s">
        <v>98</v>
      </c>
      <c r="P2" s="36" t="s">
        <v>99</v>
      </c>
      <c r="Q2" s="36" t="s">
        <v>100</v>
      </c>
      <c r="R2" s="36" t="s">
        <v>101</v>
      </c>
      <c r="S2" s="37" t="s">
        <v>102</v>
      </c>
      <c r="T2" s="315" t="s">
        <v>103</v>
      </c>
      <c r="U2" s="316"/>
      <c r="V2" s="317"/>
      <c r="W2" s="315" t="s">
        <v>104</v>
      </c>
      <c r="X2" s="317"/>
      <c r="Y2" s="93"/>
      <c r="Z2" s="318" t="s">
        <v>105</v>
      </c>
      <c r="AA2" s="319"/>
      <c r="AB2" s="319"/>
      <c r="AC2" s="319"/>
      <c r="AD2" s="319"/>
      <c r="AE2" s="319"/>
      <c r="AF2" s="320"/>
      <c r="AG2" s="318" t="s">
        <v>106</v>
      </c>
      <c r="AH2" s="319"/>
      <c r="AI2" s="319"/>
      <c r="AJ2" s="319"/>
      <c r="AK2" s="319"/>
      <c r="AL2" s="320"/>
      <c r="AM2" s="46"/>
      <c r="AN2" s="47"/>
      <c r="AO2" s="47"/>
      <c r="AP2" s="47"/>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row>
    <row r="3" spans="1:78" x14ac:dyDescent="0.35">
      <c r="A3" s="38"/>
      <c r="B3" s="38"/>
      <c r="C3" s="38"/>
      <c r="D3" s="38"/>
      <c r="E3" s="38"/>
      <c r="F3" s="38"/>
      <c r="G3" s="38"/>
      <c r="H3" s="38"/>
      <c r="I3" s="38"/>
      <c r="J3" s="38"/>
      <c r="K3" s="38"/>
      <c r="L3" s="38"/>
      <c r="M3" s="38"/>
      <c r="N3" s="38"/>
      <c r="O3" s="38"/>
      <c r="P3" s="38"/>
      <c r="Q3" s="38"/>
      <c r="R3" s="38"/>
      <c r="S3" s="38"/>
      <c r="T3" s="39" t="s">
        <v>107</v>
      </c>
      <c r="U3" s="39" t="s">
        <v>108</v>
      </c>
      <c r="V3" s="39" t="s">
        <v>109</v>
      </c>
      <c r="W3" s="39" t="s">
        <v>110</v>
      </c>
      <c r="X3" s="39" t="s">
        <v>111</v>
      </c>
      <c r="Y3" s="39" t="s">
        <v>112</v>
      </c>
      <c r="Z3" s="39" t="s">
        <v>113</v>
      </c>
      <c r="AA3" s="39" t="s">
        <v>114</v>
      </c>
      <c r="AB3" s="39" t="s">
        <v>115</v>
      </c>
      <c r="AC3" s="39" t="s">
        <v>116</v>
      </c>
      <c r="AD3" s="39" t="s">
        <v>117</v>
      </c>
      <c r="AE3" s="39" t="s">
        <v>118</v>
      </c>
      <c r="AF3" s="39" t="s">
        <v>119</v>
      </c>
      <c r="AG3" s="39" t="s">
        <v>120</v>
      </c>
      <c r="AH3" s="39" t="s">
        <v>121</v>
      </c>
      <c r="AI3" s="39" t="s">
        <v>122</v>
      </c>
      <c r="AJ3" s="39" t="s">
        <v>123</v>
      </c>
      <c r="AK3" s="39" t="s">
        <v>124</v>
      </c>
      <c r="AL3" s="39" t="s">
        <v>125</v>
      </c>
      <c r="AM3" s="38" t="s">
        <v>149</v>
      </c>
      <c r="AN3" s="39" t="s">
        <v>150</v>
      </c>
      <c r="AO3" s="39" t="s">
        <v>151</v>
      </c>
      <c r="AP3" s="58" t="s">
        <v>178</v>
      </c>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row>
    <row r="4" spans="1:78" x14ac:dyDescent="0.35">
      <c r="A4" s="40" t="s">
        <v>145</v>
      </c>
      <c r="B4" s="5" t="s">
        <v>49</v>
      </c>
      <c r="C4" s="40" t="s">
        <v>266</v>
      </c>
      <c r="D4" s="5" t="s">
        <v>146</v>
      </c>
      <c r="E4" s="41" t="s">
        <v>28</v>
      </c>
      <c r="F4" s="40" t="s">
        <v>126</v>
      </c>
      <c r="G4" s="42" t="str">
        <f ca="1">TEXT(TODAY(),"YYYY-MM-DD")</f>
        <v>2022-12-20</v>
      </c>
      <c r="H4" s="42" t="str">
        <f ca="1">TEXT(TODAY(),"YYYY-MM-DD")</f>
        <v>2022-12-20</v>
      </c>
      <c r="I4" s="40">
        <v>12</v>
      </c>
      <c r="J4" s="40">
        <v>12</v>
      </c>
      <c r="K4" s="40">
        <v>12</v>
      </c>
      <c r="L4" s="40" t="s">
        <v>147</v>
      </c>
      <c r="M4" s="40" t="s">
        <v>148</v>
      </c>
      <c r="N4" s="21" t="s">
        <v>127</v>
      </c>
      <c r="O4" s="21" t="s">
        <v>127</v>
      </c>
      <c r="P4" s="21" t="s">
        <v>128</v>
      </c>
      <c r="Q4" s="21" t="s">
        <v>128</v>
      </c>
      <c r="R4" s="21" t="s">
        <v>128</v>
      </c>
      <c r="S4" s="41"/>
      <c r="T4" s="41" t="s">
        <v>129</v>
      </c>
      <c r="U4" s="41" t="s">
        <v>130</v>
      </c>
      <c r="V4" s="41"/>
      <c r="W4" s="41" t="s">
        <v>131</v>
      </c>
      <c r="X4" s="41" t="s">
        <v>132</v>
      </c>
      <c r="Y4" s="41"/>
      <c r="Z4" s="41"/>
      <c r="AA4" s="41"/>
      <c r="AB4" s="41"/>
      <c r="AC4" s="41"/>
      <c r="AD4" s="41" t="s">
        <v>128</v>
      </c>
      <c r="AE4" s="41" t="s">
        <v>128</v>
      </c>
      <c r="AF4" s="41" t="s">
        <v>128</v>
      </c>
      <c r="AG4" s="41"/>
      <c r="AH4" s="41"/>
      <c r="AI4" s="41"/>
      <c r="AJ4" s="41" t="s">
        <v>128</v>
      </c>
      <c r="AK4" s="41" t="s">
        <v>128</v>
      </c>
      <c r="AL4" s="41" t="s">
        <v>128</v>
      </c>
      <c r="AM4" s="40"/>
      <c r="AN4" s="40">
        <v>1</v>
      </c>
      <c r="AO4" s="40">
        <v>0</v>
      </c>
      <c r="AP4" s="40">
        <v>0</v>
      </c>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row>
    <row r="5" spans="1:78" ht="19" customHeight="1" x14ac:dyDescent="0.35">
      <c r="A5" s="33"/>
      <c r="B5" s="33"/>
      <c r="C5" s="33"/>
      <c r="D5" s="33"/>
      <c r="E5" s="33"/>
      <c r="F5" s="33"/>
      <c r="G5" s="33"/>
      <c r="H5" s="33"/>
      <c r="I5" s="33"/>
      <c r="J5" s="33"/>
      <c r="K5" s="33"/>
      <c r="L5" s="14"/>
      <c r="M5" s="14"/>
      <c r="Y5" s="60"/>
    </row>
    <row r="6" spans="1:78" ht="18.5" x14ac:dyDescent="0.35">
      <c r="A6" s="48" t="s">
        <v>263</v>
      </c>
      <c r="B6" s="49"/>
      <c r="C6" s="49"/>
      <c r="D6" s="49"/>
      <c r="E6" s="49"/>
      <c r="F6" s="49"/>
      <c r="G6" s="49"/>
      <c r="H6" s="49"/>
      <c r="I6" s="49"/>
      <c r="J6" s="49"/>
      <c r="K6" s="49"/>
      <c r="L6" s="33"/>
      <c r="Y6" s="60"/>
      <c r="BB6" s="33"/>
      <c r="BC6" s="33"/>
      <c r="BD6" s="33"/>
      <c r="BE6" s="33"/>
      <c r="BF6" s="33"/>
      <c r="BG6" s="33"/>
      <c r="BH6" s="33"/>
      <c r="BI6" s="33"/>
      <c r="BJ6" s="33"/>
      <c r="BK6" s="33"/>
      <c r="BL6" s="33"/>
      <c r="BM6" s="33"/>
      <c r="BN6" s="33"/>
      <c r="BO6" s="33"/>
      <c r="BP6" s="33"/>
      <c r="BQ6" s="33"/>
      <c r="BR6" s="33"/>
      <c r="BS6" s="33"/>
      <c r="BT6" s="33"/>
      <c r="BU6" s="33"/>
      <c r="BV6" s="33"/>
      <c r="BW6" s="33"/>
      <c r="BX6" s="33"/>
      <c r="BY6" s="33"/>
      <c r="BZ6" s="33"/>
    </row>
    <row r="7" spans="1:78" ht="15.5" x14ac:dyDescent="0.35">
      <c r="A7" s="43" t="s">
        <v>32</v>
      </c>
      <c r="B7" s="43" t="s">
        <v>33</v>
      </c>
      <c r="C7" s="43" t="s">
        <v>34</v>
      </c>
      <c r="D7" s="43" t="s">
        <v>4</v>
      </c>
      <c r="E7" s="43" t="s">
        <v>35</v>
      </c>
      <c r="F7" s="43" t="s">
        <v>133</v>
      </c>
      <c r="G7" s="43" t="s">
        <v>134</v>
      </c>
      <c r="H7" s="43" t="s">
        <v>135</v>
      </c>
      <c r="I7" s="43" t="s">
        <v>136</v>
      </c>
      <c r="J7" s="43" t="s">
        <v>137</v>
      </c>
      <c r="K7" s="43" t="s">
        <v>138</v>
      </c>
      <c r="L7" s="33"/>
      <c r="Y7" s="60"/>
      <c r="BB7" s="33"/>
      <c r="BC7" s="33"/>
      <c r="BD7" s="33"/>
      <c r="BE7" s="33"/>
      <c r="BF7" s="33"/>
      <c r="BG7" s="33"/>
      <c r="BH7" s="33"/>
      <c r="BI7" s="33"/>
      <c r="BJ7" s="33"/>
      <c r="BK7" s="33"/>
      <c r="BL7" s="33"/>
      <c r="BM7" s="33"/>
      <c r="BN7" s="33"/>
      <c r="BO7" s="33"/>
      <c r="BP7" s="33"/>
      <c r="BQ7" s="33"/>
      <c r="BR7" s="33"/>
      <c r="BS7" s="33"/>
      <c r="BT7" s="33"/>
      <c r="BU7" s="33"/>
      <c r="BV7" s="33"/>
      <c r="BW7" s="33"/>
      <c r="BX7" s="33"/>
      <c r="BY7" s="33"/>
      <c r="BZ7" s="33"/>
    </row>
    <row r="8" spans="1:78" x14ac:dyDescent="0.35">
      <c r="A8" s="44" t="s">
        <v>139</v>
      </c>
      <c r="B8" s="44" t="s">
        <v>140</v>
      </c>
      <c r="C8" s="44" t="str">
        <f ca="1">TEXT(TODAY(),"YYYY-MM-DD")</f>
        <v>2022-12-20</v>
      </c>
      <c r="D8" s="44" t="s">
        <v>13</v>
      </c>
      <c r="E8" s="44" t="s">
        <v>144</v>
      </c>
      <c r="F8" s="45" t="str">
        <f ca="1">TEXT(TODAY(),"YYYY-MM-DD")</f>
        <v>2022-12-20</v>
      </c>
      <c r="G8" s="42" t="s">
        <v>128</v>
      </c>
      <c r="H8" s="44" t="s">
        <v>49</v>
      </c>
      <c r="I8" s="44" t="s">
        <v>141</v>
      </c>
      <c r="J8" s="44" t="s">
        <v>142</v>
      </c>
      <c r="K8" s="44"/>
      <c r="L8" s="33"/>
      <c r="Y8" s="60"/>
      <c r="BB8" s="33"/>
      <c r="BC8" s="33"/>
      <c r="BD8" s="33"/>
      <c r="BE8" s="33"/>
      <c r="BF8" s="33"/>
      <c r="BG8" s="33"/>
      <c r="BH8" s="33"/>
      <c r="BI8" s="33"/>
      <c r="BJ8" s="33"/>
      <c r="BK8" s="33"/>
      <c r="BL8" s="33"/>
      <c r="BM8" s="33"/>
      <c r="BN8" s="33"/>
      <c r="BO8" s="33"/>
      <c r="BP8" s="33"/>
      <c r="BQ8" s="33"/>
      <c r="BR8" s="33"/>
      <c r="BS8" s="33"/>
      <c r="BT8" s="33"/>
      <c r="BU8" s="33"/>
      <c r="BV8" s="33"/>
      <c r="BW8" s="33"/>
      <c r="BX8" s="33"/>
      <c r="BY8" s="33"/>
      <c r="BZ8" s="33"/>
    </row>
    <row r="9" spans="1:78" x14ac:dyDescent="0.35">
      <c r="A9" s="44" t="s">
        <v>36</v>
      </c>
      <c r="B9" s="44" t="s">
        <v>143</v>
      </c>
      <c r="C9" s="44" t="str">
        <f ca="1">TEXT(TODAY(),"YYYY-MM-DD")</f>
        <v>2022-12-20</v>
      </c>
      <c r="D9" s="44" t="s">
        <v>13</v>
      </c>
      <c r="E9" s="44" t="s">
        <v>38</v>
      </c>
      <c r="F9" s="45" t="str">
        <f ca="1">TEXT(TODAY(),"YYYY-MM-DD")</f>
        <v>2022-12-20</v>
      </c>
      <c r="G9" s="42" t="s">
        <v>128</v>
      </c>
      <c r="H9" s="44" t="s">
        <v>49</v>
      </c>
      <c r="I9" s="44" t="s">
        <v>141</v>
      </c>
      <c r="J9" s="44" t="s">
        <v>152</v>
      </c>
      <c r="K9" s="44"/>
      <c r="L9" s="33"/>
      <c r="Y9" s="60"/>
      <c r="BB9" s="33"/>
      <c r="BC9" s="33"/>
      <c r="BD9" s="33"/>
      <c r="BE9" s="33"/>
      <c r="BF9" s="33"/>
      <c r="BG9" s="33"/>
      <c r="BH9" s="33"/>
      <c r="BI9" s="33"/>
      <c r="BJ9" s="33"/>
      <c r="BK9" s="33"/>
      <c r="BL9" s="33"/>
      <c r="BM9" s="33"/>
      <c r="BN9" s="33"/>
      <c r="BO9" s="33"/>
      <c r="BP9" s="33"/>
      <c r="BQ9" s="33"/>
      <c r="BR9" s="33"/>
      <c r="BS9" s="33"/>
      <c r="BT9" s="33"/>
      <c r="BU9" s="33"/>
      <c r="BV9" s="33"/>
      <c r="BW9" s="33"/>
      <c r="BX9" s="33"/>
      <c r="BY9" s="33"/>
      <c r="BZ9" s="33"/>
    </row>
    <row r="10" spans="1:78" s="14" customFormat="1" x14ac:dyDescent="0.35"/>
    <row r="11" spans="1:78" x14ac:dyDescent="0.35">
      <c r="A11" s="321" t="s">
        <v>264</v>
      </c>
      <c r="B11" s="322"/>
      <c r="C11" s="322"/>
      <c r="D11" s="322"/>
      <c r="E11" s="322"/>
      <c r="F11" s="322"/>
      <c r="G11" s="322"/>
      <c r="H11" s="322"/>
      <c r="I11" s="322"/>
      <c r="J11" s="322"/>
      <c r="K11" s="322"/>
      <c r="L11" s="322"/>
      <c r="M11" s="322"/>
      <c r="N11" s="322"/>
      <c r="O11" s="322"/>
      <c r="P11" s="322"/>
      <c r="Q11" s="322"/>
      <c r="R11" s="322"/>
      <c r="S11" s="95"/>
      <c r="T11" s="95"/>
      <c r="U11" s="95"/>
      <c r="V11" s="95"/>
      <c r="W11" s="95"/>
      <c r="X11" s="95"/>
      <c r="Y11" s="95"/>
      <c r="Z11" s="95"/>
    </row>
    <row r="12" spans="1:78" x14ac:dyDescent="0.35">
      <c r="A12" s="56" t="s">
        <v>153</v>
      </c>
      <c r="B12" s="56" t="s">
        <v>154</v>
      </c>
      <c r="C12" s="56" t="s">
        <v>155</v>
      </c>
      <c r="D12" s="56" t="s">
        <v>90</v>
      </c>
      <c r="E12" s="56" t="s">
        <v>102</v>
      </c>
      <c r="F12" s="56" t="s">
        <v>156</v>
      </c>
      <c r="G12" s="56" t="s">
        <v>157</v>
      </c>
      <c r="H12" s="56" t="s">
        <v>158</v>
      </c>
      <c r="I12" s="56" t="s">
        <v>159</v>
      </c>
      <c r="J12" s="56" t="s">
        <v>160</v>
      </c>
      <c r="K12" s="56" t="s">
        <v>161</v>
      </c>
      <c r="L12" s="56" t="s">
        <v>162</v>
      </c>
      <c r="M12" s="56" t="s">
        <v>163</v>
      </c>
      <c r="N12" s="56" t="s">
        <v>164</v>
      </c>
      <c r="O12" s="56" t="s">
        <v>165</v>
      </c>
      <c r="P12" s="56" t="s">
        <v>166</v>
      </c>
      <c r="Q12" s="56" t="s">
        <v>167</v>
      </c>
      <c r="R12" s="56" t="s">
        <v>168</v>
      </c>
      <c r="S12" s="56" t="s">
        <v>169</v>
      </c>
      <c r="T12" s="56" t="s">
        <v>136</v>
      </c>
      <c r="U12" s="56" t="s">
        <v>135</v>
      </c>
      <c r="V12" s="56" t="s">
        <v>171</v>
      </c>
      <c r="W12" s="56" t="s">
        <v>174</v>
      </c>
      <c r="X12" s="56" t="s">
        <v>175</v>
      </c>
      <c r="Y12" s="56" t="s">
        <v>177</v>
      </c>
      <c r="Z12" s="56" t="s">
        <v>172</v>
      </c>
    </row>
    <row r="13" spans="1:78" ht="29" customHeight="1" x14ac:dyDescent="0.35">
      <c r="A13" s="51" t="s">
        <v>256</v>
      </c>
      <c r="B13" s="50"/>
      <c r="C13" s="90" t="s">
        <v>257</v>
      </c>
      <c r="D13" s="90" t="str">
        <f ca="1">TEXT(TODAY(),"YYYY-MM-DD")</f>
        <v>2022-12-20</v>
      </c>
      <c r="E13" s="90"/>
      <c r="F13" s="91">
        <v>11</v>
      </c>
      <c r="G13" s="91" t="s">
        <v>238</v>
      </c>
      <c r="H13" s="91">
        <f>F13</f>
        <v>11</v>
      </c>
      <c r="I13" s="90" t="s">
        <v>65</v>
      </c>
      <c r="J13" s="92">
        <v>1</v>
      </c>
      <c r="K13" s="91" t="str">
        <f>TEXT(H13*J13,"0.00")</f>
        <v>11.00</v>
      </c>
      <c r="L13" s="91">
        <f>(10+(J13*3))</f>
        <v>13</v>
      </c>
      <c r="M13" s="91">
        <f>10+(J13*3)</f>
        <v>13</v>
      </c>
      <c r="N13" s="90"/>
      <c r="O13" s="90"/>
      <c r="P13" s="90"/>
      <c r="Q13" s="90"/>
      <c r="R13" s="90"/>
      <c r="S13" s="90"/>
      <c r="T13" s="90" t="s">
        <v>141</v>
      </c>
      <c r="U13" s="90" t="s">
        <v>49</v>
      </c>
      <c r="V13" s="90" t="s">
        <v>195</v>
      </c>
      <c r="W13" s="90" t="s">
        <v>38</v>
      </c>
      <c r="X13" s="90" t="s">
        <v>196</v>
      </c>
      <c r="Y13" s="90" t="s">
        <v>258</v>
      </c>
      <c r="Z13" s="90" t="s">
        <v>259</v>
      </c>
      <c r="AR13" s="90" t="s">
        <v>260</v>
      </c>
      <c r="AS13" s="90" t="s">
        <v>261</v>
      </c>
      <c r="AU13" t="s">
        <v>270</v>
      </c>
    </row>
    <row r="14" spans="1:78" s="14" customFormat="1" x14ac:dyDescent="0.35"/>
    <row r="15" spans="1:78" x14ac:dyDescent="0.35">
      <c r="A15" s="321" t="s">
        <v>264</v>
      </c>
      <c r="B15" s="322"/>
      <c r="C15" s="322"/>
      <c r="D15" s="322"/>
      <c r="E15" s="322"/>
      <c r="F15" s="322"/>
      <c r="G15" s="322"/>
      <c r="H15" s="322"/>
      <c r="I15" s="322"/>
      <c r="J15" s="322"/>
      <c r="K15" s="322"/>
      <c r="L15" s="322"/>
      <c r="M15" s="322"/>
      <c r="N15" s="322"/>
      <c r="O15" s="322"/>
      <c r="P15" s="322"/>
      <c r="Q15" s="322"/>
      <c r="R15" s="322"/>
      <c r="S15" s="95"/>
      <c r="T15" s="95"/>
      <c r="U15" s="95"/>
      <c r="V15" s="95"/>
      <c r="W15" s="95"/>
      <c r="X15" s="95"/>
      <c r="Y15" s="95"/>
      <c r="Z15" s="95"/>
    </row>
    <row r="16" spans="1:78" x14ac:dyDescent="0.35">
      <c r="A16" s="56" t="s">
        <v>153</v>
      </c>
      <c r="B16" s="56" t="s">
        <v>154</v>
      </c>
      <c r="C16" s="56" t="s">
        <v>155</v>
      </c>
      <c r="D16" s="56" t="s">
        <v>90</v>
      </c>
      <c r="E16" s="56" t="s">
        <v>102</v>
      </c>
      <c r="F16" s="56" t="s">
        <v>156</v>
      </c>
      <c r="G16" s="56" t="s">
        <v>157</v>
      </c>
      <c r="H16" s="56" t="s">
        <v>158</v>
      </c>
      <c r="I16" s="56" t="s">
        <v>159</v>
      </c>
      <c r="J16" s="56" t="s">
        <v>160</v>
      </c>
      <c r="K16" s="56" t="s">
        <v>161</v>
      </c>
      <c r="L16" s="56" t="s">
        <v>162</v>
      </c>
      <c r="M16" s="56" t="s">
        <v>163</v>
      </c>
      <c r="N16" s="56" t="s">
        <v>164</v>
      </c>
      <c r="O16" s="56" t="s">
        <v>165</v>
      </c>
      <c r="P16" s="56" t="s">
        <v>166</v>
      </c>
      <c r="Q16" s="56" t="s">
        <v>167</v>
      </c>
      <c r="R16" s="56" t="s">
        <v>168</v>
      </c>
      <c r="S16" s="56" t="s">
        <v>169</v>
      </c>
      <c r="T16" s="56" t="s">
        <v>136</v>
      </c>
      <c r="U16" s="56" t="s">
        <v>135</v>
      </c>
      <c r="V16" s="56" t="s">
        <v>171</v>
      </c>
      <c r="W16" s="56" t="s">
        <v>174</v>
      </c>
      <c r="X16" s="56" t="s">
        <v>175</v>
      </c>
      <c r="Y16" s="56" t="s">
        <v>177</v>
      </c>
      <c r="Z16" s="56" t="s">
        <v>172</v>
      </c>
    </row>
    <row r="17" spans="1:78" x14ac:dyDescent="0.35">
      <c r="A17" s="50" t="s">
        <v>237</v>
      </c>
      <c r="B17" s="50"/>
      <c r="C17" s="84" t="s">
        <v>241</v>
      </c>
      <c r="D17" s="84" t="str">
        <f ca="1">TEXT(TODAY()+30,"YYYY-MM-DD")</f>
        <v>2023-01-19</v>
      </c>
      <c r="E17" s="84" t="str">
        <f ca="1">TEXT(TODAY()+45,"YYYY-MM-DD")</f>
        <v>2023-02-03</v>
      </c>
      <c r="F17" s="84" t="str">
        <f>TEXT(12.95,"0.00")</f>
        <v>12.95</v>
      </c>
      <c r="G17" s="84" t="str">
        <f>CONCATENATE("Tier,USD,STEP")</f>
        <v>Tier,USD,STEP</v>
      </c>
      <c r="H17" s="84" t="str">
        <f>TEXT(12.95,"0.00")</f>
        <v>12.95</v>
      </c>
      <c r="I17" s="84" t="s">
        <v>65</v>
      </c>
      <c r="J17" s="84" t="s">
        <v>38</v>
      </c>
      <c r="K17" s="84" t="str">
        <f>TEXT(12.95,"0.00")</f>
        <v>12.95</v>
      </c>
      <c r="L17" s="84"/>
      <c r="M17" s="84" t="s">
        <v>242</v>
      </c>
      <c r="N17" s="84" t="s">
        <v>140</v>
      </c>
      <c r="O17" s="84" t="s">
        <v>239</v>
      </c>
      <c r="P17" s="84" t="s">
        <v>243</v>
      </c>
      <c r="Q17" s="84"/>
      <c r="R17" s="84"/>
      <c r="S17" s="84" t="s">
        <v>240</v>
      </c>
      <c r="T17" s="84" t="s">
        <v>141</v>
      </c>
      <c r="U17" s="84">
        <v>7829433453</v>
      </c>
      <c r="V17" s="85" t="s">
        <v>195</v>
      </c>
      <c r="W17" s="84">
        <v>0</v>
      </c>
      <c r="X17" s="86">
        <v>0</v>
      </c>
      <c r="Y17" s="87"/>
      <c r="Z17" s="84" t="s">
        <v>244</v>
      </c>
    </row>
    <row r="18" spans="1:78" s="14" customFormat="1" x14ac:dyDescent="0.35"/>
    <row r="19" spans="1:78" x14ac:dyDescent="0.35">
      <c r="A19" s="34" t="s">
        <v>265</v>
      </c>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row>
    <row r="20" spans="1:78" x14ac:dyDescent="0.35">
      <c r="A20" s="36" t="s">
        <v>84</v>
      </c>
      <c r="B20" s="36" t="s">
        <v>85</v>
      </c>
      <c r="C20" s="36" t="s">
        <v>86</v>
      </c>
      <c r="D20" s="36" t="s">
        <v>87</v>
      </c>
      <c r="E20" s="36" t="s">
        <v>88</v>
      </c>
      <c r="F20" s="36" t="s">
        <v>89</v>
      </c>
      <c r="G20" s="36" t="s">
        <v>90</v>
      </c>
      <c r="H20" s="36" t="s">
        <v>91</v>
      </c>
      <c r="I20" s="36" t="s">
        <v>92</v>
      </c>
      <c r="J20" s="36" t="s">
        <v>93</v>
      </c>
      <c r="K20" s="36" t="s">
        <v>94</v>
      </c>
      <c r="L20" s="36" t="s">
        <v>95</v>
      </c>
      <c r="M20" s="36" t="s">
        <v>96</v>
      </c>
      <c r="N20" s="36" t="s">
        <v>97</v>
      </c>
      <c r="O20" s="36" t="s">
        <v>98</v>
      </c>
      <c r="P20" s="36" t="s">
        <v>99</v>
      </c>
      <c r="Q20" s="36" t="s">
        <v>100</v>
      </c>
      <c r="R20" s="36" t="s">
        <v>101</v>
      </c>
      <c r="S20" s="37" t="s">
        <v>102</v>
      </c>
      <c r="T20" s="315" t="s">
        <v>103</v>
      </c>
      <c r="U20" s="316"/>
      <c r="V20" s="317"/>
      <c r="W20" s="315" t="s">
        <v>104</v>
      </c>
      <c r="X20" s="317"/>
      <c r="Y20" s="93"/>
      <c r="Z20" s="318" t="s">
        <v>105</v>
      </c>
      <c r="AA20" s="319"/>
      <c r="AB20" s="319"/>
      <c r="AC20" s="319"/>
      <c r="AD20" s="319"/>
      <c r="AE20" s="319"/>
      <c r="AF20" s="320"/>
      <c r="AG20" s="318" t="s">
        <v>106</v>
      </c>
      <c r="AH20" s="319"/>
      <c r="AI20" s="319"/>
      <c r="AJ20" s="319"/>
      <c r="AK20" s="319"/>
      <c r="AL20" s="320"/>
      <c r="AM20" s="46"/>
      <c r="AN20" s="47"/>
      <c r="AO20" s="47"/>
      <c r="AP20" s="47"/>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row>
    <row r="21" spans="1:78" x14ac:dyDescent="0.35">
      <c r="A21" s="38"/>
      <c r="B21" s="38"/>
      <c r="C21" s="38"/>
      <c r="D21" s="38"/>
      <c r="E21" s="38"/>
      <c r="F21" s="38"/>
      <c r="G21" s="38"/>
      <c r="H21" s="38"/>
      <c r="I21" s="38"/>
      <c r="J21" s="38"/>
      <c r="K21" s="38"/>
      <c r="L21" s="38"/>
      <c r="M21" s="38"/>
      <c r="N21" s="38"/>
      <c r="O21" s="38"/>
      <c r="P21" s="38"/>
      <c r="Q21" s="38"/>
      <c r="R21" s="38"/>
      <c r="S21" s="38"/>
      <c r="T21" s="39" t="s">
        <v>107</v>
      </c>
      <c r="U21" s="39" t="s">
        <v>108</v>
      </c>
      <c r="V21" s="39" t="s">
        <v>109</v>
      </c>
      <c r="W21" s="39" t="s">
        <v>110</v>
      </c>
      <c r="X21" s="39" t="s">
        <v>111</v>
      </c>
      <c r="Y21" s="39" t="s">
        <v>112</v>
      </c>
      <c r="Z21" s="39" t="s">
        <v>113</v>
      </c>
      <c r="AA21" s="39" t="s">
        <v>114</v>
      </c>
      <c r="AB21" s="39" t="s">
        <v>115</v>
      </c>
      <c r="AC21" s="39" t="s">
        <v>116</v>
      </c>
      <c r="AD21" s="39" t="s">
        <v>117</v>
      </c>
      <c r="AE21" s="39" t="s">
        <v>118</v>
      </c>
      <c r="AF21" s="39" t="s">
        <v>119</v>
      </c>
      <c r="AG21" s="39" t="s">
        <v>120</v>
      </c>
      <c r="AH21" s="39" t="s">
        <v>121</v>
      </c>
      <c r="AI21" s="39" t="s">
        <v>122</v>
      </c>
      <c r="AJ21" s="39" t="s">
        <v>123</v>
      </c>
      <c r="AK21" s="39" t="s">
        <v>124</v>
      </c>
      <c r="AL21" s="39" t="s">
        <v>125</v>
      </c>
      <c r="AM21" s="38" t="s">
        <v>149</v>
      </c>
      <c r="AN21" s="39" t="s">
        <v>150</v>
      </c>
      <c r="AO21" s="39" t="s">
        <v>151</v>
      </c>
      <c r="AP21" s="58" t="s">
        <v>178</v>
      </c>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row>
    <row r="22" spans="1:78" x14ac:dyDescent="0.35">
      <c r="A22" s="40" t="s">
        <v>145</v>
      </c>
      <c r="B22" s="5" t="s">
        <v>49</v>
      </c>
      <c r="C22" s="40" t="s">
        <v>266</v>
      </c>
      <c r="D22" s="5" t="s">
        <v>236</v>
      </c>
      <c r="E22" s="41" t="s">
        <v>28</v>
      </c>
      <c r="F22" s="40" t="s">
        <v>126</v>
      </c>
      <c r="G22" s="42" t="str">
        <f ca="1">TEXT(TODAY(),"YYYY-MM-DD")</f>
        <v>2022-12-20</v>
      </c>
      <c r="H22" s="42" t="str">
        <f ca="1">TEXT(TODAY(),"YYYY-MM-DD")</f>
        <v>2022-12-20</v>
      </c>
      <c r="I22" s="40">
        <v>12</v>
      </c>
      <c r="J22" s="40">
        <v>12</v>
      </c>
      <c r="K22" s="40">
        <v>12</v>
      </c>
      <c r="L22" s="40" t="s">
        <v>267</v>
      </c>
      <c r="M22" s="40" t="s">
        <v>268</v>
      </c>
      <c r="N22" s="21" t="s">
        <v>127</v>
      </c>
      <c r="O22" s="21" t="s">
        <v>127</v>
      </c>
      <c r="P22" s="21" t="s">
        <v>128</v>
      </c>
      <c r="Q22" s="21" t="s">
        <v>128</v>
      </c>
      <c r="R22" s="21" t="s">
        <v>128</v>
      </c>
      <c r="S22" s="41"/>
      <c r="T22" s="41" t="s">
        <v>129</v>
      </c>
      <c r="U22" s="41" t="s">
        <v>130</v>
      </c>
      <c r="V22" s="41"/>
      <c r="W22" s="41" t="s">
        <v>131</v>
      </c>
      <c r="X22" s="41" t="s">
        <v>132</v>
      </c>
      <c r="Y22" s="41"/>
      <c r="Z22" s="41"/>
      <c r="AA22" s="41"/>
      <c r="AB22" s="41"/>
      <c r="AC22" s="41"/>
      <c r="AD22" s="41" t="s">
        <v>128</v>
      </c>
      <c r="AE22" s="41" t="s">
        <v>128</v>
      </c>
      <c r="AF22" s="41" t="s">
        <v>128</v>
      </c>
      <c r="AG22" s="41"/>
      <c r="AH22" s="41"/>
      <c r="AI22" s="41"/>
      <c r="AJ22" s="41" t="s">
        <v>128</v>
      </c>
      <c r="AK22" s="41" t="s">
        <v>128</v>
      </c>
      <c r="AL22" s="41" t="s">
        <v>128</v>
      </c>
      <c r="AM22" s="40"/>
      <c r="AN22" s="40">
        <v>1</v>
      </c>
      <c r="AO22" s="40">
        <v>0</v>
      </c>
      <c r="AP22" s="40">
        <v>0</v>
      </c>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row>
    <row r="24" spans="1:78" x14ac:dyDescent="0.35">
      <c r="A24" s="306" t="s">
        <v>269</v>
      </c>
      <c r="B24" s="307"/>
      <c r="C24" s="307"/>
      <c r="D24" s="307"/>
      <c r="E24" s="307"/>
      <c r="F24" s="307"/>
      <c r="G24" s="307"/>
      <c r="H24" s="307"/>
      <c r="I24" s="307"/>
      <c r="J24" s="307"/>
    </row>
    <row r="25" spans="1:78" x14ac:dyDescent="0.35">
      <c r="A25" s="94"/>
      <c r="B25" s="95"/>
      <c r="C25" s="308" t="s">
        <v>245</v>
      </c>
      <c r="D25" s="308"/>
      <c r="E25" s="308"/>
      <c r="F25" s="308"/>
      <c r="G25" s="308"/>
      <c r="H25" s="308"/>
      <c r="I25" s="308"/>
      <c r="J25" s="308"/>
      <c r="K25" s="308"/>
    </row>
    <row r="26" spans="1:78" x14ac:dyDescent="0.35">
      <c r="A26" s="304" t="s">
        <v>246</v>
      </c>
      <c r="B26" s="304" t="s">
        <v>247</v>
      </c>
      <c r="C26" s="309" t="s">
        <v>248</v>
      </c>
      <c r="D26" s="310"/>
      <c r="E26" s="310"/>
      <c r="F26" s="311"/>
      <c r="G26" s="312" t="s">
        <v>249</v>
      </c>
      <c r="H26" s="313"/>
      <c r="I26" s="313"/>
      <c r="J26" s="314"/>
      <c r="K26" s="304" t="s">
        <v>250</v>
      </c>
      <c r="L26" s="304" t="s">
        <v>251</v>
      </c>
    </row>
    <row r="27" spans="1:78" x14ac:dyDescent="0.35">
      <c r="A27" s="305"/>
      <c r="B27" s="305"/>
      <c r="C27" s="88" t="s">
        <v>161</v>
      </c>
      <c r="D27" s="88" t="s">
        <v>163</v>
      </c>
      <c r="E27" s="88" t="s">
        <v>252</v>
      </c>
      <c r="F27" s="88" t="s">
        <v>253</v>
      </c>
      <c r="G27" s="89" t="s">
        <v>161</v>
      </c>
      <c r="H27" s="89" t="s">
        <v>163</v>
      </c>
      <c r="I27" s="89" t="s">
        <v>252</v>
      </c>
      <c r="J27" s="89" t="s">
        <v>253</v>
      </c>
      <c r="K27" s="305"/>
      <c r="L27" s="305"/>
    </row>
    <row r="28" spans="1:78" x14ac:dyDescent="0.35">
      <c r="A28" s="41" t="s">
        <v>254</v>
      </c>
      <c r="B28" s="41" t="s">
        <v>255</v>
      </c>
      <c r="C28" s="21" t="str">
        <f>TEXT(16736.14,"0.00")</f>
        <v>16736.14</v>
      </c>
      <c r="D28" s="21" t="str">
        <f>TEXT(668,"0")</f>
        <v>668</v>
      </c>
      <c r="E28" s="21" t="str">
        <f>TEXT(16068.14,"0.00")</f>
        <v>16068.14</v>
      </c>
      <c r="F28" s="21" t="str">
        <f>TEXT(96.01,"0.00")</f>
        <v>96.01</v>
      </c>
      <c r="G28" s="21" t="str">
        <f>TEXT(3750,"0")</f>
        <v>3750</v>
      </c>
      <c r="H28" s="21" t="str">
        <f>TEXT(460,"0")</f>
        <v>460</v>
      </c>
      <c r="I28" s="21" t="str">
        <f>TEXT(3290,"0")</f>
        <v>3290</v>
      </c>
      <c r="J28" s="21" t="str">
        <f>TEXT(87.73,"0.00")</f>
        <v>87.73</v>
      </c>
      <c r="K28" s="21" t="str">
        <f>TEXT(346.3,"0.0")</f>
        <v>346.3</v>
      </c>
      <c r="L28" s="41" t="s">
        <v>28</v>
      </c>
    </row>
  </sheetData>
  <mergeCells count="18">
    <mergeCell ref="A26:A27"/>
    <mergeCell ref="B26:B27"/>
    <mergeCell ref="C26:F26"/>
    <mergeCell ref="G26:J26"/>
    <mergeCell ref="K26:K27"/>
    <mergeCell ref="L26:L27"/>
    <mergeCell ref="T20:V20"/>
    <mergeCell ref="W20:X20"/>
    <mergeCell ref="Z20:AF20"/>
    <mergeCell ref="AG20:AL20"/>
    <mergeCell ref="AG2:AL2"/>
    <mergeCell ref="A11:R11"/>
    <mergeCell ref="A15:R15"/>
    <mergeCell ref="A24:J24"/>
    <mergeCell ref="C25:K25"/>
    <mergeCell ref="T2:V2"/>
    <mergeCell ref="W2:X2"/>
    <mergeCell ref="Z2:AF2"/>
  </mergeCells>
  <dataValidations count="2">
    <dataValidation type="list" allowBlank="1" showInputMessage="1" showErrorMessage="1" sqref="MZJ17 MFR17 LVV17 LLZ17 KSH17 KIL17 JYP17 JOT17 JEX17 IVB17 ILF17 IBJ17 HRN17 HHR17 GXV17 GNZ17 GED17 FUH17 FKL17 LCD17 FAP17 EQT17 EGX17 DXB17 DNF17 DDJ17 CTN17 CJR17 BZV17 BPZ17 BGD17 AWH17 AML17 ACP17 ST17 IX17 WVJ17 WLN17 WBR17 VRV17 VHZ17 UYD17 UOH17 UEL17 TUP17 TKT17 TAX17 SRB17 SHF17 RXJ17 RNN17 RDR17 QTV17 QJZ17 QAD17 PQH17 PGL17 OWP17 OMT17 OCX17 NTB17 NJF17 MPN17 MFR13 LVV13 LLZ13 KSH13 KIL13 JYP13 JOT13 JEX13 IVB13 ILF13 IBJ13 HRN13 HHR13 GXV13 GNZ13 GED13 FUH13 FKL13 LCD13 FAP13 EQT13 EGX13 DXB13 DNF13 DDJ13 CTN13 CJR13 BZV13 BPZ13 BGD13 AWH13 AML13 ACP13 ST13 IX13 WVJ13 WLN13 WBR13 VRV13 VHZ13 UYD13 UOH13 UEL13 TUP13 TKT13 TAX13 SRB13 SHF13 RXJ13 RNN13 RDR13 QTV13 QJZ13 QAD13 PQH13 PGL13 OWP13 OMT13 OCX13 NTB13 NJF13 MZJ13 MPN13">
      <formula1>"Proposed,Original,Seasonal,Recommended"</formula1>
    </dataValidation>
    <dataValidation type="list" allowBlank="1" showInputMessage="1" showErrorMessage="1" sqref="C17">
      <formula1>"Projected,Original,Seasonal,Recommended"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3"/>
  <sheetViews>
    <sheetView zoomScale="63" zoomScaleNormal="63" workbookViewId="0">
      <selection activeCell="J23" sqref="J23"/>
    </sheetView>
  </sheetViews>
  <sheetFormatPr defaultRowHeight="14.5" x14ac:dyDescent="0.35"/>
  <cols>
    <col min="1" max="1" width="28.1796875" style="14" bestFit="1" customWidth="1" collapsed="1"/>
    <col min="2" max="2" width="20.7265625" style="14" bestFit="1" customWidth="1" collapsed="1"/>
    <col min="3" max="3" width="30.26953125" style="14" customWidth="1" collapsed="1"/>
    <col min="4" max="4" width="19.26953125" style="14" customWidth="1" collapsed="1"/>
    <col min="5" max="8" width="8.7265625" style="14" collapsed="1"/>
    <col min="9" max="9" width="29.6328125" style="14" customWidth="1" collapsed="1"/>
    <col min="10" max="10" width="45.1796875" style="14" bestFit="1" customWidth="1" collapsed="1"/>
    <col min="11" max="11" width="21.90625" style="14" customWidth="1" collapsed="1"/>
    <col min="12" max="16384" width="8.7265625" style="14" collapsed="1"/>
  </cols>
  <sheetData>
    <row r="1" spans="1:118" s="8" customFormat="1" ht="24.5" customHeight="1" x14ac:dyDescent="0.55000000000000004">
      <c r="A1" s="7" t="s">
        <v>0</v>
      </c>
      <c r="B1" s="7" t="s">
        <v>1</v>
      </c>
      <c r="C1" s="7"/>
      <c r="D1" s="7"/>
      <c r="E1" s="7"/>
      <c r="F1" s="7"/>
      <c r="G1" s="7"/>
      <c r="H1" s="7"/>
      <c r="I1" s="7"/>
      <c r="J1" s="7"/>
      <c r="K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32" t="s">
        <v>2</v>
      </c>
      <c r="B2" s="32"/>
      <c r="C2" s="32"/>
      <c r="D2" s="32"/>
      <c r="E2" s="32"/>
      <c r="F2" s="32"/>
      <c r="G2" s="32"/>
      <c r="H2" s="32"/>
      <c r="I2" s="32"/>
      <c r="J2" s="32"/>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c r="AF3" s="15"/>
      <c r="AG3" s="15"/>
    </row>
    <row r="4" spans="1:118" x14ac:dyDescent="0.35">
      <c r="A4" s="4" t="s">
        <v>78</v>
      </c>
      <c r="B4" s="4" t="s">
        <v>13</v>
      </c>
      <c r="C4" s="4" t="s">
        <v>39</v>
      </c>
      <c r="D4" s="4" t="s">
        <v>14</v>
      </c>
      <c r="E4" s="4"/>
      <c r="F4" s="4"/>
      <c r="G4" s="4"/>
      <c r="H4" s="4"/>
      <c r="I4" s="4" t="s">
        <v>15</v>
      </c>
      <c r="J4" s="4" t="s">
        <v>40</v>
      </c>
      <c r="AF4" s="15"/>
      <c r="AG4" s="15"/>
    </row>
    <row r="5" spans="1:118" x14ac:dyDescent="0.35">
      <c r="A5" s="4" t="s">
        <v>81</v>
      </c>
      <c r="B5" s="4" t="s">
        <v>13</v>
      </c>
      <c r="C5" s="4" t="s">
        <v>41</v>
      </c>
      <c r="D5" s="4" t="s">
        <v>14</v>
      </c>
      <c r="E5" s="4"/>
      <c r="F5" s="4"/>
      <c r="G5" s="4"/>
      <c r="H5" s="4"/>
      <c r="I5" s="4" t="s">
        <v>15</v>
      </c>
      <c r="J5" s="4" t="s">
        <v>42</v>
      </c>
      <c r="AF5" s="15"/>
      <c r="AG5" s="15"/>
    </row>
    <row r="6" spans="1:118" x14ac:dyDescent="0.35">
      <c r="AF6" s="15"/>
      <c r="AG6" s="15"/>
    </row>
    <row r="7" spans="1:118" s="8" customFormat="1" ht="24.5" customHeight="1" x14ac:dyDescent="0.45">
      <c r="A7" s="32" t="s">
        <v>16</v>
      </c>
      <c r="B7" s="32"/>
      <c r="C7" s="32"/>
      <c r="D7" s="32"/>
      <c r="E7" s="32"/>
      <c r="F7" s="32"/>
      <c r="G7" s="32"/>
      <c r="H7" s="32"/>
      <c r="I7" s="32"/>
      <c r="J7" s="32"/>
      <c r="K7" s="32"/>
      <c r="AF7" s="9"/>
      <c r="AG7" s="12"/>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F8" s="9"/>
      <c r="AG8" s="9"/>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78</v>
      </c>
      <c r="B9" s="4" t="s">
        <v>39</v>
      </c>
      <c r="C9" s="4" t="s">
        <v>79</v>
      </c>
      <c r="D9" s="4" t="s">
        <v>26</v>
      </c>
      <c r="E9" s="4" t="s">
        <v>13</v>
      </c>
      <c r="F9" s="4" t="s">
        <v>27</v>
      </c>
      <c r="G9" s="4" t="s">
        <v>28</v>
      </c>
      <c r="H9" s="4" t="s">
        <v>29</v>
      </c>
      <c r="I9" s="4" t="s">
        <v>30</v>
      </c>
      <c r="J9" s="4" t="s">
        <v>43</v>
      </c>
      <c r="K9" s="4"/>
      <c r="AF9" s="15"/>
      <c r="AG9" s="15"/>
    </row>
    <row r="10" spans="1:118" x14ac:dyDescent="0.35">
      <c r="A10" s="4" t="s">
        <v>81</v>
      </c>
      <c r="B10" s="4" t="s">
        <v>41</v>
      </c>
      <c r="C10" s="4" t="s">
        <v>80</v>
      </c>
      <c r="D10" s="4" t="s">
        <v>26</v>
      </c>
      <c r="E10" s="4" t="s">
        <v>13</v>
      </c>
      <c r="F10" s="4" t="s">
        <v>27</v>
      </c>
      <c r="G10" s="4" t="s">
        <v>28</v>
      </c>
      <c r="H10" s="4" t="s">
        <v>29</v>
      </c>
      <c r="I10" s="4" t="s">
        <v>30</v>
      </c>
      <c r="J10" s="4" t="s">
        <v>44</v>
      </c>
      <c r="K10" s="4"/>
      <c r="AF10" s="15"/>
      <c r="AG10" s="15"/>
    </row>
    <row r="11" spans="1:118" s="17" customFormat="1" x14ac:dyDescent="0.35">
      <c r="A11" s="16"/>
      <c r="B11" s="16"/>
      <c r="C11" s="16"/>
      <c r="D11" s="16"/>
      <c r="E11" s="16"/>
      <c r="F11" s="16"/>
      <c r="G11" s="16"/>
      <c r="H11" s="16"/>
      <c r="I11" s="16"/>
      <c r="J11" s="16"/>
      <c r="K11" s="16"/>
    </row>
    <row r="12" spans="1:118" ht="18.5" x14ac:dyDescent="0.45">
      <c r="A12" s="323" t="s">
        <v>31</v>
      </c>
      <c r="B12" s="323"/>
      <c r="C12" s="323"/>
      <c r="D12" s="323"/>
      <c r="E12" s="323"/>
      <c r="AF12" s="15"/>
      <c r="AG12" s="15"/>
    </row>
    <row r="13" spans="1:118" ht="15.5" x14ac:dyDescent="0.35">
      <c r="A13" s="3" t="s">
        <v>32</v>
      </c>
      <c r="B13" s="3" t="s">
        <v>33</v>
      </c>
      <c r="C13" s="3" t="s">
        <v>34</v>
      </c>
      <c r="D13" s="3" t="s">
        <v>4</v>
      </c>
      <c r="E13" s="3" t="s">
        <v>35</v>
      </c>
      <c r="AF13" s="15"/>
      <c r="AG13" s="15"/>
    </row>
    <row r="14" spans="1:118" ht="15.5" customHeight="1" x14ac:dyDescent="0.35">
      <c r="A14" s="5" t="s">
        <v>82</v>
      </c>
      <c r="B14" s="5" t="s">
        <v>37</v>
      </c>
      <c r="C14" s="5" t="s">
        <v>27</v>
      </c>
      <c r="D14" s="5" t="s">
        <v>13</v>
      </c>
      <c r="E14" s="5" t="s">
        <v>38</v>
      </c>
      <c r="AF14" s="15"/>
      <c r="AG14" s="15"/>
    </row>
    <row r="16" spans="1:118" s="26" customFormat="1" ht="18" customHeight="1" x14ac:dyDescent="0.35">
      <c r="A16" s="1" t="s">
        <v>68</v>
      </c>
      <c r="B16" s="1"/>
      <c r="C16" s="1"/>
      <c r="D16" s="1"/>
      <c r="E16" s="1"/>
      <c r="F16" s="1"/>
      <c r="G16" s="1"/>
      <c r="H16" s="1"/>
      <c r="L16" s="27"/>
      <c r="AF16" s="28"/>
      <c r="AG16" s="28"/>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row>
    <row r="17" spans="1:118" s="26" customFormat="1" ht="18" customHeight="1" x14ac:dyDescent="0.35">
      <c r="A17" s="30" t="s">
        <v>5</v>
      </c>
      <c r="B17" s="31" t="s">
        <v>17</v>
      </c>
      <c r="C17" s="31" t="s">
        <v>69</v>
      </c>
      <c r="D17" s="31" t="s">
        <v>4</v>
      </c>
      <c r="E17" s="30" t="s">
        <v>70</v>
      </c>
      <c r="F17" s="30" t="s">
        <v>71</v>
      </c>
      <c r="G17" s="31" t="s">
        <v>72</v>
      </c>
      <c r="H17" s="30" t="s">
        <v>73</v>
      </c>
      <c r="L17" s="27"/>
      <c r="AF17" s="28"/>
      <c r="AG17" s="28"/>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row>
    <row r="18" spans="1:118" customFormat="1" x14ac:dyDescent="0.35">
      <c r="A18" s="4" t="s">
        <v>39</v>
      </c>
      <c r="B18" s="4" t="s">
        <v>79</v>
      </c>
      <c r="C18" s="21">
        <v>5420846522</v>
      </c>
      <c r="D18" s="22" t="s">
        <v>13</v>
      </c>
      <c r="E18" s="24" t="s">
        <v>74</v>
      </c>
      <c r="F18" s="22" t="s">
        <v>27</v>
      </c>
      <c r="G18" s="24"/>
      <c r="H18" s="22" t="s">
        <v>75</v>
      </c>
      <c r="I18" s="26"/>
      <c r="AF18" s="19"/>
      <c r="AG18" s="19"/>
    </row>
    <row r="20" spans="1:118" customFormat="1" ht="18.5" x14ac:dyDescent="0.35">
      <c r="A20" s="324" t="s">
        <v>53</v>
      </c>
      <c r="B20" s="325"/>
      <c r="C20" s="325"/>
      <c r="D20" s="325"/>
      <c r="E20" s="325"/>
      <c r="F20" s="325"/>
      <c r="G20" s="325"/>
      <c r="H20" s="325"/>
      <c r="I20" s="326"/>
      <c r="AF20" s="19"/>
      <c r="AG20" s="19"/>
    </row>
    <row r="21" spans="1:118" customFormat="1" ht="15.5" x14ac:dyDescent="0.35">
      <c r="A21" s="20" t="s">
        <v>5</v>
      </c>
      <c r="B21" s="20" t="s">
        <v>17</v>
      </c>
      <c r="C21" s="20" t="s">
        <v>54</v>
      </c>
      <c r="D21" s="20" t="s">
        <v>55</v>
      </c>
      <c r="E21" s="20" t="s">
        <v>56</v>
      </c>
      <c r="F21" s="20" t="s">
        <v>57</v>
      </c>
      <c r="G21" s="20" t="s">
        <v>58</v>
      </c>
      <c r="H21" s="20" t="s">
        <v>59</v>
      </c>
      <c r="I21" s="20" t="s">
        <v>60</v>
      </c>
      <c r="J21" s="20" t="s">
        <v>61</v>
      </c>
      <c r="AF21" s="19"/>
      <c r="AG21" s="19"/>
    </row>
    <row r="22" spans="1:118" customFormat="1" x14ac:dyDescent="0.35">
      <c r="A22" s="4" t="s">
        <v>39</v>
      </c>
      <c r="B22" s="2"/>
      <c r="C22" s="4" t="s">
        <v>43</v>
      </c>
      <c r="D22" s="21"/>
      <c r="E22" s="22" t="s">
        <v>62</v>
      </c>
      <c r="F22" s="23" t="s">
        <v>63</v>
      </c>
      <c r="G22" s="23" t="s">
        <v>64</v>
      </c>
      <c r="H22" s="24" t="s">
        <v>65</v>
      </c>
      <c r="I22" s="24">
        <v>12</v>
      </c>
      <c r="J22" s="25">
        <v>542348139056</v>
      </c>
      <c r="AF22" s="19"/>
      <c r="AG22" s="19"/>
    </row>
    <row r="23" spans="1:118" customFormat="1" x14ac:dyDescent="0.35">
      <c r="A23" s="4" t="s">
        <v>41</v>
      </c>
      <c r="B23" s="2"/>
      <c r="C23" s="4" t="s">
        <v>43</v>
      </c>
      <c r="D23" s="21"/>
      <c r="E23" s="22" t="s">
        <v>62</v>
      </c>
      <c r="F23" s="23" t="s">
        <v>66</v>
      </c>
      <c r="G23" s="23" t="s">
        <v>67</v>
      </c>
      <c r="H23" s="24" t="s">
        <v>65</v>
      </c>
      <c r="I23" s="24">
        <v>13</v>
      </c>
      <c r="J23" s="25"/>
      <c r="AF23" s="19"/>
      <c r="AG23" s="19"/>
    </row>
  </sheetData>
  <mergeCells count="2">
    <mergeCell ref="A12:E12"/>
    <mergeCell ref="A20:I20"/>
  </mergeCells>
  <dataValidations count="2">
    <dataValidation type="list" allowBlank="1" showInputMessage="1" showErrorMessage="1" sqref="C16">
      <formula1>"Proposed,Original,Seasonal,Recommended"</formula1>
    </dataValidation>
    <dataValidation type="list" allowBlank="1" showInputMessage="1" showErrorMessage="1" sqref="C7">
      <formula1>"Projected,Original,Seasonal,Recommended"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23"/>
  <sheetViews>
    <sheetView zoomScale="55" zoomScaleNormal="55" workbookViewId="0">
      <selection activeCell="C28" sqref="C28"/>
    </sheetView>
  </sheetViews>
  <sheetFormatPr defaultRowHeight="14.5" x14ac:dyDescent="0.35"/>
  <cols>
    <col min="1" max="1" width="28.1796875" style="14" bestFit="1" customWidth="1" collapsed="1"/>
    <col min="2" max="2" width="20.7265625" style="14" bestFit="1" customWidth="1" collapsed="1"/>
    <col min="3" max="3" width="30.26953125" style="14" customWidth="1" collapsed="1"/>
    <col min="4" max="4" width="19.26953125" style="14" customWidth="1" collapsed="1"/>
    <col min="5" max="8" width="8.7265625" style="14" collapsed="1"/>
    <col min="9" max="9" width="29.6328125" style="14" customWidth="1" collapsed="1"/>
    <col min="10" max="10" width="45.1796875" style="14" bestFit="1" customWidth="1" collapsed="1"/>
    <col min="11" max="11" width="21.90625" style="14" customWidth="1" collapsed="1"/>
    <col min="12" max="16384" width="8.7265625" style="14" collapsed="1"/>
  </cols>
  <sheetData>
    <row r="1" spans="1:118" s="8" customFormat="1" ht="24.5" customHeight="1" x14ac:dyDescent="0.55000000000000004">
      <c r="A1" s="7" t="s">
        <v>0</v>
      </c>
      <c r="B1" s="7" t="s">
        <v>1</v>
      </c>
      <c r="C1" s="7"/>
      <c r="D1" s="7"/>
      <c r="E1" s="7"/>
      <c r="F1" s="7"/>
      <c r="G1" s="7"/>
      <c r="H1" s="7"/>
      <c r="I1" s="7"/>
      <c r="J1" s="7"/>
      <c r="K1" s="7"/>
      <c r="AF1" s="9"/>
      <c r="AG1" s="9"/>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row>
    <row r="2" spans="1:118" s="11" customFormat="1" ht="21" customHeight="1" x14ac:dyDescent="0.45">
      <c r="A2" s="6" t="s">
        <v>2</v>
      </c>
      <c r="B2" s="6"/>
      <c r="C2" s="6"/>
      <c r="D2" s="6"/>
      <c r="E2" s="6"/>
      <c r="F2" s="6"/>
      <c r="G2" s="6"/>
      <c r="H2" s="6"/>
      <c r="I2" s="6"/>
      <c r="J2" s="6"/>
      <c r="V2" s="8"/>
      <c r="AB2" s="8"/>
      <c r="AF2" s="12"/>
      <c r="AG2" s="12"/>
      <c r="AJ2" s="8"/>
      <c r="BA2" s="8"/>
      <c r="BJ2" s="8"/>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row>
    <row r="3" spans="1:118" ht="15.5" x14ac:dyDescent="0.35">
      <c r="A3" s="3" t="s">
        <v>3</v>
      </c>
      <c r="B3" s="3" t="s">
        <v>4</v>
      </c>
      <c r="C3" s="3" t="s">
        <v>5</v>
      </c>
      <c r="D3" s="3" t="s">
        <v>6</v>
      </c>
      <c r="E3" s="3" t="s">
        <v>7</v>
      </c>
      <c r="F3" s="3" t="s">
        <v>8</v>
      </c>
      <c r="G3" s="3" t="s">
        <v>9</v>
      </c>
      <c r="H3" s="3" t="s">
        <v>10</v>
      </c>
      <c r="I3" s="3" t="s">
        <v>11</v>
      </c>
      <c r="J3" s="3" t="s">
        <v>12</v>
      </c>
      <c r="AF3" s="15"/>
      <c r="AG3" s="15"/>
    </row>
    <row r="4" spans="1:118" x14ac:dyDescent="0.35">
      <c r="A4" s="4" t="s">
        <v>45</v>
      </c>
      <c r="B4" s="4" t="s">
        <v>13</v>
      </c>
      <c r="C4" s="4" t="s">
        <v>39</v>
      </c>
      <c r="D4" s="4" t="s">
        <v>14</v>
      </c>
      <c r="E4" s="4"/>
      <c r="F4" s="4"/>
      <c r="G4" s="4"/>
      <c r="H4" s="4"/>
      <c r="I4" s="4" t="s">
        <v>15</v>
      </c>
      <c r="J4" s="4" t="s">
        <v>40</v>
      </c>
      <c r="AF4" s="15"/>
      <c r="AG4" s="15"/>
    </row>
    <row r="5" spans="1:118" x14ac:dyDescent="0.35">
      <c r="A5" s="4" t="s">
        <v>48</v>
      </c>
      <c r="B5" s="4" t="s">
        <v>13</v>
      </c>
      <c r="C5" s="4" t="s">
        <v>41</v>
      </c>
      <c r="D5" s="4" t="s">
        <v>14</v>
      </c>
      <c r="E5" s="4"/>
      <c r="F5" s="4"/>
      <c r="G5" s="4"/>
      <c r="H5" s="4"/>
      <c r="I5" s="4" t="s">
        <v>15</v>
      </c>
      <c r="J5" s="4" t="s">
        <v>42</v>
      </c>
      <c r="AF5" s="15"/>
      <c r="AG5" s="15"/>
    </row>
    <row r="6" spans="1:118" x14ac:dyDescent="0.35">
      <c r="AF6" s="15"/>
      <c r="AG6" s="15"/>
    </row>
    <row r="7" spans="1:118" s="8" customFormat="1" ht="24.5" customHeight="1" x14ac:dyDescent="0.45">
      <c r="A7" s="6" t="s">
        <v>16</v>
      </c>
      <c r="B7" s="6"/>
      <c r="C7" s="6"/>
      <c r="D7" s="6"/>
      <c r="E7" s="6"/>
      <c r="F7" s="6"/>
      <c r="G7" s="6"/>
      <c r="H7" s="6"/>
      <c r="I7" s="6"/>
      <c r="J7" s="6"/>
      <c r="K7" s="6"/>
      <c r="AF7" s="9"/>
      <c r="AG7" s="12"/>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row>
    <row r="8" spans="1:118" s="8" customFormat="1" ht="31" customHeight="1" x14ac:dyDescent="0.45">
      <c r="A8" s="3" t="s">
        <v>3</v>
      </c>
      <c r="B8" s="3" t="s">
        <v>5</v>
      </c>
      <c r="C8" s="3" t="s">
        <v>17</v>
      </c>
      <c r="D8" s="3" t="s">
        <v>18</v>
      </c>
      <c r="E8" s="3" t="s">
        <v>19</v>
      </c>
      <c r="F8" s="3" t="s">
        <v>20</v>
      </c>
      <c r="G8" s="3" t="s">
        <v>21</v>
      </c>
      <c r="H8" s="3" t="s">
        <v>22</v>
      </c>
      <c r="I8" s="3" t="s">
        <v>23</v>
      </c>
      <c r="J8" s="3" t="s">
        <v>24</v>
      </c>
      <c r="K8" s="3" t="s">
        <v>25</v>
      </c>
      <c r="AF8" s="9"/>
      <c r="AG8" s="9"/>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row>
    <row r="9" spans="1:118" x14ac:dyDescent="0.35">
      <c r="A9" s="4" t="s">
        <v>45</v>
      </c>
      <c r="B9" s="4" t="s">
        <v>39</v>
      </c>
      <c r="C9" s="4" t="s">
        <v>46</v>
      </c>
      <c r="D9" s="4" t="s">
        <v>26</v>
      </c>
      <c r="E9" s="4" t="s">
        <v>13</v>
      </c>
      <c r="F9" s="4" t="s">
        <v>27</v>
      </c>
      <c r="G9" s="4" t="s">
        <v>28</v>
      </c>
      <c r="H9" s="4" t="s">
        <v>29</v>
      </c>
      <c r="I9" s="4" t="s">
        <v>30</v>
      </c>
      <c r="J9" s="4" t="s">
        <v>43</v>
      </c>
      <c r="K9" s="4"/>
      <c r="AF9" s="15"/>
      <c r="AG9" s="15"/>
    </row>
    <row r="10" spans="1:118" x14ac:dyDescent="0.35">
      <c r="A10" s="4" t="s">
        <v>48</v>
      </c>
      <c r="B10" s="4" t="s">
        <v>41</v>
      </c>
      <c r="C10" s="4" t="s">
        <v>47</v>
      </c>
      <c r="D10" s="4" t="s">
        <v>26</v>
      </c>
      <c r="E10" s="4" t="s">
        <v>13</v>
      </c>
      <c r="F10" s="4" t="s">
        <v>27</v>
      </c>
      <c r="G10" s="4" t="s">
        <v>28</v>
      </c>
      <c r="H10" s="4" t="s">
        <v>29</v>
      </c>
      <c r="I10" s="4" t="s">
        <v>30</v>
      </c>
      <c r="J10" s="4" t="s">
        <v>44</v>
      </c>
      <c r="K10" s="4"/>
      <c r="AF10" s="15"/>
      <c r="AG10" s="15"/>
    </row>
    <row r="11" spans="1:118" s="17" customFormat="1" x14ac:dyDescent="0.35">
      <c r="A11" s="16"/>
      <c r="B11" s="16"/>
      <c r="C11" s="16"/>
      <c r="D11" s="16"/>
      <c r="E11" s="16"/>
      <c r="F11" s="16"/>
      <c r="G11" s="16"/>
      <c r="H11" s="16"/>
      <c r="I11" s="16"/>
      <c r="J11" s="16"/>
      <c r="K11" s="16"/>
    </row>
    <row r="12" spans="1:118" ht="18.5" x14ac:dyDescent="0.45">
      <c r="A12" s="323" t="s">
        <v>31</v>
      </c>
      <c r="B12" s="323"/>
      <c r="C12" s="323"/>
      <c r="D12" s="323"/>
      <c r="E12" s="323"/>
      <c r="AF12" s="15"/>
      <c r="AG12" s="15"/>
    </row>
    <row r="13" spans="1:118" ht="15.5" x14ac:dyDescent="0.35">
      <c r="A13" s="3" t="s">
        <v>32</v>
      </c>
      <c r="B13" s="3" t="s">
        <v>33</v>
      </c>
      <c r="C13" s="3" t="s">
        <v>34</v>
      </c>
      <c r="D13" s="3" t="s">
        <v>4</v>
      </c>
      <c r="E13" s="3" t="s">
        <v>35</v>
      </c>
      <c r="AF13" s="15"/>
      <c r="AG13" s="15"/>
    </row>
    <row r="14" spans="1:118" ht="15.5" customHeight="1" x14ac:dyDescent="0.35">
      <c r="A14" s="5" t="s">
        <v>36</v>
      </c>
      <c r="B14" s="5" t="s">
        <v>37</v>
      </c>
      <c r="C14" s="5" t="s">
        <v>27</v>
      </c>
      <c r="D14" s="5" t="s">
        <v>13</v>
      </c>
      <c r="E14" s="5" t="s">
        <v>38</v>
      </c>
      <c r="AF14" s="15"/>
      <c r="AG14" s="15"/>
    </row>
    <row r="16" spans="1:118" s="26" customFormat="1" ht="18" customHeight="1" x14ac:dyDescent="0.35">
      <c r="A16" s="1" t="s">
        <v>68</v>
      </c>
      <c r="B16" s="1"/>
      <c r="C16" s="1"/>
      <c r="D16" s="1"/>
      <c r="E16" s="1"/>
      <c r="F16" s="1"/>
      <c r="G16" s="1"/>
      <c r="H16" s="1"/>
      <c r="L16" s="27"/>
      <c r="AF16" s="28"/>
      <c r="AG16" s="28"/>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row>
    <row r="17" spans="1:118" s="26" customFormat="1" ht="18" customHeight="1" x14ac:dyDescent="0.35">
      <c r="A17" s="30" t="s">
        <v>5</v>
      </c>
      <c r="B17" s="31" t="s">
        <v>17</v>
      </c>
      <c r="C17" s="31" t="s">
        <v>69</v>
      </c>
      <c r="D17" s="31" t="s">
        <v>4</v>
      </c>
      <c r="E17" s="30" t="s">
        <v>70</v>
      </c>
      <c r="F17" s="30" t="s">
        <v>71</v>
      </c>
      <c r="G17" s="31" t="s">
        <v>72</v>
      </c>
      <c r="H17" s="30" t="s">
        <v>73</v>
      </c>
      <c r="L17" s="27"/>
      <c r="AF17" s="28"/>
      <c r="AG17" s="28"/>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row>
    <row r="18" spans="1:118" customFormat="1" x14ac:dyDescent="0.35">
      <c r="A18" s="4" t="s">
        <v>39</v>
      </c>
      <c r="B18" s="4" t="s">
        <v>46</v>
      </c>
      <c r="C18" s="21">
        <v>9937488575</v>
      </c>
      <c r="D18" s="22" t="s">
        <v>13</v>
      </c>
      <c r="E18" s="24" t="s">
        <v>74</v>
      </c>
      <c r="F18" s="22" t="s">
        <v>27</v>
      </c>
      <c r="G18" s="24"/>
      <c r="H18" s="22" t="s">
        <v>75</v>
      </c>
      <c r="I18" s="26"/>
      <c r="AF18" s="19"/>
      <c r="AG18" s="19"/>
    </row>
    <row r="20" spans="1:118" customFormat="1" ht="18.5" x14ac:dyDescent="0.35">
      <c r="A20" s="324" t="s">
        <v>53</v>
      </c>
      <c r="B20" s="325"/>
      <c r="C20" s="325"/>
      <c r="D20" s="325"/>
      <c r="E20" s="325"/>
      <c r="F20" s="325"/>
      <c r="G20" s="325"/>
      <c r="H20" s="325"/>
      <c r="I20" s="326"/>
      <c r="AF20" s="19"/>
      <c r="AG20" s="19"/>
    </row>
    <row r="21" spans="1:118" customFormat="1" ht="15.5" x14ac:dyDescent="0.35">
      <c r="A21" s="20" t="s">
        <v>5</v>
      </c>
      <c r="B21" s="20" t="s">
        <v>17</v>
      </c>
      <c r="C21" s="20" t="s">
        <v>54</v>
      </c>
      <c r="D21" s="20" t="s">
        <v>55</v>
      </c>
      <c r="E21" s="20" t="s">
        <v>56</v>
      </c>
      <c r="F21" s="20" t="s">
        <v>57</v>
      </c>
      <c r="G21" s="20" t="s">
        <v>58</v>
      </c>
      <c r="H21" s="20" t="s">
        <v>59</v>
      </c>
      <c r="I21" s="20" t="s">
        <v>60</v>
      </c>
      <c r="J21" s="20" t="s">
        <v>61</v>
      </c>
      <c r="AF21" s="19"/>
      <c r="AG21" s="19"/>
    </row>
    <row r="22" spans="1:118" customFormat="1" x14ac:dyDescent="0.35">
      <c r="A22" s="4" t="s">
        <v>39</v>
      </c>
      <c r="B22" s="2"/>
      <c r="C22" s="4" t="s">
        <v>43</v>
      </c>
      <c r="D22" s="21"/>
      <c r="E22" s="22" t="s">
        <v>62</v>
      </c>
      <c r="F22" s="23" t="s">
        <v>63</v>
      </c>
      <c r="G22" s="23" t="s">
        <v>64</v>
      </c>
      <c r="H22" s="24" t="s">
        <v>65</v>
      </c>
      <c r="I22" s="24">
        <v>12</v>
      </c>
      <c r="J22" s="25">
        <v>993791061815</v>
      </c>
      <c r="AF22" s="19"/>
      <c r="AG22" s="19"/>
    </row>
    <row r="23" spans="1:118" customFormat="1" x14ac:dyDescent="0.35">
      <c r="A23" s="4" t="s">
        <v>41</v>
      </c>
      <c r="B23" s="2"/>
      <c r="C23" s="4" t="s">
        <v>43</v>
      </c>
      <c r="D23" s="21"/>
      <c r="E23" s="22" t="s">
        <v>62</v>
      </c>
      <c r="F23" s="23" t="s">
        <v>66</v>
      </c>
      <c r="G23" s="23" t="s">
        <v>67</v>
      </c>
      <c r="H23" s="24" t="s">
        <v>65</v>
      </c>
      <c r="I23" s="24">
        <v>13</v>
      </c>
      <c r="J23" s="25">
        <v>993119053130</v>
      </c>
      <c r="AF23" s="19"/>
      <c r="AG23" s="19"/>
    </row>
  </sheetData>
  <mergeCells count="2">
    <mergeCell ref="A12:E12"/>
    <mergeCell ref="A20:I20"/>
  </mergeCells>
  <dataValidations count="2">
    <dataValidation type="list" allowBlank="1" showInputMessage="1" showErrorMessage="1" sqref="C7">
      <formula1>"Projected,Original,Seasonal,Recommended"</formula1>
    </dataValidation>
    <dataValidation type="list" allowBlank="1" showInputMessage="1" showErrorMessage="1" sqref="C16">
      <formula1>"Proposed,Original,Seasonal,Recommended"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Data_Creation_Env</vt:lpstr>
      <vt:lpstr>Sheet1</vt:lpstr>
      <vt:lpstr>3.1</vt:lpstr>
      <vt:lpstr>4.0_SF01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2022-12-20T12:31:33Z</dcterms:modified>
</cp:coreProperties>
</file>