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it\OneDrive\Desktop\"/>
    </mc:Choice>
  </mc:AlternateContent>
  <bookViews>
    <workbookView xWindow="0" yWindow="0" windowWidth="19200" windowHeight="7310" firstSheet="2" activeTab="2"/>
  </bookViews>
  <sheets>
    <sheet name="Basic 1" sheetId="1" r:id="rId1"/>
    <sheet name="Basic Formating" sheetId="2" r:id="rId2"/>
    <sheet name="Assignment 1 functions" sheetId="5" r:id="rId3"/>
  </sheets>
  <definedNames>
    <definedName name="_xlnm._FilterDatabase" localSheetId="0" hidden="1">'Basic 1'!$A$1:$F$1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5" l="1"/>
  <c r="T6" i="5"/>
  <c r="T7" i="5"/>
  <c r="T8" i="5"/>
  <c r="T9" i="5"/>
  <c r="T10" i="5"/>
  <c r="T11" i="5"/>
  <c r="T12" i="5"/>
  <c r="T13" i="5"/>
  <c r="T14" i="5"/>
  <c r="R6" i="5"/>
  <c r="R7" i="5"/>
  <c r="R8" i="5"/>
  <c r="R9" i="5"/>
  <c r="R10" i="5"/>
  <c r="R11" i="5"/>
  <c r="R12" i="5"/>
  <c r="R13" i="5"/>
  <c r="R14" i="5"/>
  <c r="R5" i="5"/>
  <c r="O6" i="5"/>
  <c r="O7" i="5"/>
  <c r="O8" i="5"/>
  <c r="O9" i="5"/>
  <c r="O10" i="5"/>
  <c r="O11" i="5"/>
  <c r="O12" i="5"/>
  <c r="O13" i="5"/>
  <c r="O14" i="5"/>
  <c r="O5" i="5"/>
  <c r="E14" i="5" l="1"/>
  <c r="F14" i="5"/>
  <c r="G14" i="5"/>
  <c r="H14" i="5"/>
  <c r="I14" i="5"/>
  <c r="J14" i="5"/>
  <c r="K14" i="5"/>
  <c r="D14" i="5"/>
  <c r="E13" i="5"/>
  <c r="F13" i="5"/>
  <c r="G13" i="5"/>
  <c r="H13" i="5"/>
  <c r="I13" i="5"/>
  <c r="J13" i="5"/>
  <c r="K13" i="5"/>
  <c r="D13" i="5"/>
  <c r="K12" i="5"/>
  <c r="E12" i="5"/>
  <c r="F12" i="5"/>
  <c r="G12" i="5"/>
  <c r="H12" i="5"/>
  <c r="I12" i="5"/>
  <c r="J12" i="5"/>
  <c r="D12" i="5"/>
  <c r="K11" i="5"/>
  <c r="E11" i="5"/>
  <c r="F11" i="5"/>
  <c r="G11" i="5"/>
  <c r="H11" i="5"/>
  <c r="I11" i="5"/>
  <c r="J11" i="5"/>
  <c r="D11" i="5"/>
  <c r="E10" i="5"/>
  <c r="F10" i="5"/>
  <c r="G10" i="5"/>
  <c r="H10" i="5"/>
  <c r="I10" i="5"/>
  <c r="J10" i="5"/>
  <c r="K10" i="5"/>
  <c r="D10" i="5"/>
  <c r="E9" i="5"/>
  <c r="F9" i="5"/>
  <c r="G9" i="5"/>
  <c r="H9" i="5"/>
  <c r="I9" i="5"/>
  <c r="J9" i="5"/>
  <c r="K9" i="5"/>
  <c r="D9" i="5"/>
  <c r="E8" i="5"/>
  <c r="F8" i="5"/>
  <c r="G8" i="5"/>
  <c r="H8" i="5"/>
  <c r="I8" i="5"/>
  <c r="J8" i="5"/>
  <c r="K8" i="5"/>
  <c r="D8" i="5"/>
  <c r="E7" i="5"/>
  <c r="F7" i="5"/>
  <c r="G7" i="5"/>
  <c r="H7" i="5"/>
  <c r="I7" i="5"/>
  <c r="J7" i="5"/>
  <c r="K7" i="5"/>
  <c r="D7" i="5"/>
  <c r="E6" i="5"/>
  <c r="F6" i="5"/>
  <c r="G6" i="5"/>
  <c r="H6" i="5"/>
  <c r="I6" i="5"/>
  <c r="J6" i="5"/>
  <c r="K6" i="5"/>
  <c r="D6" i="5"/>
  <c r="E5" i="5"/>
  <c r="F5" i="5"/>
  <c r="G5" i="5"/>
  <c r="H5" i="5"/>
  <c r="I5" i="5"/>
  <c r="J5" i="5"/>
  <c r="K5" i="5"/>
  <c r="D5" i="5"/>
  <c r="L9" i="5" l="1"/>
  <c r="M9" i="5" s="1"/>
  <c r="P9" i="5" s="1"/>
  <c r="U9" i="5" s="1"/>
  <c r="L13" i="5"/>
  <c r="M13" i="5" s="1"/>
  <c r="P13" i="5" s="1"/>
  <c r="U13" i="5" s="1"/>
  <c r="L6" i="5"/>
  <c r="M6" i="5" s="1"/>
  <c r="P6" i="5" s="1"/>
  <c r="U6" i="5" s="1"/>
  <c r="L7" i="5"/>
  <c r="M7" i="5" s="1"/>
  <c r="P7" i="5" s="1"/>
  <c r="U7" i="5" s="1"/>
  <c r="L8" i="5"/>
  <c r="M8" i="5" s="1"/>
  <c r="P8" i="5" s="1"/>
  <c r="U8" i="5" s="1"/>
  <c r="L10" i="5"/>
  <c r="M10" i="5" s="1"/>
  <c r="P10" i="5" s="1"/>
  <c r="U10" i="5" s="1"/>
  <c r="L11" i="5"/>
  <c r="M11" i="5" s="1"/>
  <c r="P11" i="5" s="1"/>
  <c r="U11" i="5" s="1"/>
  <c r="L12" i="5"/>
  <c r="M12" i="5" s="1"/>
  <c r="P12" i="5" s="1"/>
  <c r="U12" i="5" s="1"/>
  <c r="L14" i="5"/>
  <c r="M14" i="5" s="1"/>
  <c r="P14" i="5" s="1"/>
  <c r="U14" i="5" s="1"/>
  <c r="L5" i="5"/>
  <c r="M5" i="5" s="1"/>
  <c r="P5" i="5" s="1"/>
  <c r="U5" i="5" s="1"/>
  <c r="E3" i="2"/>
  <c r="F3" i="2" s="1"/>
  <c r="H3" i="2" s="1"/>
  <c r="E4" i="2"/>
  <c r="F4" i="2" s="1"/>
  <c r="H4" i="2" s="1"/>
  <c r="E5" i="2"/>
  <c r="F5" i="2" s="1"/>
  <c r="H5" i="2" s="1"/>
  <c r="E6" i="2"/>
  <c r="F6" i="2" s="1"/>
  <c r="H6" i="2" s="1"/>
  <c r="E7" i="2"/>
  <c r="F7" i="2" s="1"/>
  <c r="H7" i="2" s="1"/>
  <c r="E8" i="2"/>
  <c r="F8" i="2" s="1"/>
  <c r="H8" i="2" s="1"/>
  <c r="E9" i="2"/>
  <c r="F9" i="2" s="1"/>
  <c r="H9" i="2" s="1"/>
  <c r="E10" i="2"/>
  <c r="F10" i="2" s="1"/>
  <c r="H10" i="2" s="1"/>
  <c r="E11" i="2"/>
  <c r="F11" i="2" s="1"/>
  <c r="H11" i="2" s="1"/>
  <c r="E12" i="2"/>
  <c r="F12" i="2" s="1"/>
  <c r="H12" i="2" s="1"/>
  <c r="E2" i="2"/>
  <c r="F2" i="2" s="1"/>
  <c r="H2" i="2" s="1"/>
  <c r="G2" i="2" l="1"/>
  <c r="G10" i="2"/>
  <c r="G6" i="2"/>
  <c r="G12" i="2"/>
  <c r="G8" i="2"/>
  <c r="G4" i="2"/>
  <c r="G5" i="2"/>
  <c r="G11" i="2"/>
  <c r="G7" i="2"/>
  <c r="G3" i="2"/>
  <c r="G9" i="2"/>
</calcChain>
</file>

<file path=xl/sharedStrings.xml><?xml version="1.0" encoding="utf-8"?>
<sst xmlns="http://schemas.openxmlformats.org/spreadsheetml/2006/main" count="203" uniqueCount="142">
  <si>
    <t>Candidate no</t>
  </si>
  <si>
    <t>Regional Centre</t>
  </si>
  <si>
    <t>Interview Date</t>
  </si>
  <si>
    <t>Position</t>
  </si>
  <si>
    <t>Notes</t>
  </si>
  <si>
    <t>EU Accepted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</si>
  <si>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</si>
  <si>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</si>
  <si>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</si>
  <si>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</si>
  <si>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</si>
  <si>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</si>
  <si>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</si>
  <si>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</si>
  <si>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</si>
  <si>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</si>
  <si>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Devon and Cornwall</t>
  </si>
  <si>
    <t>Lakes</t>
  </si>
  <si>
    <t>Wales</t>
  </si>
  <si>
    <t>North West</t>
  </si>
  <si>
    <t>East Midlands</t>
  </si>
  <si>
    <t>Northern Ireland</t>
  </si>
  <si>
    <t>West Midlands</t>
  </si>
  <si>
    <t>London and SE</t>
  </si>
  <si>
    <t>ID148</t>
  </si>
  <si>
    <t>ID149</t>
  </si>
  <si>
    <t>South West</t>
  </si>
  <si>
    <t>14/12/2020</t>
  </si>
  <si>
    <t>16/12/2020</t>
  </si>
  <si>
    <t>18/01/2021</t>
  </si>
  <si>
    <t>22/01/2021</t>
  </si>
  <si>
    <t>17/12/2020</t>
  </si>
  <si>
    <t>26/01/2021</t>
  </si>
  <si>
    <t>20/01/2021</t>
  </si>
  <si>
    <t>Head Chef</t>
  </si>
  <si>
    <t>Financial Director</t>
  </si>
  <si>
    <t>Assistant PA to the Managing Director</t>
  </si>
  <si>
    <t>Pastry Chief</t>
  </si>
  <si>
    <t>Accountant</t>
  </si>
  <si>
    <t>Admin Assistant</t>
  </si>
  <si>
    <t>Electrical Engineering Apprenticeship</t>
  </si>
  <si>
    <t>Sales Manager</t>
  </si>
  <si>
    <t>Acting Musical Director</t>
  </si>
  <si>
    <t>PA to the Sales Director</t>
  </si>
  <si>
    <t>Actuary</t>
  </si>
  <si>
    <t>Position starts 1/1/21</t>
  </si>
  <si>
    <t>6 months' notice,health insurance,car share option</t>
  </si>
  <si>
    <t>Must have execellent IT skills and 80+wpm</t>
  </si>
  <si>
    <t>6 month contrct</t>
  </si>
  <si>
    <t>Must be maternity cover contract</t>
  </si>
  <si>
    <t>School leavers accepted-training given</t>
  </si>
  <si>
    <t>Includes all training at local college-2 days pw</t>
  </si>
  <si>
    <t>Any relevant sales experience accepted</t>
  </si>
  <si>
    <t>6 month maternity cover contract</t>
  </si>
  <si>
    <t>Fully qualified and min 3 year's experience</t>
  </si>
  <si>
    <t>Clean license and min 2 year experince</t>
  </si>
  <si>
    <t>Y</t>
  </si>
  <si>
    <t>N</t>
  </si>
  <si>
    <t>Name</t>
  </si>
  <si>
    <t>Father's Name</t>
  </si>
  <si>
    <t>Course</t>
  </si>
  <si>
    <t>Marks</t>
  </si>
  <si>
    <t>Percentage</t>
  </si>
  <si>
    <t>Status</t>
  </si>
  <si>
    <t>John</t>
  </si>
  <si>
    <t>Jammy</t>
  </si>
  <si>
    <t>BCA</t>
  </si>
  <si>
    <t>Stacy</t>
  </si>
  <si>
    <t>James</t>
  </si>
  <si>
    <t>Mathew</t>
  </si>
  <si>
    <t>Odin</t>
  </si>
  <si>
    <t>Btech</t>
  </si>
  <si>
    <t>Larse</t>
  </si>
  <si>
    <t>Timpat</t>
  </si>
  <si>
    <t>Monika</t>
  </si>
  <si>
    <t>Tulip</t>
  </si>
  <si>
    <t>Natalia</t>
  </si>
  <si>
    <t>Samual</t>
  </si>
  <si>
    <t>Lallo</t>
  </si>
  <si>
    <t>Hector</t>
  </si>
  <si>
    <t>Nacho</t>
  </si>
  <si>
    <t>El capo</t>
  </si>
  <si>
    <t>Candy</t>
  </si>
  <si>
    <t>Jumbo</t>
  </si>
  <si>
    <t>Marcus</t>
  </si>
  <si>
    <t>Maximus</t>
  </si>
  <si>
    <t>Mr G</t>
  </si>
  <si>
    <t>Steven</t>
  </si>
  <si>
    <t>Grades</t>
  </si>
  <si>
    <t>Sno.</t>
  </si>
  <si>
    <t xml:space="preserve">Total </t>
  </si>
  <si>
    <t>Mahesh</t>
  </si>
  <si>
    <t>Rohit</t>
  </si>
  <si>
    <t>Jai</t>
  </si>
  <si>
    <t>Student Score 1</t>
  </si>
  <si>
    <t>Student Name</t>
  </si>
  <si>
    <t>Test 1</t>
  </si>
  <si>
    <t>Test 3</t>
  </si>
  <si>
    <t>Test 2</t>
  </si>
  <si>
    <t>Test 4</t>
  </si>
  <si>
    <t>Test 5</t>
  </si>
  <si>
    <t>Test 6</t>
  </si>
  <si>
    <t>Test 7</t>
  </si>
  <si>
    <t>Test 8</t>
  </si>
  <si>
    <t>Ramesh</t>
  </si>
  <si>
    <t>Sanjana</t>
  </si>
  <si>
    <t>Kawal</t>
  </si>
  <si>
    <t>Namish</t>
  </si>
  <si>
    <t>Geeta</t>
  </si>
  <si>
    <t>Mahima</t>
  </si>
  <si>
    <t>Radhika</t>
  </si>
  <si>
    <t>Course Column</t>
  </si>
  <si>
    <t>Category</t>
  </si>
  <si>
    <t>Discount</t>
  </si>
  <si>
    <t>Courses</t>
  </si>
  <si>
    <t>B.Tech</t>
  </si>
  <si>
    <t>MCA</t>
  </si>
  <si>
    <t>M.Tech</t>
  </si>
  <si>
    <t>Fees(per sem)</t>
  </si>
  <si>
    <t>SC</t>
  </si>
  <si>
    <t>ST</t>
  </si>
  <si>
    <t>OBC</t>
  </si>
  <si>
    <t>GENERAL</t>
  </si>
  <si>
    <t>Q.1 Find the total &amp; percentage</t>
  </si>
  <si>
    <t>Q.2 Calculate the scholarship amount</t>
  </si>
  <si>
    <t>Q.3 Create a list of courses using data validation</t>
  </si>
  <si>
    <t>Q.4 Create a list for categories also</t>
  </si>
  <si>
    <t>Q.5 Calsulate the discount according to</t>
  </si>
  <si>
    <t>Q.6 Calculate the total fees and also add transport fees if it is selected Yes(Y)</t>
  </si>
  <si>
    <t>Course fees</t>
  </si>
  <si>
    <t>ScholarShip</t>
  </si>
  <si>
    <t xml:space="preserve">Marks&gt;=95% </t>
  </si>
  <si>
    <t xml:space="preserve">Marks&gt;=75% </t>
  </si>
  <si>
    <t xml:space="preserve">Marks&gt;=85% </t>
  </si>
  <si>
    <t xml:space="preserve">Marks&gt;=65% </t>
  </si>
  <si>
    <t xml:space="preserve">Transport </t>
  </si>
  <si>
    <t>Transport Fee</t>
  </si>
  <si>
    <t xml:space="preserve">Transport: </t>
  </si>
  <si>
    <t>Total Fee</t>
  </si>
  <si>
    <t>Assignment 1: Date 5/Mar/2024</t>
  </si>
  <si>
    <t>Date: 4/Mar/2024</t>
  </si>
  <si>
    <t xml:space="preserve"> Date: 4/Mar/2024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</si>
</sst>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5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2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13" totalsRowShown="0" headerRowDxfId="51" dataDxfId="49" headerRowBorderDxfId="50" tableBorderDxfId="48">
  <tableColumns count="6">
    <tableColumn id="1" name="Candidate no" dataDxfId="47"/>
    <tableColumn id="2" name="Regional Centre" dataDxfId="46"/>
    <tableColumn id="3" name="Interview Date" dataDxfId="45"/>
    <tableColumn id="4" name="Position" dataDxfId="44"/>
    <tableColumn id="5" name="Notes" dataDxfId="43"/>
    <tableColumn id="6" name="EU Accepted" dataDxfId="4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2" totalsRowShown="0" headerRowDxfId="37" dataDxfId="35" headerRowBorderDxfId="36" tableBorderDxfId="34" totalsRowBorderDxfId="33">
  <autoFilter ref="A1:H12"/>
  <tableColumns count="8">
    <tableColumn id="1" name="Sno." dataDxfId="32"/>
    <tableColumn id="2" name="Name" dataDxfId="31"/>
    <tableColumn id="3" name="Father's Name" dataDxfId="30"/>
    <tableColumn id="4" name="Course" dataDxfId="29"/>
    <tableColumn id="5" name="Marks" dataDxfId="28">
      <calculatedColumnFormula>RANDBETWEEN(250,470)</calculatedColumnFormula>
    </tableColumn>
    <tableColumn id="6" name="Percentage" dataDxfId="27">
      <calculatedColumnFormula>(E2/500)*100</calculatedColumnFormula>
    </tableColumn>
    <tableColumn id="7" name="Status" dataDxfId="26">
      <calculatedColumnFormula>IF(F2&gt;=60,"P","F")</calculatedColumnFormula>
    </tableColumn>
    <tableColumn id="8" name="Grades" dataDxfId="25">
      <calculatedColumnFormula>IF(F2&gt;=90,"A",IF(F2&gt;=80,"B",IF(F2&gt;=70,"C",IF(F2&gt;=60,"D",IF(F2&gt;=50,"E")))))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4:U14" totalsRowShown="0" headerRowDxfId="24" dataDxfId="22" headerRowBorderDxfId="23" tableBorderDxfId="21" totalsRowBorderDxfId="20">
  <tableColumns count="20">
    <tableColumn id="1" name="Sno." dataDxfId="19"/>
    <tableColumn id="2" name="Student Name" dataDxfId="18"/>
    <tableColumn id="3" name="Test 1" dataDxfId="17"/>
    <tableColumn id="4" name="Test 2" dataDxfId="16"/>
    <tableColumn id="5" name="Test 3" dataDxfId="15"/>
    <tableColumn id="6" name="Test 4" dataDxfId="14"/>
    <tableColumn id="7" name="Test 5" dataDxfId="13"/>
    <tableColumn id="8" name="Test 6" dataDxfId="12"/>
    <tableColumn id="9" name="Test 7" dataDxfId="11"/>
    <tableColumn id="10" name="Test 8" dataDxfId="10"/>
    <tableColumn id="11" name="Total " dataDxfId="9">
      <calculatedColumnFormula>SUM(D5:K5)</calculatedColumnFormula>
    </tableColumn>
    <tableColumn id="12" name="Percentage" dataDxfId="8" dataCellStyle="Percent">
      <calculatedColumnFormula>L5/800</calculatedColumnFormula>
    </tableColumn>
    <tableColumn id="13" name="Course Column" dataDxfId="7"/>
    <tableColumn id="14" name="Course fees" dataDxfId="6">
      <calculatedColumnFormula>IF(N5=$L$18,$M$18,IF(N5=$L$19,$M$19,IF(N5=$L$20,$M$20,IF(N5=$L$21,$M$21))))</calculatedColumnFormula>
    </tableColumn>
    <tableColumn id="15" name="ScholarShip" dataDxfId="5">
      <calculatedColumnFormula>IF(M5&gt;=95%,O5*$J$17,IF(M5&gt;=85%,O5*$J$18,IF(M5&gt;=75%,O5*$J$19,IF(M5&gt;=65%,O5*$J$20,0))))</calculatedColumnFormula>
    </tableColumn>
    <tableColumn id="16" name="Transport " dataDxfId="4"/>
    <tableColumn id="17" name="Transport Fee" dataDxfId="3">
      <calculatedColumnFormula>IF(Q5="Y",$S$17,IF(Q5="N",0))</calculatedColumnFormula>
    </tableColumn>
    <tableColumn id="18" name="Category" dataDxfId="2"/>
    <tableColumn id="19" name="Discount" dataDxfId="1">
      <calculatedColumnFormula>IF(S5=$O$18,$P$18*O5,IF(S5=$O$19,$P$19*O5,IF(S5=$O$20,$P$20*O5,IF(S5=$O$21,$P$21*O5))))</calculatedColumnFormula>
    </tableColumn>
    <tableColumn id="20" name="Total Fee" dataDxfId="0">
      <calculatedColumnFormula>(O5+R5-P5-T5)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5" zoomScaleNormal="85" workbookViewId="0">
      <selection activeCell="C9" sqref="C9"/>
    </sheetView>
  </sheetViews>
  <sheetFormatPr defaultColWidth="15.26953125" defaultRowHeight="14.5" x14ac:dyDescent="0.35"/>
  <cols>
    <col min="1" max="1" width="21.36328125" style="12" customWidth="1"/>
    <col min="2" max="2" width="25" style="12" customWidth="1"/>
    <col min="3" max="3" width="23.6328125" style="12" customWidth="1"/>
    <col min="4" max="4" width="18.453125" style="12" bestFit="1" customWidth="1"/>
    <col min="5" max="5" width="20.54296875" style="12" bestFit="1" customWidth="1"/>
    <col min="6" max="6" width="20.453125" style="12" customWidth="1"/>
    <col min="7" max="16384" width="15.26953125" style="12"/>
  </cols>
  <sheetData>
    <row r="1" spans="1:8" ht="23.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9" t="s">
        <v>140</v>
      </c>
      <c r="H1" s="29"/>
    </row>
    <row r="2" spans="1:8" x14ac:dyDescent="0.35">
      <c r="A2" s="12" t="s">
        <v>6</v>
      </c>
      <c r="B2" s="12" t="s">
        <v>18</v>
      </c>
      <c r="C2" s="12" t="s">
        <v>27</v>
      </c>
      <c r="D2" s="12" t="s">
        <v>34</v>
      </c>
      <c r="E2" s="12" t="s">
        <v>45</v>
      </c>
      <c r="F2" s="12" t="s">
        <v>56</v>
      </c>
    </row>
    <row r="3" spans="1:8" ht="43.5" x14ac:dyDescent="0.35">
      <c r="A3" s="12" t="s">
        <v>7</v>
      </c>
      <c r="B3" s="12" t="s">
        <v>19</v>
      </c>
      <c r="C3" s="15" t="s">
        <v>28</v>
      </c>
      <c r="D3" s="12" t="s">
        <v>35</v>
      </c>
      <c r="E3" s="12" t="s">
        <v>46</v>
      </c>
      <c r="F3" s="12" t="s">
        <v>56</v>
      </c>
    </row>
    <row r="4" spans="1:8" ht="29" x14ac:dyDescent="0.35">
      <c r="A4" s="12" t="s">
        <v>8</v>
      </c>
      <c r="B4" s="12" t="s">
        <v>20</v>
      </c>
      <c r="C4" s="15">
        <v>44501</v>
      </c>
      <c r="D4" s="12" t="s">
        <v>36</v>
      </c>
      <c r="E4" s="12" t="s">
        <v>47</v>
      </c>
      <c r="F4" s="12" t="s">
        <v>56</v>
      </c>
    </row>
    <row r="5" spans="1:8" x14ac:dyDescent="0.35">
      <c r="A5" s="12" t="s">
        <v>9</v>
      </c>
      <c r="B5" s="12" t="s">
        <v>17</v>
      </c>
      <c r="C5" s="12" t="s">
        <v>29</v>
      </c>
      <c r="D5" s="12" t="s">
        <v>37</v>
      </c>
      <c r="E5" s="12" t="s">
        <v>48</v>
      </c>
      <c r="F5" s="12" t="s">
        <v>56</v>
      </c>
    </row>
    <row r="6" spans="1:8" ht="29" x14ac:dyDescent="0.35">
      <c r="A6" s="12" t="s">
        <v>10</v>
      </c>
      <c r="B6" s="12" t="s">
        <v>22</v>
      </c>
      <c r="C6" s="12" t="s">
        <v>30</v>
      </c>
      <c r="D6" s="12" t="s">
        <v>38</v>
      </c>
      <c r="E6" s="12" t="s">
        <v>49</v>
      </c>
      <c r="F6" s="12" t="s">
        <v>56</v>
      </c>
    </row>
    <row r="7" spans="1:8" ht="29" x14ac:dyDescent="0.35">
      <c r="A7" s="12" t="s">
        <v>11</v>
      </c>
      <c r="B7" s="12" t="s">
        <v>20</v>
      </c>
      <c r="C7" s="12" t="s">
        <v>31</v>
      </c>
      <c r="D7" s="12" t="s">
        <v>38</v>
      </c>
      <c r="E7" s="12" t="s">
        <v>50</v>
      </c>
      <c r="F7" s="12" t="s">
        <v>56</v>
      </c>
    </row>
    <row r="8" spans="1:8" ht="29" x14ac:dyDescent="0.35">
      <c r="A8" s="12" t="s">
        <v>12</v>
      </c>
      <c r="B8" s="12" t="s">
        <v>20</v>
      </c>
      <c r="C8" s="12" t="s">
        <v>31</v>
      </c>
      <c r="D8" s="12" t="s">
        <v>39</v>
      </c>
      <c r="E8" s="12" t="s">
        <v>51</v>
      </c>
      <c r="F8" s="12" t="s">
        <v>57</v>
      </c>
    </row>
    <row r="9" spans="1:8" ht="43.5" x14ac:dyDescent="0.35">
      <c r="A9" s="12" t="s">
        <v>13</v>
      </c>
      <c r="B9" s="12" t="s">
        <v>21</v>
      </c>
      <c r="C9" s="15">
        <v>44348</v>
      </c>
      <c r="D9" s="12" t="s">
        <v>40</v>
      </c>
      <c r="E9" s="12" t="s">
        <v>52</v>
      </c>
      <c r="F9" s="12" t="s">
        <v>56</v>
      </c>
    </row>
    <row r="10" spans="1:8" ht="29" x14ac:dyDescent="0.35">
      <c r="A10" s="12" t="s">
        <v>14</v>
      </c>
      <c r="B10" s="12" t="s">
        <v>23</v>
      </c>
      <c r="C10" s="12" t="s">
        <v>32</v>
      </c>
      <c r="D10" s="12" t="s">
        <v>41</v>
      </c>
      <c r="E10" s="12" t="s">
        <v>53</v>
      </c>
      <c r="F10" s="12" t="s">
        <v>57</v>
      </c>
    </row>
    <row r="11" spans="1:8" ht="29" x14ac:dyDescent="0.35">
      <c r="A11" s="12" t="s">
        <v>15</v>
      </c>
      <c r="B11" s="12" t="s">
        <v>16</v>
      </c>
      <c r="C11" s="12" t="s">
        <v>33</v>
      </c>
      <c r="D11" s="12" t="s">
        <v>42</v>
      </c>
      <c r="E11" s="12" t="s">
        <v>47</v>
      </c>
      <c r="F11" s="12" t="s">
        <v>56</v>
      </c>
    </row>
    <row r="12" spans="1:8" ht="29" x14ac:dyDescent="0.35">
      <c r="A12" s="12" t="s">
        <v>24</v>
      </c>
      <c r="B12" s="12" t="s">
        <v>26</v>
      </c>
      <c r="C12" s="12" t="s">
        <v>31</v>
      </c>
      <c r="D12" s="12" t="s">
        <v>43</v>
      </c>
      <c r="E12" s="12" t="s">
        <v>54</v>
      </c>
      <c r="F12" s="12" t="s">
        <v>57</v>
      </c>
    </row>
    <row r="13" spans="1:8" ht="29" x14ac:dyDescent="0.35">
      <c r="A13" s="12" t="s">
        <v>25</v>
      </c>
      <c r="B13" s="12" t="s">
        <v>23</v>
      </c>
      <c r="C13" s="12" t="s">
        <v>27</v>
      </c>
      <c r="D13" s="12" t="s">
        <v>44</v>
      </c>
      <c r="E13" s="12" t="s">
        <v>55</v>
      </c>
      <c r="F13" s="12" t="s">
        <v>57</v>
      </c>
    </row>
  </sheetData>
  <mergeCells count="1">
    <mergeCell ref="G1:H1"/>
  </mergeCells>
  <dataValidations disablePrompts="1" count="1">
    <dataValidation type="list" allowBlank="1" showInputMessage="1" showErrorMessage="1" sqref="B2:B13">
      <formula1>"Scotland,Wales,Northern Ireland,North East,Lakes,North West,East Midlands,West Midlands,London and SE,Devon and Cornwall,South 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A14" sqref="A14:C14"/>
    </sheetView>
  </sheetViews>
  <sheetFormatPr defaultRowHeight="14.5" x14ac:dyDescent="0.35"/>
  <cols>
    <col min="1" max="1" width="7.26953125" style="1" customWidth="1"/>
    <col min="2" max="2" width="13.6328125" style="1" customWidth="1"/>
    <col min="3" max="3" width="17.26953125" style="1" customWidth="1"/>
    <col min="4" max="4" width="9.26953125" style="1" customWidth="1"/>
    <col min="5" max="5" width="12.81640625" style="1" customWidth="1"/>
    <col min="6" max="6" width="13.81640625" style="1" customWidth="1"/>
    <col min="7" max="7" width="8.7265625" style="1"/>
    <col min="8" max="8" width="9.54296875" style="1" customWidth="1"/>
    <col min="9" max="16384" width="8.7265625" style="1"/>
  </cols>
  <sheetData>
    <row r="1" spans="1:8" s="3" customFormat="1" ht="18.5" x14ac:dyDescent="0.35">
      <c r="A1" s="4" t="s">
        <v>89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6" t="s">
        <v>88</v>
      </c>
    </row>
    <row r="2" spans="1:8" ht="22.5" customHeight="1" x14ac:dyDescent="0.35">
      <c r="A2" s="10">
        <v>1</v>
      </c>
      <c r="B2" s="2" t="s">
        <v>64</v>
      </c>
      <c r="C2" s="2" t="s">
        <v>65</v>
      </c>
      <c r="D2" s="2" t="s">
        <v>66</v>
      </c>
      <c r="E2" s="2">
        <f ca="1">RANDBETWEEN(250,470)</f>
        <v>349</v>
      </c>
      <c r="F2" s="2">
        <f ca="1">(E2/500)*100</f>
        <v>69.8</v>
      </c>
      <c r="G2" s="2" t="str">
        <f ca="1">IF(F2&gt;=60,"P","F")</f>
        <v>P</v>
      </c>
      <c r="H2" s="7" t="str">
        <f t="shared" ref="H2:H12" ca="1" si="0">IF(F2&gt;=90,"A",IF(F2&gt;=80,"B",IF(F2&gt;=70,"C",IF(F2&gt;=60,"D",IF(F2&gt;=50,"E")))))</f>
        <v>D</v>
      </c>
    </row>
    <row r="3" spans="1:8" x14ac:dyDescent="0.35">
      <c r="A3" s="10">
        <v>2</v>
      </c>
      <c r="B3" s="2" t="s">
        <v>67</v>
      </c>
      <c r="C3" s="2" t="s">
        <v>68</v>
      </c>
      <c r="D3" s="2" t="s">
        <v>66</v>
      </c>
      <c r="E3" s="2">
        <f t="shared" ref="E3:E12" ca="1" si="1">RANDBETWEEN(250,470)</f>
        <v>323</v>
      </c>
      <c r="F3" s="2">
        <f t="shared" ref="F3:F12" ca="1" si="2">(E3/500)*100</f>
        <v>64.600000000000009</v>
      </c>
      <c r="G3" s="2" t="str">
        <f t="shared" ref="G3:G12" ca="1" si="3">IF(F3&gt;=60,"P","F")</f>
        <v>P</v>
      </c>
      <c r="H3" s="7" t="str">
        <f t="shared" ca="1" si="0"/>
        <v>D</v>
      </c>
    </row>
    <row r="4" spans="1:8" x14ac:dyDescent="0.35">
      <c r="A4" s="10">
        <v>3</v>
      </c>
      <c r="B4" s="2" t="s">
        <v>69</v>
      </c>
      <c r="C4" s="2" t="s">
        <v>70</v>
      </c>
      <c r="D4" s="2" t="s">
        <v>71</v>
      </c>
      <c r="E4" s="2">
        <f t="shared" ca="1" si="1"/>
        <v>466</v>
      </c>
      <c r="F4" s="2">
        <f t="shared" ca="1" si="2"/>
        <v>93.2</v>
      </c>
      <c r="G4" s="2" t="str">
        <f t="shared" ca="1" si="3"/>
        <v>P</v>
      </c>
      <c r="H4" s="7" t="str">
        <f t="shared" ca="1" si="0"/>
        <v>A</v>
      </c>
    </row>
    <row r="5" spans="1:8" x14ac:dyDescent="0.35">
      <c r="A5" s="10">
        <v>4</v>
      </c>
      <c r="B5" s="2" t="s">
        <v>72</v>
      </c>
      <c r="C5" s="2" t="s">
        <v>73</v>
      </c>
      <c r="D5" s="2" t="s">
        <v>71</v>
      </c>
      <c r="E5" s="2">
        <f t="shared" ca="1" si="1"/>
        <v>279</v>
      </c>
      <c r="F5" s="2">
        <f t="shared" ca="1" si="2"/>
        <v>55.800000000000004</v>
      </c>
      <c r="G5" s="2" t="str">
        <f t="shared" ca="1" si="3"/>
        <v>F</v>
      </c>
      <c r="H5" s="7" t="str">
        <f t="shared" ca="1" si="0"/>
        <v>E</v>
      </c>
    </row>
    <row r="6" spans="1:8" x14ac:dyDescent="0.35">
      <c r="A6" s="10">
        <v>5</v>
      </c>
      <c r="B6" s="2" t="s">
        <v>74</v>
      </c>
      <c r="C6" s="2" t="s">
        <v>75</v>
      </c>
      <c r="D6" s="2" t="s">
        <v>66</v>
      </c>
      <c r="E6" s="2">
        <f t="shared" ca="1" si="1"/>
        <v>269</v>
      </c>
      <c r="F6" s="2">
        <f t="shared" ca="1" si="2"/>
        <v>53.800000000000004</v>
      </c>
      <c r="G6" s="2" t="str">
        <f t="shared" ca="1" si="3"/>
        <v>F</v>
      </c>
      <c r="H6" s="7" t="str">
        <f t="shared" ca="1" si="0"/>
        <v>E</v>
      </c>
    </row>
    <row r="7" spans="1:8" x14ac:dyDescent="0.35">
      <c r="A7" s="10">
        <v>6</v>
      </c>
      <c r="B7" s="2" t="s">
        <v>76</v>
      </c>
      <c r="C7" s="2" t="s">
        <v>77</v>
      </c>
      <c r="D7" s="2" t="s">
        <v>71</v>
      </c>
      <c r="E7" s="2">
        <f t="shared" ca="1" si="1"/>
        <v>403</v>
      </c>
      <c r="F7" s="2">
        <f t="shared" ca="1" si="2"/>
        <v>80.600000000000009</v>
      </c>
      <c r="G7" s="2" t="str">
        <f t="shared" ca="1" si="3"/>
        <v>P</v>
      </c>
      <c r="H7" s="7" t="str">
        <f t="shared" ca="1" si="0"/>
        <v>B</v>
      </c>
    </row>
    <row r="8" spans="1:8" x14ac:dyDescent="0.35">
      <c r="A8" s="10">
        <v>7</v>
      </c>
      <c r="B8" s="2" t="s">
        <v>78</v>
      </c>
      <c r="C8" s="2" t="s">
        <v>79</v>
      </c>
      <c r="D8" s="2" t="s">
        <v>66</v>
      </c>
      <c r="E8" s="2">
        <f t="shared" ca="1" si="1"/>
        <v>413</v>
      </c>
      <c r="F8" s="2">
        <f t="shared" ca="1" si="2"/>
        <v>82.6</v>
      </c>
      <c r="G8" s="2" t="str">
        <f t="shared" ca="1" si="3"/>
        <v>P</v>
      </c>
      <c r="H8" s="7" t="str">
        <f t="shared" ca="1" si="0"/>
        <v>B</v>
      </c>
    </row>
    <row r="9" spans="1:8" x14ac:dyDescent="0.35">
      <c r="A9" s="10">
        <v>8</v>
      </c>
      <c r="B9" s="2" t="s">
        <v>80</v>
      </c>
      <c r="C9" s="2" t="s">
        <v>81</v>
      </c>
      <c r="D9" s="2" t="s">
        <v>66</v>
      </c>
      <c r="E9" s="2">
        <f t="shared" ca="1" si="1"/>
        <v>287</v>
      </c>
      <c r="F9" s="2">
        <f t="shared" ca="1" si="2"/>
        <v>57.4</v>
      </c>
      <c r="G9" s="2" t="str">
        <f t="shared" ca="1" si="3"/>
        <v>F</v>
      </c>
      <c r="H9" s="7" t="str">
        <f t="shared" ca="1" si="0"/>
        <v>E</v>
      </c>
    </row>
    <row r="10" spans="1:8" x14ac:dyDescent="0.35">
      <c r="A10" s="10">
        <v>9</v>
      </c>
      <c r="B10" s="2" t="s">
        <v>82</v>
      </c>
      <c r="C10" s="2" t="s">
        <v>83</v>
      </c>
      <c r="D10" s="2" t="s">
        <v>71</v>
      </c>
      <c r="E10" s="2">
        <f t="shared" ca="1" si="1"/>
        <v>287</v>
      </c>
      <c r="F10" s="2">
        <f t="shared" ca="1" si="2"/>
        <v>57.4</v>
      </c>
      <c r="G10" s="2" t="str">
        <f t="shared" ca="1" si="3"/>
        <v>F</v>
      </c>
      <c r="H10" s="7" t="str">
        <f t="shared" ca="1" si="0"/>
        <v>E</v>
      </c>
    </row>
    <row r="11" spans="1:8" x14ac:dyDescent="0.35">
      <c r="A11" s="10">
        <v>10</v>
      </c>
      <c r="B11" s="2" t="s">
        <v>84</v>
      </c>
      <c r="C11" s="2" t="s">
        <v>85</v>
      </c>
      <c r="D11" s="2" t="s">
        <v>71</v>
      </c>
      <c r="E11" s="2">
        <f t="shared" ca="1" si="1"/>
        <v>450</v>
      </c>
      <c r="F11" s="2">
        <f t="shared" ca="1" si="2"/>
        <v>90</v>
      </c>
      <c r="G11" s="2" t="str">
        <f t="shared" ca="1" si="3"/>
        <v>P</v>
      </c>
      <c r="H11" s="7" t="str">
        <f t="shared" ca="1" si="0"/>
        <v>A</v>
      </c>
    </row>
    <row r="12" spans="1:8" x14ac:dyDescent="0.35">
      <c r="A12" s="11">
        <v>11</v>
      </c>
      <c r="B12" s="8" t="s">
        <v>86</v>
      </c>
      <c r="C12" s="8" t="s">
        <v>87</v>
      </c>
      <c r="D12" s="8" t="s">
        <v>66</v>
      </c>
      <c r="E12" s="8">
        <f t="shared" ca="1" si="1"/>
        <v>430</v>
      </c>
      <c r="F12" s="8">
        <f t="shared" ca="1" si="2"/>
        <v>86</v>
      </c>
      <c r="G12" s="8" t="str">
        <f t="shared" ca="1" si="3"/>
        <v>P</v>
      </c>
      <c r="H12" s="9" t="str">
        <f t="shared" ca="1" si="0"/>
        <v>B</v>
      </c>
    </row>
    <row r="14" spans="1:8" x14ac:dyDescent="0.35">
      <c r="A14" s="30" t="s">
        <v>141</v>
      </c>
      <c r="B14" s="31"/>
      <c r="C14" s="31"/>
    </row>
  </sheetData>
  <mergeCells count="1">
    <mergeCell ref="A14:C14"/>
  </mergeCells>
  <conditionalFormatting sqref="F2:F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{15D21E45-AC45-44B3-995F-38D2AAB5F696}</x14:id>
        </ext>
      </extLst>
    </cfRule>
  </conditionalFormatting>
  <conditionalFormatting sqref="G2:G12">
    <cfRule type="cellIs" dxfId="41" priority="1" operator="equal">
      <formula>"F"</formula>
    </cfRule>
    <cfRule type="cellIs" dxfId="40" priority="2" operator="equal">
      <formula>"P"</formula>
    </cfRule>
    <cfRule type="cellIs" dxfId="39" priority="3" operator="equal">
      <formula>"F"</formula>
    </cfRule>
    <cfRule type="cellIs" dxfId="38" priority="4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D21E45-AC45-44B3-995F-38D2AAB5F6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tabSelected="1" zoomScale="85" zoomScaleNormal="85" workbookViewId="0">
      <selection activeCell="I24" sqref="I24"/>
    </sheetView>
  </sheetViews>
  <sheetFormatPr defaultRowHeight="14.5" x14ac:dyDescent="0.35"/>
  <cols>
    <col min="1" max="1" width="2.7265625" style="12" customWidth="1"/>
    <col min="2" max="2" width="6.1796875" style="12" customWidth="1"/>
    <col min="3" max="3" width="13.81640625" style="12" customWidth="1"/>
    <col min="4" max="8" width="8.7265625" style="12"/>
    <col min="9" max="9" width="12.08984375" style="12" customWidth="1"/>
    <col min="10" max="12" width="8.7265625" style="12"/>
    <col min="13" max="13" width="11.453125" style="12" customWidth="1"/>
    <col min="14" max="14" width="14.36328125" style="12" customWidth="1"/>
    <col min="15" max="15" width="11.7265625" style="12" customWidth="1"/>
    <col min="16" max="16" width="11.54296875" style="12" customWidth="1"/>
    <col min="17" max="17" width="10.54296875" style="12" customWidth="1"/>
    <col min="18" max="18" width="13.36328125" style="12" customWidth="1"/>
    <col min="19" max="19" width="9.6328125" style="12" customWidth="1"/>
    <col min="20" max="20" width="9.54296875" style="12" customWidth="1"/>
    <col min="21" max="21" width="9.81640625" style="12" customWidth="1"/>
    <col min="22" max="16384" width="8.7265625" style="12"/>
  </cols>
  <sheetData>
    <row r="1" spans="2:21" x14ac:dyDescent="0.35">
      <c r="B1" s="32" t="s">
        <v>139</v>
      </c>
      <c r="C1" s="32"/>
      <c r="D1" s="32"/>
      <c r="E1" s="32"/>
    </row>
    <row r="3" spans="2:21" ht="26" x14ac:dyDescent="0.35">
      <c r="B3" s="35" t="s">
        <v>94</v>
      </c>
      <c r="C3" s="35"/>
      <c r="D3" s="35"/>
    </row>
    <row r="4" spans="2:21" x14ac:dyDescent="0.35">
      <c r="B4" s="23" t="s">
        <v>89</v>
      </c>
      <c r="C4" s="24" t="s">
        <v>95</v>
      </c>
      <c r="D4" s="24" t="s">
        <v>96</v>
      </c>
      <c r="E4" s="24" t="s">
        <v>98</v>
      </c>
      <c r="F4" s="24" t="s">
        <v>97</v>
      </c>
      <c r="G4" s="24" t="s">
        <v>99</v>
      </c>
      <c r="H4" s="24" t="s">
        <v>100</v>
      </c>
      <c r="I4" s="24" t="s">
        <v>101</v>
      </c>
      <c r="J4" s="24" t="s">
        <v>102</v>
      </c>
      <c r="K4" s="24" t="s">
        <v>103</v>
      </c>
      <c r="L4" s="24" t="s">
        <v>90</v>
      </c>
      <c r="M4" s="24" t="s">
        <v>62</v>
      </c>
      <c r="N4" s="24" t="s">
        <v>111</v>
      </c>
      <c r="O4" s="24" t="s">
        <v>129</v>
      </c>
      <c r="P4" s="24" t="s">
        <v>130</v>
      </c>
      <c r="Q4" s="24" t="s">
        <v>135</v>
      </c>
      <c r="R4" s="24" t="s">
        <v>136</v>
      </c>
      <c r="S4" s="24" t="s">
        <v>112</v>
      </c>
      <c r="T4" s="24" t="s">
        <v>113</v>
      </c>
      <c r="U4" s="26" t="s">
        <v>138</v>
      </c>
    </row>
    <row r="5" spans="2:21" x14ac:dyDescent="0.35">
      <c r="B5" s="17">
        <v>1</v>
      </c>
      <c r="C5" s="13" t="s">
        <v>104</v>
      </c>
      <c r="D5" s="13">
        <f ca="1">RANDBETWEEN(80,92)</f>
        <v>92</v>
      </c>
      <c r="E5" s="13">
        <f t="shared" ref="E5:K5" ca="1" si="0">RANDBETWEEN(80,92)</f>
        <v>80</v>
      </c>
      <c r="F5" s="13">
        <f t="shared" ca="1" si="0"/>
        <v>84</v>
      </c>
      <c r="G5" s="13">
        <f t="shared" ca="1" si="0"/>
        <v>90</v>
      </c>
      <c r="H5" s="13">
        <f t="shared" ca="1" si="0"/>
        <v>83</v>
      </c>
      <c r="I5" s="13">
        <f t="shared" ca="1" si="0"/>
        <v>91</v>
      </c>
      <c r="J5" s="13">
        <f t="shared" ca="1" si="0"/>
        <v>83</v>
      </c>
      <c r="K5" s="13">
        <f t="shared" ca="1" si="0"/>
        <v>85</v>
      </c>
      <c r="L5" s="13">
        <f ca="1">SUM(D5:K5)</f>
        <v>688</v>
      </c>
      <c r="M5" s="22">
        <f ca="1">L5/800</f>
        <v>0.86</v>
      </c>
      <c r="N5" s="13" t="s">
        <v>115</v>
      </c>
      <c r="O5" s="13">
        <f>IF(N5=$L$18,$M$18,IF(N5=$L$19,$M$19,IF(N5=$L$20,$M$20,IF(N5=$L$21,$M$21))))</f>
        <v>70000</v>
      </c>
      <c r="P5" s="13">
        <f ca="1">IF(M5&gt;=95%,O5*$J$17,IF(M5&gt;=85%,O5*$J$18,IF(M5&gt;=75%,O5*$J$19,IF(M5&gt;=65%,O5*$J$20,0))))</f>
        <v>10500</v>
      </c>
      <c r="Q5" s="13" t="s">
        <v>56</v>
      </c>
      <c r="R5" s="13">
        <f>IF(Q5="Y",$S$17,IF(Q5="N",0))</f>
        <v>2000</v>
      </c>
      <c r="S5" s="13" t="s">
        <v>121</v>
      </c>
      <c r="T5" s="13">
        <f>IF(S5=$O$18,$P$18*O5,IF(S5=$O$19,$P$19*O5,IF(S5=$O$20,$P$20*O5,IF(S5=$O$21,$P$21*O5))))</f>
        <v>21000</v>
      </c>
      <c r="U5" s="18">
        <f ca="1">(O5+R5-P5-T5)</f>
        <v>40500</v>
      </c>
    </row>
    <row r="6" spans="2:21" x14ac:dyDescent="0.35">
      <c r="B6" s="17">
        <v>2</v>
      </c>
      <c r="C6" s="13" t="s">
        <v>105</v>
      </c>
      <c r="D6" s="13">
        <f ca="1">RANDBETWEEN(65,75)</f>
        <v>69</v>
      </c>
      <c r="E6" s="13">
        <f t="shared" ref="E6:K6" ca="1" si="1">RANDBETWEEN(65,75)</f>
        <v>73</v>
      </c>
      <c r="F6" s="13">
        <f t="shared" ca="1" si="1"/>
        <v>69</v>
      </c>
      <c r="G6" s="13">
        <f t="shared" ca="1" si="1"/>
        <v>67</v>
      </c>
      <c r="H6" s="13">
        <f t="shared" ca="1" si="1"/>
        <v>69</v>
      </c>
      <c r="I6" s="13">
        <f t="shared" ca="1" si="1"/>
        <v>69</v>
      </c>
      <c r="J6" s="13">
        <f t="shared" ca="1" si="1"/>
        <v>73</v>
      </c>
      <c r="K6" s="13">
        <f t="shared" ca="1" si="1"/>
        <v>66</v>
      </c>
      <c r="L6" s="13">
        <f t="shared" ref="L6:L14" ca="1" si="2">SUM(D6:K6)</f>
        <v>555</v>
      </c>
      <c r="M6" s="22">
        <f t="shared" ref="M6:M14" ca="1" si="3">L6/800</f>
        <v>0.69374999999999998</v>
      </c>
      <c r="N6" s="13" t="s">
        <v>116</v>
      </c>
      <c r="O6" s="13">
        <f t="shared" ref="O6:O14" si="4">IF(N6=$L$18,$M$18,IF(N6=$L$19,$M$19,IF(N6=$L$20,$M$20,IF(N6=$L$21,$M$21))))</f>
        <v>55000</v>
      </c>
      <c r="P6" s="13">
        <f t="shared" ref="P6:P13" ca="1" si="5">IF(M6&gt;=95%,O6*$J$17,IF(M6&gt;=85%,O6*$J$18,IF(M6&gt;=75%,O6*$J$19,IF(M6&gt;=65%,O6*$J$20,0))))</f>
        <v>3850.0000000000005</v>
      </c>
      <c r="Q6" s="13" t="s">
        <v>56</v>
      </c>
      <c r="R6" s="13">
        <f t="shared" ref="R6:R14" si="6">IF(Q6="Y",$S$17,IF(Q6="N",0))</f>
        <v>2000</v>
      </c>
      <c r="S6" s="13" t="s">
        <v>121</v>
      </c>
      <c r="T6" s="13">
        <f t="shared" ref="T6:T14" si="7">IF(S6=$O$18,$P$18*O6,IF(S6=$O$19,$P$19*O6,IF(S6=$O$20,$P$20*O6,IF(S6=$O$21,$P$21*O6))))</f>
        <v>16500</v>
      </c>
      <c r="U6" s="18">
        <f t="shared" ref="U6:U14" ca="1" si="8">(O6+R6-P6-T6)</f>
        <v>36650</v>
      </c>
    </row>
    <row r="7" spans="2:21" x14ac:dyDescent="0.35">
      <c r="B7" s="17">
        <v>3</v>
      </c>
      <c r="C7" s="13" t="s">
        <v>91</v>
      </c>
      <c r="D7" s="13">
        <f ca="1">RANDBETWEEN(87,92)</f>
        <v>90</v>
      </c>
      <c r="E7" s="13">
        <f t="shared" ref="E7:K7" ca="1" si="9">RANDBETWEEN(87,92)</f>
        <v>91</v>
      </c>
      <c r="F7" s="13">
        <f t="shared" ca="1" si="9"/>
        <v>92</v>
      </c>
      <c r="G7" s="13">
        <f t="shared" ca="1" si="9"/>
        <v>91</v>
      </c>
      <c r="H7" s="13">
        <f t="shared" ca="1" si="9"/>
        <v>89</v>
      </c>
      <c r="I7" s="13">
        <f t="shared" ca="1" si="9"/>
        <v>88</v>
      </c>
      <c r="J7" s="13">
        <f t="shared" ca="1" si="9"/>
        <v>92</v>
      </c>
      <c r="K7" s="13">
        <f t="shared" ca="1" si="9"/>
        <v>92</v>
      </c>
      <c r="L7" s="13">
        <f t="shared" ca="1" si="2"/>
        <v>725</v>
      </c>
      <c r="M7" s="22">
        <f t="shared" ca="1" si="3"/>
        <v>0.90625</v>
      </c>
      <c r="N7" s="13" t="s">
        <v>116</v>
      </c>
      <c r="O7" s="13">
        <f t="shared" si="4"/>
        <v>55000</v>
      </c>
      <c r="P7" s="13">
        <f t="shared" ca="1" si="5"/>
        <v>8250</v>
      </c>
      <c r="Q7" s="13" t="s">
        <v>56</v>
      </c>
      <c r="R7" s="13">
        <f t="shared" si="6"/>
        <v>2000</v>
      </c>
      <c r="S7" s="13" t="s">
        <v>119</v>
      </c>
      <c r="T7" s="13">
        <f t="shared" si="7"/>
        <v>27500</v>
      </c>
      <c r="U7" s="18">
        <f t="shared" ca="1" si="8"/>
        <v>21250</v>
      </c>
    </row>
    <row r="8" spans="2:21" x14ac:dyDescent="0.35">
      <c r="B8" s="17">
        <v>4</v>
      </c>
      <c r="C8" s="13" t="s">
        <v>106</v>
      </c>
      <c r="D8" s="13">
        <f ca="1">RANDBETWEEN(80,88)</f>
        <v>86</v>
      </c>
      <c r="E8" s="13">
        <f t="shared" ref="E8:K8" ca="1" si="10">RANDBETWEEN(80,88)</f>
        <v>80</v>
      </c>
      <c r="F8" s="13">
        <f t="shared" ca="1" si="10"/>
        <v>87</v>
      </c>
      <c r="G8" s="13">
        <f t="shared" ca="1" si="10"/>
        <v>84</v>
      </c>
      <c r="H8" s="13">
        <f t="shared" ca="1" si="10"/>
        <v>80</v>
      </c>
      <c r="I8" s="13">
        <f t="shared" ca="1" si="10"/>
        <v>84</v>
      </c>
      <c r="J8" s="13">
        <f t="shared" ca="1" si="10"/>
        <v>86</v>
      </c>
      <c r="K8" s="13">
        <f t="shared" ca="1" si="10"/>
        <v>80</v>
      </c>
      <c r="L8" s="13">
        <f t="shared" ca="1" si="2"/>
        <v>667</v>
      </c>
      <c r="M8" s="22">
        <f t="shared" ca="1" si="3"/>
        <v>0.83374999999999999</v>
      </c>
      <c r="N8" s="13" t="s">
        <v>115</v>
      </c>
      <c r="O8" s="13">
        <f t="shared" si="4"/>
        <v>70000</v>
      </c>
      <c r="P8" s="13">
        <f t="shared" ca="1" si="5"/>
        <v>7000</v>
      </c>
      <c r="Q8" s="13" t="s">
        <v>56</v>
      </c>
      <c r="R8" s="13">
        <f t="shared" si="6"/>
        <v>2000</v>
      </c>
      <c r="S8" s="13" t="s">
        <v>120</v>
      </c>
      <c r="T8" s="13">
        <f t="shared" si="7"/>
        <v>28000</v>
      </c>
      <c r="U8" s="18">
        <f t="shared" ca="1" si="8"/>
        <v>37000</v>
      </c>
    </row>
    <row r="9" spans="2:21" x14ac:dyDescent="0.35">
      <c r="B9" s="17">
        <v>5</v>
      </c>
      <c r="C9" s="13" t="s">
        <v>92</v>
      </c>
      <c r="D9" s="13">
        <f ca="1">RANDBETWEEN(75,82)</f>
        <v>82</v>
      </c>
      <c r="E9" s="13">
        <f t="shared" ref="E9:K9" ca="1" si="11">RANDBETWEEN(75,82)</f>
        <v>76</v>
      </c>
      <c r="F9" s="13">
        <f t="shared" ca="1" si="11"/>
        <v>76</v>
      </c>
      <c r="G9" s="13">
        <f t="shared" ca="1" si="11"/>
        <v>75</v>
      </c>
      <c r="H9" s="13">
        <f t="shared" ca="1" si="11"/>
        <v>82</v>
      </c>
      <c r="I9" s="13">
        <f t="shared" ca="1" si="11"/>
        <v>82</v>
      </c>
      <c r="J9" s="13">
        <f t="shared" ca="1" si="11"/>
        <v>76</v>
      </c>
      <c r="K9" s="13">
        <f t="shared" ca="1" si="11"/>
        <v>79</v>
      </c>
      <c r="L9" s="13">
        <f t="shared" ca="1" si="2"/>
        <v>628</v>
      </c>
      <c r="M9" s="22">
        <f t="shared" ca="1" si="3"/>
        <v>0.78500000000000003</v>
      </c>
      <c r="N9" s="13" t="s">
        <v>66</v>
      </c>
      <c r="O9" s="13">
        <f t="shared" si="4"/>
        <v>50000</v>
      </c>
      <c r="P9" s="13">
        <f t="shared" ca="1" si="5"/>
        <v>5000</v>
      </c>
      <c r="Q9" s="13" t="s">
        <v>57</v>
      </c>
      <c r="R9" s="13">
        <f t="shared" si="6"/>
        <v>0</v>
      </c>
      <c r="S9" s="13" t="s">
        <v>122</v>
      </c>
      <c r="T9" s="13">
        <f t="shared" si="7"/>
        <v>0</v>
      </c>
      <c r="U9" s="18">
        <f t="shared" ca="1" si="8"/>
        <v>45000</v>
      </c>
    </row>
    <row r="10" spans="2:21" x14ac:dyDescent="0.35">
      <c r="B10" s="17">
        <v>6</v>
      </c>
      <c r="C10" s="13" t="s">
        <v>107</v>
      </c>
      <c r="D10" s="13">
        <f ca="1">RANDBETWEEN(85,90)</f>
        <v>85</v>
      </c>
      <c r="E10" s="13">
        <f t="shared" ref="E10:K10" ca="1" si="12">RANDBETWEEN(85,90)</f>
        <v>85</v>
      </c>
      <c r="F10" s="13">
        <f t="shared" ca="1" si="12"/>
        <v>88</v>
      </c>
      <c r="G10" s="13">
        <f t="shared" ca="1" si="12"/>
        <v>88</v>
      </c>
      <c r="H10" s="13">
        <f t="shared" ca="1" si="12"/>
        <v>87</v>
      </c>
      <c r="I10" s="13">
        <f t="shared" ca="1" si="12"/>
        <v>86</v>
      </c>
      <c r="J10" s="13">
        <f t="shared" ca="1" si="12"/>
        <v>90</v>
      </c>
      <c r="K10" s="13">
        <f t="shared" ca="1" si="12"/>
        <v>87</v>
      </c>
      <c r="L10" s="13">
        <f t="shared" ca="1" si="2"/>
        <v>696</v>
      </c>
      <c r="M10" s="22">
        <f t="shared" ca="1" si="3"/>
        <v>0.87</v>
      </c>
      <c r="N10" s="13" t="s">
        <v>117</v>
      </c>
      <c r="O10" s="13">
        <f t="shared" si="4"/>
        <v>80000</v>
      </c>
      <c r="P10" s="13">
        <f t="shared" ca="1" si="5"/>
        <v>12000</v>
      </c>
      <c r="Q10" s="13" t="s">
        <v>56</v>
      </c>
      <c r="R10" s="13">
        <f t="shared" si="6"/>
        <v>2000</v>
      </c>
      <c r="S10" s="13" t="s">
        <v>120</v>
      </c>
      <c r="T10" s="13">
        <f t="shared" si="7"/>
        <v>32000</v>
      </c>
      <c r="U10" s="18">
        <f t="shared" ca="1" si="8"/>
        <v>38000</v>
      </c>
    </row>
    <row r="11" spans="2:21" x14ac:dyDescent="0.35">
      <c r="B11" s="17">
        <v>7</v>
      </c>
      <c r="C11" s="13" t="s">
        <v>108</v>
      </c>
      <c r="D11" s="13">
        <f ca="1">RANDBETWEEN(90,95)</f>
        <v>90</v>
      </c>
      <c r="E11" s="13">
        <f t="shared" ref="E11:K11" ca="1" si="13">RANDBETWEEN(90,95)</f>
        <v>94</v>
      </c>
      <c r="F11" s="13">
        <f t="shared" ca="1" si="13"/>
        <v>94</v>
      </c>
      <c r="G11" s="13">
        <f t="shared" ca="1" si="13"/>
        <v>91</v>
      </c>
      <c r="H11" s="13">
        <f t="shared" ca="1" si="13"/>
        <v>94</v>
      </c>
      <c r="I11" s="13">
        <f t="shared" ca="1" si="13"/>
        <v>94</v>
      </c>
      <c r="J11" s="13">
        <f t="shared" ca="1" si="13"/>
        <v>90</v>
      </c>
      <c r="K11" s="13">
        <f t="shared" ca="1" si="13"/>
        <v>92</v>
      </c>
      <c r="L11" s="13">
        <f t="shared" ca="1" si="2"/>
        <v>739</v>
      </c>
      <c r="M11" s="22">
        <f t="shared" ca="1" si="3"/>
        <v>0.92374999999999996</v>
      </c>
      <c r="N11" s="13" t="s">
        <v>116</v>
      </c>
      <c r="O11" s="13">
        <f t="shared" si="4"/>
        <v>55000</v>
      </c>
      <c r="P11" s="13">
        <f t="shared" ca="1" si="5"/>
        <v>8250</v>
      </c>
      <c r="Q11" s="13" t="s">
        <v>56</v>
      </c>
      <c r="R11" s="13">
        <f t="shared" si="6"/>
        <v>2000</v>
      </c>
      <c r="S11" s="13" t="s">
        <v>119</v>
      </c>
      <c r="T11" s="13">
        <f t="shared" si="7"/>
        <v>27500</v>
      </c>
      <c r="U11" s="18">
        <f t="shared" ca="1" si="8"/>
        <v>21250</v>
      </c>
    </row>
    <row r="12" spans="2:21" x14ac:dyDescent="0.35">
      <c r="B12" s="17">
        <v>8</v>
      </c>
      <c r="C12" s="13" t="s">
        <v>109</v>
      </c>
      <c r="D12" s="13">
        <f ca="1">RANDBETWEEN(78,85)</f>
        <v>83</v>
      </c>
      <c r="E12" s="13">
        <f t="shared" ref="E12:K12" ca="1" si="14">RANDBETWEEN(78,85)</f>
        <v>78</v>
      </c>
      <c r="F12" s="13">
        <f t="shared" ca="1" si="14"/>
        <v>79</v>
      </c>
      <c r="G12" s="13">
        <f t="shared" ca="1" si="14"/>
        <v>79</v>
      </c>
      <c r="H12" s="13">
        <f t="shared" ca="1" si="14"/>
        <v>84</v>
      </c>
      <c r="I12" s="13">
        <f t="shared" ca="1" si="14"/>
        <v>84</v>
      </c>
      <c r="J12" s="13">
        <f t="shared" ca="1" si="14"/>
        <v>83</v>
      </c>
      <c r="K12" s="13">
        <f t="shared" ca="1" si="14"/>
        <v>81</v>
      </c>
      <c r="L12" s="13">
        <f t="shared" ca="1" si="2"/>
        <v>651</v>
      </c>
      <c r="M12" s="22">
        <f t="shared" ca="1" si="3"/>
        <v>0.81374999999999997</v>
      </c>
      <c r="N12" s="13" t="s">
        <v>115</v>
      </c>
      <c r="O12" s="13">
        <f t="shared" si="4"/>
        <v>70000</v>
      </c>
      <c r="P12" s="13">
        <f t="shared" ca="1" si="5"/>
        <v>7000</v>
      </c>
      <c r="Q12" s="13" t="s">
        <v>57</v>
      </c>
      <c r="R12" s="13">
        <f t="shared" si="6"/>
        <v>0</v>
      </c>
      <c r="S12" s="13" t="s">
        <v>122</v>
      </c>
      <c r="T12" s="13">
        <f t="shared" si="7"/>
        <v>0</v>
      </c>
      <c r="U12" s="18">
        <f t="shared" ca="1" si="8"/>
        <v>63000</v>
      </c>
    </row>
    <row r="13" spans="2:21" x14ac:dyDescent="0.35">
      <c r="B13" s="17">
        <v>9</v>
      </c>
      <c r="C13" s="13" t="s">
        <v>110</v>
      </c>
      <c r="D13" s="13">
        <f ca="1">RANDBETWEEN(85,92)</f>
        <v>86</v>
      </c>
      <c r="E13" s="13">
        <f t="shared" ref="E13:K13" ca="1" si="15">RANDBETWEEN(85,92)</f>
        <v>90</v>
      </c>
      <c r="F13" s="13">
        <f t="shared" ca="1" si="15"/>
        <v>89</v>
      </c>
      <c r="G13" s="13">
        <f t="shared" ca="1" si="15"/>
        <v>89</v>
      </c>
      <c r="H13" s="13">
        <f t="shared" ca="1" si="15"/>
        <v>90</v>
      </c>
      <c r="I13" s="13">
        <f t="shared" ca="1" si="15"/>
        <v>86</v>
      </c>
      <c r="J13" s="13">
        <f t="shared" ca="1" si="15"/>
        <v>90</v>
      </c>
      <c r="K13" s="13">
        <f t="shared" ca="1" si="15"/>
        <v>87</v>
      </c>
      <c r="L13" s="13">
        <f t="shared" ca="1" si="2"/>
        <v>707</v>
      </c>
      <c r="M13" s="22">
        <f t="shared" ca="1" si="3"/>
        <v>0.88375000000000004</v>
      </c>
      <c r="N13" s="13" t="s">
        <v>117</v>
      </c>
      <c r="O13" s="13">
        <f t="shared" si="4"/>
        <v>80000</v>
      </c>
      <c r="P13" s="13">
        <f t="shared" ca="1" si="5"/>
        <v>12000</v>
      </c>
      <c r="Q13" s="13" t="s">
        <v>57</v>
      </c>
      <c r="R13" s="13">
        <f t="shared" si="6"/>
        <v>0</v>
      </c>
      <c r="S13" s="13" t="s">
        <v>122</v>
      </c>
      <c r="T13" s="13">
        <f t="shared" si="7"/>
        <v>0</v>
      </c>
      <c r="U13" s="18">
        <f t="shared" ca="1" si="8"/>
        <v>68000</v>
      </c>
    </row>
    <row r="14" spans="2:21" x14ac:dyDescent="0.35">
      <c r="B14" s="19">
        <v>10</v>
      </c>
      <c r="C14" s="20" t="s">
        <v>93</v>
      </c>
      <c r="D14" s="20">
        <f ca="1">RANDBETWEEN(92,98)</f>
        <v>94</v>
      </c>
      <c r="E14" s="20">
        <f t="shared" ref="E14:K14" ca="1" si="16">RANDBETWEEN(92,98)</f>
        <v>98</v>
      </c>
      <c r="F14" s="20">
        <f t="shared" ca="1" si="16"/>
        <v>94</v>
      </c>
      <c r="G14" s="20">
        <f t="shared" ca="1" si="16"/>
        <v>98</v>
      </c>
      <c r="H14" s="20">
        <f t="shared" ca="1" si="16"/>
        <v>95</v>
      </c>
      <c r="I14" s="20">
        <f t="shared" ca="1" si="16"/>
        <v>93</v>
      </c>
      <c r="J14" s="20">
        <f t="shared" ca="1" si="16"/>
        <v>96</v>
      </c>
      <c r="K14" s="20">
        <f t="shared" ca="1" si="16"/>
        <v>93</v>
      </c>
      <c r="L14" s="20">
        <f t="shared" ca="1" si="2"/>
        <v>761</v>
      </c>
      <c r="M14" s="25">
        <f t="shared" ca="1" si="3"/>
        <v>0.95125000000000004</v>
      </c>
      <c r="N14" s="20" t="s">
        <v>115</v>
      </c>
      <c r="O14" s="20">
        <f t="shared" si="4"/>
        <v>70000</v>
      </c>
      <c r="P14" s="20">
        <f ca="1">IF(M14&gt;=95%,O14*$J$17,IF(M14&gt;=85%,O14*$J$18,IF(M14&gt;=75%,O14*$J$19,IF(M14&gt;=65%,O14*$J$20,0))))</f>
        <v>14000</v>
      </c>
      <c r="Q14" s="20" t="s">
        <v>56</v>
      </c>
      <c r="R14" s="20">
        <f t="shared" si="6"/>
        <v>2000</v>
      </c>
      <c r="S14" s="20" t="s">
        <v>121</v>
      </c>
      <c r="T14" s="20">
        <f t="shared" si="7"/>
        <v>21000</v>
      </c>
      <c r="U14" s="21">
        <f t="shared" ca="1" si="8"/>
        <v>37000</v>
      </c>
    </row>
    <row r="15" spans="2:21" x14ac:dyDescent="0.35">
      <c r="M15" s="14"/>
    </row>
    <row r="16" spans="2:21" x14ac:dyDescent="0.35">
      <c r="I16" s="36"/>
      <c r="J16" s="36"/>
    </row>
    <row r="17" spans="2:19" ht="29" x14ac:dyDescent="0.35">
      <c r="B17" s="34" t="s">
        <v>123</v>
      </c>
      <c r="C17" s="34"/>
      <c r="D17" s="34"/>
      <c r="E17" s="34"/>
      <c r="I17" s="27" t="s">
        <v>131</v>
      </c>
      <c r="J17" s="28">
        <v>0.2</v>
      </c>
      <c r="L17" s="27" t="s">
        <v>114</v>
      </c>
      <c r="M17" s="27" t="s">
        <v>118</v>
      </c>
      <c r="O17" s="33" t="s">
        <v>112</v>
      </c>
      <c r="P17" s="33"/>
      <c r="R17" s="27" t="s">
        <v>137</v>
      </c>
      <c r="S17" s="27">
        <v>2000</v>
      </c>
    </row>
    <row r="18" spans="2:19" ht="14.5" customHeight="1" x14ac:dyDescent="0.35">
      <c r="B18" s="34" t="s">
        <v>124</v>
      </c>
      <c r="C18" s="34"/>
      <c r="D18" s="34"/>
      <c r="E18" s="34"/>
      <c r="I18" s="27" t="s">
        <v>133</v>
      </c>
      <c r="J18" s="28">
        <v>0.15</v>
      </c>
      <c r="L18" s="27" t="s">
        <v>66</v>
      </c>
      <c r="M18" s="27">
        <v>50000</v>
      </c>
      <c r="O18" s="27" t="s">
        <v>119</v>
      </c>
      <c r="P18" s="27">
        <v>0.5</v>
      </c>
    </row>
    <row r="19" spans="2:19" ht="14.5" customHeight="1" x14ac:dyDescent="0.35">
      <c r="B19" s="34" t="s">
        <v>125</v>
      </c>
      <c r="C19" s="34"/>
      <c r="D19" s="34"/>
      <c r="E19" s="34"/>
      <c r="I19" s="27" t="s">
        <v>132</v>
      </c>
      <c r="J19" s="28">
        <v>0.1</v>
      </c>
      <c r="L19" s="27" t="s">
        <v>115</v>
      </c>
      <c r="M19" s="27">
        <v>70000</v>
      </c>
      <c r="O19" s="27" t="s">
        <v>120</v>
      </c>
      <c r="P19" s="27">
        <v>0.4</v>
      </c>
    </row>
    <row r="20" spans="2:19" ht="14.5" customHeight="1" x14ac:dyDescent="0.35">
      <c r="B20" s="34" t="s">
        <v>126</v>
      </c>
      <c r="C20" s="34"/>
      <c r="D20" s="34"/>
      <c r="E20" s="34"/>
      <c r="I20" s="27" t="s">
        <v>134</v>
      </c>
      <c r="J20" s="28">
        <v>7.0000000000000007E-2</v>
      </c>
      <c r="L20" s="27" t="s">
        <v>116</v>
      </c>
      <c r="M20" s="27">
        <v>55000</v>
      </c>
      <c r="O20" s="27" t="s">
        <v>121</v>
      </c>
      <c r="P20" s="27">
        <v>0.3</v>
      </c>
    </row>
    <row r="21" spans="2:19" x14ac:dyDescent="0.35">
      <c r="B21" s="34" t="s">
        <v>127</v>
      </c>
      <c r="C21" s="34"/>
      <c r="D21" s="34"/>
      <c r="E21" s="34"/>
      <c r="L21" s="27" t="s">
        <v>117</v>
      </c>
      <c r="M21" s="27">
        <v>80000</v>
      </c>
      <c r="O21" s="27" t="s">
        <v>122</v>
      </c>
      <c r="P21" s="27">
        <v>0</v>
      </c>
    </row>
    <row r="22" spans="2:19" x14ac:dyDescent="0.35">
      <c r="B22" s="34" t="s">
        <v>128</v>
      </c>
      <c r="C22" s="34"/>
      <c r="D22" s="34"/>
      <c r="E22" s="34"/>
    </row>
  </sheetData>
  <mergeCells count="10">
    <mergeCell ref="B1:E1"/>
    <mergeCell ref="O17:P17"/>
    <mergeCell ref="B22:E22"/>
    <mergeCell ref="B17:E17"/>
    <mergeCell ref="B18:E18"/>
    <mergeCell ref="B3:D3"/>
    <mergeCell ref="I16:J16"/>
    <mergeCell ref="B19:E19"/>
    <mergeCell ref="B20:E20"/>
    <mergeCell ref="B21:E21"/>
  </mergeCells>
  <dataValidations count="3">
    <dataValidation type="list" allowBlank="1" showInputMessage="1" showErrorMessage="1" errorTitle="Wrong Course" error="You have selected Wrong Course.This is not part of the list" sqref="N5:N14">
      <formula1>"BCA,B.Tech,MCA,M.Tech"</formula1>
    </dataValidation>
    <dataValidation type="list" allowBlank="1" showInputMessage="1" showErrorMessage="1" errorTitle="WRONG INPUT" error="Please Select Yes as 'Y' OR No as 'N'" sqref="Q5:Q14">
      <formula1>"Y,N"</formula1>
    </dataValidation>
    <dataValidation type="list" allowBlank="1" showInputMessage="1" showErrorMessage="1" errorTitle="Wrong Category Input" sqref="S5:S14">
      <formula1>"SC,ST,OBC,GENERAL"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1</vt:lpstr>
      <vt:lpstr>Basic Formating</vt:lpstr>
      <vt:lpstr>Assignment 1 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dabas</dc:creator>
  <cp:lastModifiedBy>rohit dabas</cp:lastModifiedBy>
  <dcterms:created xsi:type="dcterms:W3CDTF">2024-03-04T08:42:50Z</dcterms:created>
  <dcterms:modified xsi:type="dcterms:W3CDTF">2024-03-13T14:22:22Z</dcterms:modified>
</cp:coreProperties>
</file>