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hit\Downloads\Compressed\Data-Analysis-No-Low-code-Training-SAITM-main\Data-Analysis-No-Low-code-Training-SAITM-main\"/>
    </mc:Choice>
  </mc:AlternateContent>
  <bookViews>
    <workbookView xWindow="0" yWindow="0" windowWidth="19200" windowHeight="7310" firstSheet="2" activeTab="4"/>
  </bookViews>
  <sheets>
    <sheet name="Basic 1" sheetId="1" r:id="rId1"/>
    <sheet name="Basic Formating" sheetId="2" r:id="rId2"/>
    <sheet name="Function 1" sheetId="3" r:id="rId3"/>
    <sheet name="Function2" sheetId="4" r:id="rId4"/>
    <sheet name="String functions" sheetId="6" r:id="rId5"/>
    <sheet name="Bar-Pie charts" sheetId="7" r:id="rId6"/>
    <sheet name="Pie chart proper" sheetId="8" r:id="rId7"/>
  </sheets>
  <definedNames>
    <definedName name="_xlnm._FilterDatabase" localSheetId="0" hidden="1">'Basic 1'!$A$1:$F$1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8" l="1"/>
  <c r="E12" i="8"/>
  <c r="F12" i="8"/>
  <c r="G12" i="8"/>
  <c r="C12" i="8"/>
  <c r="D11" i="8"/>
  <c r="E11" i="8"/>
  <c r="F11" i="8"/>
  <c r="G11" i="8"/>
  <c r="C11" i="8"/>
  <c r="D10" i="8"/>
  <c r="E10" i="8"/>
  <c r="F10" i="8"/>
  <c r="G10" i="8"/>
  <c r="C10" i="8"/>
  <c r="G9" i="8"/>
  <c r="D9" i="8"/>
  <c r="E9" i="8"/>
  <c r="F9" i="8"/>
  <c r="C9" i="8"/>
  <c r="D8" i="8"/>
  <c r="E8" i="8"/>
  <c r="F8" i="8"/>
  <c r="G8" i="8"/>
  <c r="C8" i="8"/>
  <c r="D7" i="8"/>
  <c r="E7" i="8"/>
  <c r="F7" i="8"/>
  <c r="G7" i="8"/>
  <c r="C7" i="8"/>
  <c r="D6" i="8"/>
  <c r="E6" i="8"/>
  <c r="F6" i="8"/>
  <c r="G6" i="8"/>
  <c r="C6" i="8"/>
  <c r="D5" i="8"/>
  <c r="E5" i="8"/>
  <c r="F5" i="8"/>
  <c r="G5" i="8"/>
  <c r="C5" i="8"/>
  <c r="D4" i="8"/>
  <c r="E4" i="8"/>
  <c r="F4" i="8"/>
  <c r="G4" i="8"/>
  <c r="C4" i="8"/>
  <c r="D3" i="8"/>
  <c r="E3" i="8"/>
  <c r="F3" i="8"/>
  <c r="G3" i="8"/>
  <c r="C3" i="8"/>
  <c r="J14" i="7"/>
  <c r="I14" i="7"/>
  <c r="H14" i="7"/>
  <c r="G14" i="7"/>
  <c r="F14" i="7"/>
  <c r="E14" i="7"/>
  <c r="D14" i="7"/>
  <c r="C14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G5" i="6"/>
  <c r="D13" i="6"/>
  <c r="D12" i="6"/>
  <c r="H6" i="8" l="1"/>
  <c r="H7" i="8"/>
  <c r="H10" i="8"/>
  <c r="H11" i="8"/>
  <c r="H4" i="8"/>
  <c r="H8" i="8"/>
  <c r="H9" i="8"/>
  <c r="H12" i="8"/>
  <c r="H5" i="8"/>
  <c r="H3" i="8"/>
  <c r="L3" i="6"/>
  <c r="L4" i="6"/>
  <c r="L2" i="6"/>
  <c r="I3" i="6"/>
  <c r="I4" i="6"/>
  <c r="I2" i="6"/>
  <c r="E3" i="6"/>
  <c r="E4" i="6"/>
  <c r="E5" i="6"/>
  <c r="E6" i="6"/>
  <c r="E7" i="6"/>
  <c r="E8" i="6"/>
  <c r="E2" i="6"/>
  <c r="B3" i="6"/>
  <c r="B4" i="6"/>
  <c r="B5" i="6"/>
  <c r="B6" i="6"/>
  <c r="B7" i="6"/>
  <c r="B8" i="6"/>
  <c r="B2" i="6"/>
  <c r="I12" i="8" l="1"/>
  <c r="N12" i="8" s="1"/>
  <c r="O12" i="8" s="1"/>
  <c r="I9" i="8"/>
  <c r="I10" i="8"/>
  <c r="N10" i="8" s="1"/>
  <c r="O10" i="8" s="1"/>
  <c r="I8" i="8"/>
  <c r="N8" i="8" s="1"/>
  <c r="O8" i="8" s="1"/>
  <c r="I7" i="8"/>
  <c r="N7" i="8" s="1"/>
  <c r="O7" i="8" s="1"/>
  <c r="I11" i="8"/>
  <c r="I5" i="8"/>
  <c r="I4" i="8"/>
  <c r="N4" i="8" s="1"/>
  <c r="O4" i="8" s="1"/>
  <c r="I6" i="8"/>
  <c r="I3" i="8"/>
  <c r="B18" i="4"/>
  <c r="D15" i="4"/>
  <c r="D3" i="4"/>
  <c r="D4" i="4"/>
  <c r="D5" i="4"/>
  <c r="D6" i="4"/>
  <c r="D7" i="4"/>
  <c r="D8" i="4"/>
  <c r="D9" i="4"/>
  <c r="D10" i="4"/>
  <c r="D11" i="4"/>
  <c r="D2" i="4"/>
  <c r="F3" i="4"/>
  <c r="F4" i="4"/>
  <c r="F5" i="4"/>
  <c r="F6" i="4"/>
  <c r="F7" i="4"/>
  <c r="F8" i="4"/>
  <c r="F9" i="4"/>
  <c r="F10" i="4"/>
  <c r="F11" i="4"/>
  <c r="F2" i="4"/>
  <c r="N3" i="8" l="1"/>
  <c r="O3" i="8" s="1"/>
  <c r="J11" i="8"/>
  <c r="N11" i="8"/>
  <c r="O11" i="8" s="1"/>
  <c r="J9" i="8"/>
  <c r="N9" i="8"/>
  <c r="O9" i="8" s="1"/>
  <c r="K6" i="8"/>
  <c r="N6" i="8"/>
  <c r="O6" i="8" s="1"/>
  <c r="J5" i="8"/>
  <c r="N5" i="8"/>
  <c r="O5" i="8" s="1"/>
  <c r="K9" i="8"/>
  <c r="J12" i="8"/>
  <c r="K12" i="8"/>
  <c r="K11" i="8"/>
  <c r="J6" i="8"/>
  <c r="K10" i="8"/>
  <c r="J10" i="8"/>
  <c r="J4" i="8"/>
  <c r="J8" i="8"/>
  <c r="K5" i="8"/>
  <c r="J7" i="8"/>
  <c r="J3" i="8"/>
  <c r="K3" i="8"/>
  <c r="K4" i="8"/>
  <c r="K8" i="8"/>
  <c r="K7" i="8"/>
  <c r="B15" i="4"/>
  <c r="C18" i="4"/>
  <c r="C15" i="4"/>
  <c r="I2" i="4"/>
  <c r="I4" i="4"/>
  <c r="L2" i="4"/>
  <c r="I3" i="4"/>
  <c r="L9" i="3"/>
  <c r="E10" i="3"/>
  <c r="F10" i="3"/>
  <c r="G10" i="3"/>
  <c r="H10" i="3"/>
  <c r="I10" i="3"/>
  <c r="J10" i="3"/>
  <c r="K10" i="3"/>
  <c r="D10" i="3"/>
  <c r="E8" i="3"/>
  <c r="F8" i="3"/>
  <c r="G8" i="3"/>
  <c r="H8" i="3"/>
  <c r="I8" i="3"/>
  <c r="J8" i="3"/>
  <c r="K8" i="3"/>
  <c r="D8" i="3"/>
  <c r="E7" i="3"/>
  <c r="F7" i="3"/>
  <c r="G7" i="3"/>
  <c r="H7" i="3"/>
  <c r="I7" i="3"/>
  <c r="J7" i="3"/>
  <c r="K7" i="3"/>
  <c r="D7" i="3"/>
  <c r="E6" i="3"/>
  <c r="F6" i="3"/>
  <c r="G6" i="3"/>
  <c r="H6" i="3"/>
  <c r="I6" i="3"/>
  <c r="J6" i="3"/>
  <c r="K6" i="3"/>
  <c r="D6" i="3"/>
  <c r="E5" i="3"/>
  <c r="F5" i="3"/>
  <c r="G5" i="3"/>
  <c r="H5" i="3"/>
  <c r="I5" i="3"/>
  <c r="J5" i="3"/>
  <c r="K5" i="3"/>
  <c r="D5" i="3"/>
  <c r="E3" i="2"/>
  <c r="F3" i="2" s="1"/>
  <c r="H3" i="2" s="1"/>
  <c r="E4" i="2"/>
  <c r="F4" i="2" s="1"/>
  <c r="H4" i="2" s="1"/>
  <c r="E5" i="2"/>
  <c r="F5" i="2" s="1"/>
  <c r="H5" i="2" s="1"/>
  <c r="E6" i="2"/>
  <c r="F6" i="2" s="1"/>
  <c r="H6" i="2" s="1"/>
  <c r="E7" i="2"/>
  <c r="F7" i="2" s="1"/>
  <c r="H7" i="2" s="1"/>
  <c r="E8" i="2"/>
  <c r="F8" i="2" s="1"/>
  <c r="H8" i="2" s="1"/>
  <c r="E9" i="2"/>
  <c r="F9" i="2" s="1"/>
  <c r="H9" i="2" s="1"/>
  <c r="E10" i="2"/>
  <c r="F10" i="2" s="1"/>
  <c r="H10" i="2" s="1"/>
  <c r="E11" i="2"/>
  <c r="F11" i="2" s="1"/>
  <c r="H11" i="2" s="1"/>
  <c r="E12" i="2"/>
  <c r="F12" i="2" s="1"/>
  <c r="H12" i="2" s="1"/>
  <c r="E2" i="2"/>
  <c r="F2" i="2" s="1"/>
  <c r="H2" i="2" s="1"/>
  <c r="L8" i="3" l="1"/>
  <c r="M8" i="3" s="1"/>
  <c r="L6" i="3"/>
  <c r="M6" i="3" s="1"/>
  <c r="L7" i="3"/>
  <c r="M7" i="3" s="1"/>
  <c r="L10" i="3"/>
  <c r="L5" i="3"/>
  <c r="M5" i="3" s="1"/>
  <c r="G2" i="2"/>
  <c r="G10" i="2"/>
  <c r="G6" i="2"/>
  <c r="G12" i="2"/>
  <c r="G8" i="2"/>
  <c r="G4" i="2"/>
  <c r="G5" i="2"/>
  <c r="G11" i="2"/>
  <c r="G7" i="2"/>
  <c r="G3" i="2"/>
  <c r="G9" i="2"/>
  <c r="N8" i="3" l="1"/>
  <c r="N7" i="3"/>
  <c r="N6" i="3"/>
  <c r="N5" i="3"/>
</calcChain>
</file>

<file path=xl/sharedStrings.xml><?xml version="1.0" encoding="utf-8"?>
<sst xmlns="http://schemas.openxmlformats.org/spreadsheetml/2006/main" count="279" uniqueCount="217">
  <si>
    <t>Candidate no</t>
  </si>
  <si>
    <t>Regional Centre</t>
  </si>
  <si>
    <t>Interview Date</t>
  </si>
  <si>
    <t>Position</t>
  </si>
  <si>
    <t>Notes</t>
  </si>
  <si>
    <t>EU Accepted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</si>
  <si>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</si>
  <si>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</si>
  <si>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</si>
  <si>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</si>
  <si>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</si>
  <si>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</si>
  <si>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</si>
  <si>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</si>
  <si>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</si>
  <si>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</si>
  <si>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Devon and Cornwall</t>
  </si>
  <si>
    <t>Lakes</t>
  </si>
  <si>
    <t>Wales</t>
  </si>
  <si>
    <t>North West</t>
  </si>
  <si>
    <t>East Midlands</t>
  </si>
  <si>
    <t>Northern Ireland</t>
  </si>
  <si>
    <t>West Midlands</t>
  </si>
  <si>
    <t>London and SE</t>
  </si>
  <si>
    <t>ID148</t>
  </si>
  <si>
    <t>ID149</t>
  </si>
  <si>
    <t>South West</t>
  </si>
  <si>
    <t>14/12/2020</t>
  </si>
  <si>
    <t>16/12/2020</t>
  </si>
  <si>
    <t>18/01/2021</t>
  </si>
  <si>
    <t>22/01/2021</t>
  </si>
  <si>
    <t>17/12/2020</t>
  </si>
  <si>
    <t>26/01/2021</t>
  </si>
  <si>
    <t>20/01/2021</t>
  </si>
  <si>
    <t>Head Chef</t>
  </si>
  <si>
    <t>Financial Director</t>
  </si>
  <si>
    <t>Assistant PA to the Managing Director</t>
  </si>
  <si>
    <t>Pastry Chief</t>
  </si>
  <si>
    <t>Accountant</t>
  </si>
  <si>
    <t>Admin Assistant</t>
  </si>
  <si>
    <t>Electrical Engineering Apprenticeship</t>
  </si>
  <si>
    <t>Sales Manager</t>
  </si>
  <si>
    <t>Acting Musical Director</t>
  </si>
  <si>
    <t>PA to the Sales Director</t>
  </si>
  <si>
    <t>Actuary</t>
  </si>
  <si>
    <t>Position starts 1/1/21</t>
  </si>
  <si>
    <t>6 months' notice,health insurance,car share option</t>
  </si>
  <si>
    <t>Must have execellent IT skills and 80+wpm</t>
  </si>
  <si>
    <t>6 month contrct</t>
  </si>
  <si>
    <t>Must be maternity cover contract</t>
  </si>
  <si>
    <t>School leavers accepted-training given</t>
  </si>
  <si>
    <t>Includes all training at local college-2 days pw</t>
  </si>
  <si>
    <t>Any relevant sales experience accepted</t>
  </si>
  <si>
    <t>6 month maternity cover contract</t>
  </si>
  <si>
    <t>Fully qualified and min 3 year's experience</t>
  </si>
  <si>
    <t>Clean license and min 2 year experince</t>
  </si>
  <si>
    <t>Y</t>
  </si>
  <si>
    <t>N</t>
  </si>
  <si>
    <t>Name</t>
  </si>
  <si>
    <t>Father's Name</t>
  </si>
  <si>
    <t>Course</t>
  </si>
  <si>
    <t>Marks</t>
  </si>
  <si>
    <t>Percentage</t>
  </si>
  <si>
    <t>Status</t>
  </si>
  <si>
    <t>John</t>
  </si>
  <si>
    <t>Jammy</t>
  </si>
  <si>
    <t>BCA</t>
  </si>
  <si>
    <t>Stacy</t>
  </si>
  <si>
    <t>James</t>
  </si>
  <si>
    <t>Mathew</t>
  </si>
  <si>
    <t>Odin</t>
  </si>
  <si>
    <t>Btech</t>
  </si>
  <si>
    <t>Larse</t>
  </si>
  <si>
    <t>Timpat</t>
  </si>
  <si>
    <t>Monika</t>
  </si>
  <si>
    <t>Tulip</t>
  </si>
  <si>
    <t>Natalia</t>
  </si>
  <si>
    <t>Samual</t>
  </si>
  <si>
    <t>Lallo</t>
  </si>
  <si>
    <t>Hector</t>
  </si>
  <si>
    <t>Nacho</t>
  </si>
  <si>
    <t>El capo</t>
  </si>
  <si>
    <t>Candy</t>
  </si>
  <si>
    <t>Jumbo</t>
  </si>
  <si>
    <t>Marcus</t>
  </si>
  <si>
    <t>Maximus</t>
  </si>
  <si>
    <t>Mr G</t>
  </si>
  <si>
    <t>Steven</t>
  </si>
  <si>
    <t>Grades</t>
  </si>
  <si>
    <t>Sno.</t>
  </si>
  <si>
    <t>SNO.</t>
  </si>
  <si>
    <t>Value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</si>
  <si>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</si>
  <si>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</si>
  <si>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</si>
  <si>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</si>
  <si>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</si>
  <si>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</si>
  <si>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</si>
  <si>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</si>
  <si>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 xml:space="preserve">Total </t>
  </si>
  <si>
    <t>Income</t>
  </si>
  <si>
    <t>Expense2</t>
  </si>
  <si>
    <t>Expense3</t>
  </si>
  <si>
    <t>Tax(%)</t>
  </si>
  <si>
    <t>Expense1</t>
  </si>
  <si>
    <t>Bonus</t>
  </si>
  <si>
    <t>BUDGET TABLE</t>
  </si>
  <si>
    <t>Tax-Calculation</t>
  </si>
  <si>
    <t>Final Earn</t>
  </si>
  <si>
    <t>S.NO.</t>
  </si>
  <si>
    <t>SALES PERSON</t>
  </si>
  <si>
    <t>CITY</t>
  </si>
  <si>
    <t>TOTAL SALES</t>
  </si>
  <si>
    <t>Lalit</t>
  </si>
  <si>
    <t>Delhi</t>
  </si>
  <si>
    <t>Sumit</t>
  </si>
  <si>
    <t>Gurugram</t>
  </si>
  <si>
    <t>Mahesh</t>
  </si>
  <si>
    <t>Rohit</t>
  </si>
  <si>
    <t>Noida</t>
  </si>
  <si>
    <t>Sanjay</t>
  </si>
  <si>
    <t>Nitin</t>
  </si>
  <si>
    <t>Rakesh</t>
  </si>
  <si>
    <t>Kavita</t>
  </si>
  <si>
    <t>Jai</t>
  </si>
  <si>
    <t>Harsh</t>
  </si>
  <si>
    <t>Total Sales</t>
  </si>
  <si>
    <t>Calculate sum of those values which are greater than 60000</t>
  </si>
  <si>
    <t>Region</t>
  </si>
  <si>
    <t>Year of Service</t>
  </si>
  <si>
    <t>East</t>
  </si>
  <si>
    <t>West</t>
  </si>
  <si>
    <t>North</t>
  </si>
  <si>
    <t>South</t>
  </si>
  <si>
    <t>Kolkata</t>
  </si>
  <si>
    <t>Jaipur</t>
  </si>
  <si>
    <t>Patna</t>
  </si>
  <si>
    <t>Chennai</t>
  </si>
  <si>
    <t>Varanasi</t>
  </si>
  <si>
    <t>Kerla</t>
  </si>
  <si>
    <t>Q1: Calculate Total Sales where Region was North and City=Delhi and year of service&gt;5</t>
  </si>
  <si>
    <t>&gt;5</t>
  </si>
  <si>
    <t>&gt;=6</t>
  </si>
  <si>
    <t>Student Name</t>
  </si>
  <si>
    <t>Test 1</t>
  </si>
  <si>
    <t>Test 3</t>
  </si>
  <si>
    <t>Test 2</t>
  </si>
  <si>
    <t>Test 4</t>
  </si>
  <si>
    <t>Test 5</t>
  </si>
  <si>
    <t>Test 6</t>
  </si>
  <si>
    <t>Test 7</t>
  </si>
  <si>
    <t>Test 8</t>
  </si>
  <si>
    <t>Ramesh</t>
  </si>
  <si>
    <t>Sanjana</t>
  </si>
  <si>
    <t>Kawal</t>
  </si>
  <si>
    <t>Namish</t>
  </si>
  <si>
    <t>Geeta</t>
  </si>
  <si>
    <t>Mahima</t>
  </si>
  <si>
    <t>Radhika</t>
  </si>
  <si>
    <t>Column1</t>
  </si>
  <si>
    <t>Unicode()</t>
  </si>
  <si>
    <t>A</t>
  </si>
  <si>
    <t>f</t>
  </si>
  <si>
    <t>%</t>
  </si>
  <si>
    <t>@</t>
  </si>
  <si>
    <t>*</t>
  </si>
  <si>
    <t>अ</t>
  </si>
  <si>
    <t>बपे</t>
  </si>
  <si>
    <t>Unichar()</t>
  </si>
  <si>
    <t>Sentence/Word</t>
  </si>
  <si>
    <t>Hello how are you?</t>
  </si>
  <si>
    <t>We Had Fun.</t>
  </si>
  <si>
    <t>Happy Sunday</t>
  </si>
  <si>
    <t>Upper()</t>
  </si>
  <si>
    <t>Lower()</t>
  </si>
  <si>
    <t>Concatenate()</t>
  </si>
  <si>
    <t>First Name</t>
  </si>
  <si>
    <t>Last Name</t>
  </si>
  <si>
    <t>Middle Name</t>
  </si>
  <si>
    <t xml:space="preserve">Singh </t>
  </si>
  <si>
    <t>Dabas</t>
  </si>
  <si>
    <t xml:space="preserve">Mohit </t>
  </si>
  <si>
    <t>Result</t>
  </si>
  <si>
    <t>Add text with cell address value</t>
  </si>
  <si>
    <t>English</t>
  </si>
  <si>
    <t>Maths</t>
  </si>
  <si>
    <t>Hindi</t>
  </si>
  <si>
    <t>Science</t>
  </si>
  <si>
    <t>Drawing</t>
  </si>
  <si>
    <t>Total</t>
  </si>
  <si>
    <t>Raju</t>
  </si>
  <si>
    <t>Mukesh</t>
  </si>
  <si>
    <t>Rajan</t>
  </si>
  <si>
    <t>Amit</t>
  </si>
  <si>
    <t>Shyam</t>
  </si>
  <si>
    <t>Uma</t>
  </si>
  <si>
    <t>Ashish</t>
  </si>
  <si>
    <t>Jatin</t>
  </si>
  <si>
    <t>Bhanu</t>
  </si>
  <si>
    <t>&gt;=90%</t>
  </si>
  <si>
    <t>&gt;=80%</t>
  </si>
  <si>
    <t>B</t>
  </si>
  <si>
    <t>&gt;=70%</t>
  </si>
  <si>
    <t>C</t>
  </si>
  <si>
    <t>&gt;=60%</t>
  </si>
  <si>
    <t>D</t>
  </si>
  <si>
    <t>&gt;=50%</t>
  </si>
  <si>
    <t>E</t>
  </si>
  <si>
    <t>,=(no.of student*total percentage)</t>
  </si>
  <si>
    <t>,=((calculation/10)*360)</t>
  </si>
  <si>
    <t>Pie Char Creation: Date 6/Mar/2024</t>
  </si>
  <si>
    <t>Graphs and Charts In Excel: Date 6/Mar/2024</t>
  </si>
  <si>
    <t>String Functions Date: 6/Mar/2024</t>
  </si>
  <si>
    <t>Date: 5/Mar/2024</t>
  </si>
  <si>
    <t>Date: 4/Mar/2024</t>
  </si>
  <si>
    <t xml:space="preserve"> Date: 4/Mar/2024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</si>
</sst>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44" fontId="0" fillId="5" borderId="1" xfId="1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5" fontId="0" fillId="9" borderId="1" xfId="0" applyNumberFormat="1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10" fillId="10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64"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661643744705439E-2"/>
          <c:y val="0.16158064516129031"/>
          <c:w val="0.92160806374166049"/>
          <c:h val="0.73173101346202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'Bar-Pie charts'!$C$4</c:f>
              <c:strCache>
                <c:ptCount val="1"/>
                <c:pt idx="0">
                  <c:v>Test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'Bar-Pie charts'!$B$5:$B$14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'Bar-Pie charts'!$C$5:$C$14</c:f>
              <c:numCache>
                <c:formatCode>General</c:formatCode>
                <c:ptCount val="10"/>
                <c:pt idx="0">
                  <c:v>90</c:v>
                </c:pt>
                <c:pt idx="1">
                  <c:v>65</c:v>
                </c:pt>
                <c:pt idx="2">
                  <c:v>91</c:v>
                </c:pt>
                <c:pt idx="3">
                  <c:v>86</c:v>
                </c:pt>
                <c:pt idx="4">
                  <c:v>82</c:v>
                </c:pt>
                <c:pt idx="5">
                  <c:v>86</c:v>
                </c:pt>
                <c:pt idx="6">
                  <c:v>95</c:v>
                </c:pt>
                <c:pt idx="7">
                  <c:v>84</c:v>
                </c:pt>
                <c:pt idx="8">
                  <c:v>92</c:v>
                </c:pt>
                <c:pt idx="9">
                  <c:v>98</c:v>
                </c:pt>
              </c:numCache>
            </c:numRef>
          </c:val>
        </c:ser>
        <c:ser>
          <c:idx val="1"/>
          <c:order val="1"/>
          <c:tx>
            <c:strRef>
              <c:f>'Bar-Pie charts'!$D$4</c:f>
              <c:strCache>
                <c:ptCount val="1"/>
                <c:pt idx="0">
                  <c:v>Test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'Bar-Pie charts'!$B$5:$B$14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'Bar-Pie charts'!$D$5:$D$14</c:f>
              <c:numCache>
                <c:formatCode>General</c:formatCode>
                <c:ptCount val="10"/>
                <c:pt idx="0">
                  <c:v>91</c:v>
                </c:pt>
                <c:pt idx="1">
                  <c:v>68</c:v>
                </c:pt>
                <c:pt idx="2">
                  <c:v>92</c:v>
                </c:pt>
                <c:pt idx="3">
                  <c:v>85</c:v>
                </c:pt>
                <c:pt idx="4">
                  <c:v>81</c:v>
                </c:pt>
                <c:pt idx="5">
                  <c:v>89</c:v>
                </c:pt>
                <c:pt idx="6">
                  <c:v>93</c:v>
                </c:pt>
                <c:pt idx="7">
                  <c:v>85</c:v>
                </c:pt>
                <c:pt idx="8">
                  <c:v>86</c:v>
                </c:pt>
                <c:pt idx="9">
                  <c:v>98</c:v>
                </c:pt>
              </c:numCache>
            </c:numRef>
          </c:val>
        </c:ser>
        <c:ser>
          <c:idx val="2"/>
          <c:order val="2"/>
          <c:tx>
            <c:strRef>
              <c:f>'Bar-Pie charts'!$E$4</c:f>
              <c:strCache>
                <c:ptCount val="1"/>
                <c:pt idx="0">
                  <c:v>Test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'Bar-Pie charts'!$B$5:$B$14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'Bar-Pie charts'!$E$5:$E$14</c:f>
              <c:numCache>
                <c:formatCode>General</c:formatCode>
                <c:ptCount val="10"/>
                <c:pt idx="0">
                  <c:v>91</c:v>
                </c:pt>
                <c:pt idx="1">
                  <c:v>73</c:v>
                </c:pt>
                <c:pt idx="2">
                  <c:v>87</c:v>
                </c:pt>
                <c:pt idx="3">
                  <c:v>83</c:v>
                </c:pt>
                <c:pt idx="4">
                  <c:v>79</c:v>
                </c:pt>
                <c:pt idx="5">
                  <c:v>87</c:v>
                </c:pt>
                <c:pt idx="6">
                  <c:v>90</c:v>
                </c:pt>
                <c:pt idx="7">
                  <c:v>84</c:v>
                </c:pt>
                <c:pt idx="8">
                  <c:v>89</c:v>
                </c:pt>
                <c:pt idx="9">
                  <c:v>96</c:v>
                </c:pt>
              </c:numCache>
            </c:numRef>
          </c:val>
        </c:ser>
        <c:ser>
          <c:idx val="3"/>
          <c:order val="3"/>
          <c:tx>
            <c:strRef>
              <c:f>'Bar-Pie charts'!$F$4</c:f>
              <c:strCache>
                <c:ptCount val="1"/>
                <c:pt idx="0">
                  <c:v>Test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'Bar-Pie charts'!$B$5:$B$14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'Bar-Pie charts'!$F$5:$F$14</c:f>
              <c:numCache>
                <c:formatCode>General</c:formatCode>
                <c:ptCount val="10"/>
                <c:pt idx="0">
                  <c:v>87</c:v>
                </c:pt>
                <c:pt idx="1">
                  <c:v>68</c:v>
                </c:pt>
                <c:pt idx="2">
                  <c:v>90</c:v>
                </c:pt>
                <c:pt idx="3">
                  <c:v>83</c:v>
                </c:pt>
                <c:pt idx="4">
                  <c:v>78</c:v>
                </c:pt>
                <c:pt idx="5">
                  <c:v>86</c:v>
                </c:pt>
                <c:pt idx="6">
                  <c:v>93</c:v>
                </c:pt>
                <c:pt idx="7">
                  <c:v>81</c:v>
                </c:pt>
                <c:pt idx="8">
                  <c:v>86</c:v>
                </c:pt>
                <c:pt idx="9">
                  <c:v>92</c:v>
                </c:pt>
              </c:numCache>
            </c:numRef>
          </c:val>
        </c:ser>
        <c:ser>
          <c:idx val="4"/>
          <c:order val="4"/>
          <c:tx>
            <c:strRef>
              <c:f>'Bar-Pie charts'!$G$4</c:f>
              <c:strCache>
                <c:ptCount val="1"/>
                <c:pt idx="0">
                  <c:v>Test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'Bar-Pie charts'!$B$5:$B$14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'Bar-Pie charts'!$G$5:$G$14</c:f>
              <c:numCache>
                <c:formatCode>General</c:formatCode>
                <c:ptCount val="10"/>
                <c:pt idx="0">
                  <c:v>83</c:v>
                </c:pt>
                <c:pt idx="1">
                  <c:v>65</c:v>
                </c:pt>
                <c:pt idx="2">
                  <c:v>91</c:v>
                </c:pt>
                <c:pt idx="3">
                  <c:v>83</c:v>
                </c:pt>
                <c:pt idx="4">
                  <c:v>75</c:v>
                </c:pt>
                <c:pt idx="5">
                  <c:v>85</c:v>
                </c:pt>
                <c:pt idx="6">
                  <c:v>93</c:v>
                </c:pt>
                <c:pt idx="7">
                  <c:v>85</c:v>
                </c:pt>
                <c:pt idx="8">
                  <c:v>85</c:v>
                </c:pt>
                <c:pt idx="9">
                  <c:v>95</c:v>
                </c:pt>
              </c:numCache>
            </c:numRef>
          </c:val>
        </c:ser>
        <c:ser>
          <c:idx val="5"/>
          <c:order val="5"/>
          <c:tx>
            <c:strRef>
              <c:f>'Bar-Pie charts'!$H$4</c:f>
              <c:strCache>
                <c:ptCount val="1"/>
                <c:pt idx="0">
                  <c:v>Test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'Bar-Pie charts'!$B$5:$B$14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'Bar-Pie charts'!$H$5:$H$14</c:f>
              <c:numCache>
                <c:formatCode>General</c:formatCode>
                <c:ptCount val="10"/>
                <c:pt idx="0">
                  <c:v>85</c:v>
                </c:pt>
                <c:pt idx="1">
                  <c:v>73</c:v>
                </c:pt>
                <c:pt idx="2">
                  <c:v>90</c:v>
                </c:pt>
                <c:pt idx="3">
                  <c:v>81</c:v>
                </c:pt>
                <c:pt idx="4">
                  <c:v>78</c:v>
                </c:pt>
                <c:pt idx="5">
                  <c:v>86</c:v>
                </c:pt>
                <c:pt idx="6">
                  <c:v>95</c:v>
                </c:pt>
                <c:pt idx="7">
                  <c:v>83</c:v>
                </c:pt>
                <c:pt idx="8">
                  <c:v>85</c:v>
                </c:pt>
                <c:pt idx="9">
                  <c:v>97</c:v>
                </c:pt>
              </c:numCache>
            </c:numRef>
          </c:val>
        </c:ser>
        <c:ser>
          <c:idx val="6"/>
          <c:order val="6"/>
          <c:tx>
            <c:strRef>
              <c:f>'Bar-Pie charts'!$I$4</c:f>
              <c:strCache>
                <c:ptCount val="1"/>
                <c:pt idx="0">
                  <c:v>Test 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'Bar-Pie charts'!$B$5:$B$14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'Bar-Pie charts'!$I$5:$I$14</c:f>
              <c:numCache>
                <c:formatCode>General</c:formatCode>
                <c:ptCount val="10"/>
                <c:pt idx="0">
                  <c:v>83</c:v>
                </c:pt>
                <c:pt idx="1">
                  <c:v>65</c:v>
                </c:pt>
                <c:pt idx="2">
                  <c:v>92</c:v>
                </c:pt>
                <c:pt idx="3">
                  <c:v>83</c:v>
                </c:pt>
                <c:pt idx="4">
                  <c:v>80</c:v>
                </c:pt>
                <c:pt idx="5">
                  <c:v>88</c:v>
                </c:pt>
                <c:pt idx="6">
                  <c:v>90</c:v>
                </c:pt>
                <c:pt idx="7">
                  <c:v>83</c:v>
                </c:pt>
                <c:pt idx="8">
                  <c:v>89</c:v>
                </c:pt>
                <c:pt idx="9">
                  <c:v>94</c:v>
                </c:pt>
              </c:numCache>
            </c:numRef>
          </c:val>
        </c:ser>
        <c:ser>
          <c:idx val="7"/>
          <c:order val="7"/>
          <c:tx>
            <c:strRef>
              <c:f>'Bar-Pie charts'!$J$4</c:f>
              <c:strCache>
                <c:ptCount val="1"/>
                <c:pt idx="0">
                  <c:v>Test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'Bar-Pie charts'!$B$5:$B$14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'Bar-Pie charts'!$J$5:$J$14</c:f>
              <c:numCache>
                <c:formatCode>General</c:formatCode>
                <c:ptCount val="10"/>
                <c:pt idx="0">
                  <c:v>87</c:v>
                </c:pt>
                <c:pt idx="1">
                  <c:v>71</c:v>
                </c:pt>
                <c:pt idx="2">
                  <c:v>88</c:v>
                </c:pt>
                <c:pt idx="3">
                  <c:v>88</c:v>
                </c:pt>
                <c:pt idx="4">
                  <c:v>76</c:v>
                </c:pt>
                <c:pt idx="5">
                  <c:v>86</c:v>
                </c:pt>
                <c:pt idx="6">
                  <c:v>93</c:v>
                </c:pt>
                <c:pt idx="7">
                  <c:v>79</c:v>
                </c:pt>
                <c:pt idx="8">
                  <c:v>85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9881984"/>
        <c:axId val="299878720"/>
      </c:barChart>
      <c:catAx>
        <c:axId val="2998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78720"/>
        <c:crosses val="autoZero"/>
        <c:auto val="1"/>
        <c:lblAlgn val="ctr"/>
        <c:lblOffset val="100"/>
        <c:noMultiLvlLbl val="0"/>
      </c:catAx>
      <c:valAx>
        <c:axId val="2998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'Bar-Pie charts'!$B$5:$B$14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'Bar-Pie charts'!$C$5:$C$14</c:f>
              <c:numCache>
                <c:formatCode>General</c:formatCode>
                <c:ptCount val="10"/>
                <c:pt idx="0">
                  <c:v>90</c:v>
                </c:pt>
                <c:pt idx="1">
                  <c:v>65</c:v>
                </c:pt>
                <c:pt idx="2">
                  <c:v>91</c:v>
                </c:pt>
                <c:pt idx="3">
                  <c:v>86</c:v>
                </c:pt>
                <c:pt idx="4">
                  <c:v>82</c:v>
                </c:pt>
                <c:pt idx="5">
                  <c:v>86</c:v>
                </c:pt>
                <c:pt idx="6">
                  <c:v>95</c:v>
                </c:pt>
                <c:pt idx="7">
                  <c:v>84</c:v>
                </c:pt>
                <c:pt idx="8">
                  <c:v>92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'Pie chart proper'!$B$3:$B$12</c:f>
              <c:strCache>
                <c:ptCount val="10"/>
                <c:pt idx="0">
                  <c:v>Raju</c:v>
                </c:pt>
                <c:pt idx="1">
                  <c:v>Mukesh</c:v>
                </c:pt>
                <c:pt idx="2">
                  <c:v>Rajan</c:v>
                </c:pt>
                <c:pt idx="3">
                  <c:v>Amit</c:v>
                </c:pt>
                <c:pt idx="4">
                  <c:v>Shyam</c:v>
                </c:pt>
                <c:pt idx="5">
                  <c:v>Geeta</c:v>
                </c:pt>
                <c:pt idx="6">
                  <c:v>Uma</c:v>
                </c:pt>
                <c:pt idx="7">
                  <c:v>Ashish</c:v>
                </c:pt>
                <c:pt idx="8">
                  <c:v>Jatin</c:v>
                </c:pt>
                <c:pt idx="9">
                  <c:v>Bhanu</c:v>
                </c:pt>
              </c:strCache>
            </c:strRef>
          </c:cat>
          <c:val>
            <c:numRef>
              <c:f>'Pie chart proper'!$O$3:$O$12</c:f>
              <c:numCache>
                <c:formatCode>General</c:formatCode>
                <c:ptCount val="10"/>
                <c:pt idx="0">
                  <c:v>264.95999999999998</c:v>
                </c:pt>
                <c:pt idx="1">
                  <c:v>319.68000000000006</c:v>
                </c:pt>
                <c:pt idx="2">
                  <c:v>232.56</c:v>
                </c:pt>
                <c:pt idx="3">
                  <c:v>336.23999999999995</c:v>
                </c:pt>
                <c:pt idx="4">
                  <c:v>298.79999999999995</c:v>
                </c:pt>
                <c:pt idx="5">
                  <c:v>316.08</c:v>
                </c:pt>
                <c:pt idx="6">
                  <c:v>261.36</c:v>
                </c:pt>
                <c:pt idx="7">
                  <c:v>314.64</c:v>
                </c:pt>
                <c:pt idx="8">
                  <c:v>276.48</c:v>
                </c:pt>
                <c:pt idx="9">
                  <c:v>220.32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107950</xdr:rowOff>
    </xdr:from>
    <xdr:to>
      <xdr:col>10</xdr:col>
      <xdr:colOff>307975</xdr:colOff>
      <xdr:row>35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377825</xdr:colOff>
      <xdr:row>2</xdr:row>
      <xdr:rowOff>133350</xdr:rowOff>
    </xdr:from>
    <xdr:to>
      <xdr:col>18</xdr:col>
      <xdr:colOff>73025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82550</xdr:rowOff>
    </xdr:from>
    <xdr:to>
      <xdr:col>7</xdr:col>
      <xdr:colOff>574675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13" totalsRowShown="0" headerRowDxfId="63" dataDxfId="61" headerRowBorderDxfId="62" tableBorderDxfId="60">
  <tableColumns count="6">
    <tableColumn id="1" name="Candidate no" dataDxfId="59"/>
    <tableColumn id="2" name="Regional Centre" dataDxfId="58"/>
    <tableColumn id="3" name="Interview Date" dataDxfId="57"/>
    <tableColumn id="4" name="Position" dataDxfId="56"/>
    <tableColumn id="5" name="Notes" dataDxfId="55"/>
    <tableColumn id="6" name="EU Accepted" dataDxfId="5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2" totalsRowShown="0" headerRowDxfId="49" dataDxfId="47" headerRowBorderDxfId="48" tableBorderDxfId="46" totalsRowBorderDxfId="45">
  <autoFilter ref="A1:H12"/>
  <tableColumns count="8">
    <tableColumn id="1" name="Sno." dataDxfId="44"/>
    <tableColumn id="2" name="Name" dataDxfId="43"/>
    <tableColumn id="3" name="Father's Name" dataDxfId="42"/>
    <tableColumn id="4" name="Course" dataDxfId="41"/>
    <tableColumn id="5" name="Marks" dataDxfId="40">
      <calculatedColumnFormula>RANDBETWEEN(250,470)</calculatedColumnFormula>
    </tableColumn>
    <tableColumn id="6" name="Percentage" dataDxfId="39">
      <calculatedColumnFormula>(E2/500)*100</calculatedColumnFormula>
    </tableColumn>
    <tableColumn id="7" name="Status" dataDxfId="38">
      <calculatedColumnFormula>IF(F2&gt;=60,"P","F")</calculatedColumnFormula>
    </tableColumn>
    <tableColumn id="8" name="Grades" dataDxfId="37">
      <calculatedColumnFormula>IF(F2&gt;=90,"A",IF(F2&gt;=80,"B",IF(F2&gt;=70,"C",IF(F2&gt;=60,"D",IF(F2&gt;=50,"E")))))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11" totalsRowShown="0" headerRowDxfId="36" dataDxfId="34" headerRowBorderDxfId="35" tableBorderDxfId="33" totalsRowBorderDxfId="32">
  <tableColumns count="6">
    <tableColumn id="1" name="S.NO." dataDxfId="31"/>
    <tableColumn id="2" name="SALES PERSON" dataDxfId="30"/>
    <tableColumn id="3" name="Region" dataDxfId="29"/>
    <tableColumn id="4" name="Year of Service" dataDxfId="28">
      <calculatedColumnFormula>RANDBETWEEN(2,10)</calculatedColumnFormula>
    </tableColumn>
    <tableColumn id="5" name="CITY" dataDxfId="27"/>
    <tableColumn id="6" name="TOTAL SALES" dataDxfId="26">
      <calculatedColumnFormula>RANDBETWEEN(45000,500000)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H1:I4" totalsRowShown="0" headerRowDxfId="25" headerRowBorderDxfId="24" tableBorderDxfId="23" totalsRowBorderDxfId="22">
  <tableColumns count="2">
    <tableColumn id="1" name="Total Sales" dataDxfId="21"/>
    <tableColumn id="2" name="Column1" dataDxfId="2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4:D15" totalsRowShown="0" headerRowDxfId="19" dataDxfId="18">
  <tableColumns count="4">
    <tableColumn id="1" name="&gt;5" dataDxfId="17"/>
    <tableColumn id="2" name="Delhi" dataDxfId="16">
      <calculatedColumnFormula>SUMIFS((F2:F11),(C2:C11),"North",(E2:E11),"Delhi",(D2:D11),"&gt;5")</calculatedColumnFormula>
    </tableColumn>
    <tableColumn id="3" name="Gurugram" dataDxfId="15">
      <calculatedColumnFormula>SUMIFS((G2:G11),(D2:D11),"North",(F2:F11),"Gurugram",(E2:E11),"&gt;5")</calculatedColumnFormula>
    </tableColumn>
    <tableColumn id="4" name="Noida" dataDxfId="14">
      <calculatedColumnFormula>SUMIFS((H2:H11),(E2:E11),"North",(G2:G11),"Delhi",(F2:F11),"&gt;5")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7:D18" totalsRowShown="0" headerRowDxfId="13" dataDxfId="12">
  <tableColumns count="4">
    <tableColumn id="1" name="&gt;=6" dataDxfId="11"/>
    <tableColumn id="2" name="Chennai" dataDxfId="10">
      <calculatedColumnFormula>SUMIFS(F2:F11,C2:C11,"East",E2:E11,"Chennai",D2:D11,"&gt;=6")</calculatedColumnFormula>
    </tableColumn>
    <tableColumn id="3" name="Kolkata" dataDxfId="9">
      <calculatedColumnFormula>SUMIFS(F2:F11,C2:C11,"East",E2:E11,"Kolkata",D2:D11,"&gt;5")</calculatedColumnFormula>
    </tableColumn>
    <tableColumn id="4" name="Patna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85" zoomScaleNormal="85" workbookViewId="0">
      <selection activeCell="C9" sqref="C9"/>
    </sheetView>
  </sheetViews>
  <sheetFormatPr defaultColWidth="15.26953125" defaultRowHeight="14.5" x14ac:dyDescent="0.35"/>
  <cols>
    <col min="1" max="1" width="21.36328125" style="19" customWidth="1"/>
    <col min="2" max="2" width="25" style="19" customWidth="1"/>
    <col min="3" max="3" width="23.6328125" style="19" customWidth="1"/>
    <col min="4" max="4" width="18.453125" style="19" bestFit="1" customWidth="1"/>
    <col min="5" max="5" width="20.54296875" style="19" bestFit="1" customWidth="1"/>
    <col min="6" max="6" width="20.453125" style="19" customWidth="1"/>
    <col min="7" max="16384" width="15.26953125" style="19"/>
  </cols>
  <sheetData>
    <row r="1" spans="1:8" ht="23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50" t="s">
        <v>215</v>
      </c>
      <c r="H1" s="50"/>
    </row>
    <row r="2" spans="1:8" x14ac:dyDescent="0.35">
      <c r="A2" s="19" t="s">
        <v>6</v>
      </c>
      <c r="B2" s="19" t="s">
        <v>18</v>
      </c>
      <c r="C2" s="19" t="s">
        <v>27</v>
      </c>
      <c r="D2" s="19" t="s">
        <v>34</v>
      </c>
      <c r="E2" s="19" t="s">
        <v>45</v>
      </c>
      <c r="F2" s="19" t="s">
        <v>56</v>
      </c>
    </row>
    <row r="3" spans="1:8" ht="43.5" x14ac:dyDescent="0.35">
      <c r="A3" s="19" t="s">
        <v>7</v>
      </c>
      <c r="B3" s="19" t="s">
        <v>19</v>
      </c>
      <c r="C3" s="21" t="s">
        <v>28</v>
      </c>
      <c r="D3" s="19" t="s">
        <v>35</v>
      </c>
      <c r="E3" s="19" t="s">
        <v>46</v>
      </c>
      <c r="F3" s="19" t="s">
        <v>56</v>
      </c>
    </row>
    <row r="4" spans="1:8" ht="29" x14ac:dyDescent="0.35">
      <c r="A4" s="19" t="s">
        <v>8</v>
      </c>
      <c r="B4" s="19" t="s">
        <v>20</v>
      </c>
      <c r="C4" s="21">
        <v>44501</v>
      </c>
      <c r="D4" s="19" t="s">
        <v>36</v>
      </c>
      <c r="E4" s="19" t="s">
        <v>47</v>
      </c>
      <c r="F4" s="19" t="s">
        <v>56</v>
      </c>
    </row>
    <row r="5" spans="1:8" x14ac:dyDescent="0.35">
      <c r="A5" s="19" t="s">
        <v>9</v>
      </c>
      <c r="B5" s="19" t="s">
        <v>17</v>
      </c>
      <c r="C5" s="19" t="s">
        <v>29</v>
      </c>
      <c r="D5" s="19" t="s">
        <v>37</v>
      </c>
      <c r="E5" s="19" t="s">
        <v>48</v>
      </c>
      <c r="F5" s="19" t="s">
        <v>56</v>
      </c>
    </row>
    <row r="6" spans="1:8" ht="29" x14ac:dyDescent="0.35">
      <c r="A6" s="19" t="s">
        <v>10</v>
      </c>
      <c r="B6" s="19" t="s">
        <v>22</v>
      </c>
      <c r="C6" s="19" t="s">
        <v>30</v>
      </c>
      <c r="D6" s="19" t="s">
        <v>38</v>
      </c>
      <c r="E6" s="19" t="s">
        <v>49</v>
      </c>
      <c r="F6" s="19" t="s">
        <v>56</v>
      </c>
    </row>
    <row r="7" spans="1:8" ht="29" x14ac:dyDescent="0.35">
      <c r="A7" s="19" t="s">
        <v>11</v>
      </c>
      <c r="B7" s="19" t="s">
        <v>20</v>
      </c>
      <c r="C7" s="19" t="s">
        <v>31</v>
      </c>
      <c r="D7" s="19" t="s">
        <v>38</v>
      </c>
      <c r="E7" s="19" t="s">
        <v>50</v>
      </c>
      <c r="F7" s="19" t="s">
        <v>56</v>
      </c>
    </row>
    <row r="8" spans="1:8" ht="29" x14ac:dyDescent="0.35">
      <c r="A8" s="19" t="s">
        <v>12</v>
      </c>
      <c r="B8" s="19" t="s">
        <v>20</v>
      </c>
      <c r="C8" s="19" t="s">
        <v>31</v>
      </c>
      <c r="D8" s="19" t="s">
        <v>39</v>
      </c>
      <c r="E8" s="19" t="s">
        <v>51</v>
      </c>
      <c r="F8" s="19" t="s">
        <v>57</v>
      </c>
    </row>
    <row r="9" spans="1:8" ht="43.5" x14ac:dyDescent="0.35">
      <c r="A9" s="19" t="s">
        <v>13</v>
      </c>
      <c r="B9" s="19" t="s">
        <v>21</v>
      </c>
      <c r="C9" s="21">
        <v>44348</v>
      </c>
      <c r="D9" s="19" t="s">
        <v>40</v>
      </c>
      <c r="E9" s="19" t="s">
        <v>52</v>
      </c>
      <c r="F9" s="19" t="s">
        <v>56</v>
      </c>
    </row>
    <row r="10" spans="1:8" ht="29" x14ac:dyDescent="0.35">
      <c r="A10" s="19" t="s">
        <v>14</v>
      </c>
      <c r="B10" s="19" t="s">
        <v>23</v>
      </c>
      <c r="C10" s="19" t="s">
        <v>32</v>
      </c>
      <c r="D10" s="19" t="s">
        <v>41</v>
      </c>
      <c r="E10" s="19" t="s">
        <v>53</v>
      </c>
      <c r="F10" s="19" t="s">
        <v>57</v>
      </c>
    </row>
    <row r="11" spans="1:8" ht="29" x14ac:dyDescent="0.35">
      <c r="A11" s="19" t="s">
        <v>15</v>
      </c>
      <c r="B11" s="19" t="s">
        <v>16</v>
      </c>
      <c r="C11" s="19" t="s">
        <v>33</v>
      </c>
      <c r="D11" s="19" t="s">
        <v>42</v>
      </c>
      <c r="E11" s="19" t="s">
        <v>47</v>
      </c>
      <c r="F11" s="19" t="s">
        <v>56</v>
      </c>
    </row>
    <row r="12" spans="1:8" ht="29" x14ac:dyDescent="0.35">
      <c r="A12" s="19" t="s">
        <v>24</v>
      </c>
      <c r="B12" s="19" t="s">
        <v>26</v>
      </c>
      <c r="C12" s="19" t="s">
        <v>31</v>
      </c>
      <c r="D12" s="19" t="s">
        <v>43</v>
      </c>
      <c r="E12" s="19" t="s">
        <v>54</v>
      </c>
      <c r="F12" s="19" t="s">
        <v>57</v>
      </c>
    </row>
    <row r="13" spans="1:8" ht="29" x14ac:dyDescent="0.35">
      <c r="A13" s="19" t="s">
        <v>25</v>
      </c>
      <c r="B13" s="19" t="s">
        <v>23</v>
      </c>
      <c r="C13" s="19" t="s">
        <v>27</v>
      </c>
      <c r="D13" s="19" t="s">
        <v>44</v>
      </c>
      <c r="E13" s="19" t="s">
        <v>55</v>
      </c>
      <c r="F13" s="19" t="s">
        <v>57</v>
      </c>
    </row>
  </sheetData>
  <mergeCells count="1">
    <mergeCell ref="G1:H1"/>
  </mergeCells>
  <dataValidations disablePrompts="1" count="1">
    <dataValidation type="list" allowBlank="1" showInputMessage="1" showErrorMessage="1" sqref="B2:B13">
      <formula1>"Scotland,Wales,Northern Ireland,North East,Lakes,North West,East Midlands,West Midlands,London and SE,Devon and Cornwall,South West"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30" zoomScaleNormal="130" workbookViewId="0">
      <selection activeCell="A14" sqref="A14:C14"/>
    </sheetView>
  </sheetViews>
  <sheetFormatPr defaultRowHeight="14.5" x14ac:dyDescent="0.35"/>
  <cols>
    <col min="1" max="1" width="7.26953125" style="1" customWidth="1"/>
    <col min="2" max="2" width="13.6328125" style="1" customWidth="1"/>
    <col min="3" max="3" width="17.26953125" style="1" customWidth="1"/>
    <col min="4" max="4" width="9.26953125" style="1" customWidth="1"/>
    <col min="5" max="5" width="12.81640625" style="1" customWidth="1"/>
    <col min="6" max="6" width="13.81640625" style="1" customWidth="1"/>
    <col min="7" max="7" width="8.7265625" style="1"/>
    <col min="8" max="8" width="9.54296875" style="1" customWidth="1"/>
    <col min="9" max="16384" width="8.7265625" style="1"/>
  </cols>
  <sheetData>
    <row r="1" spans="1:8" s="3" customFormat="1" ht="18.5" x14ac:dyDescent="0.35">
      <c r="A1" s="4" t="s">
        <v>89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6" t="s">
        <v>88</v>
      </c>
    </row>
    <row r="2" spans="1:8" ht="22.5" customHeight="1" x14ac:dyDescent="0.35">
      <c r="A2" s="10">
        <v>1</v>
      </c>
      <c r="B2" s="2" t="s">
        <v>64</v>
      </c>
      <c r="C2" s="2" t="s">
        <v>65</v>
      </c>
      <c r="D2" s="2" t="s">
        <v>66</v>
      </c>
      <c r="E2" s="2">
        <f ca="1">RANDBETWEEN(250,470)</f>
        <v>327</v>
      </c>
      <c r="F2" s="2">
        <f ca="1">(E2/500)*100</f>
        <v>65.400000000000006</v>
      </c>
      <c r="G2" s="2" t="str">
        <f ca="1">IF(F2&gt;=60,"P","F")</f>
        <v>P</v>
      </c>
      <c r="H2" s="7" t="str">
        <f t="shared" ref="H2:H12" ca="1" si="0">IF(F2&gt;=90,"A",IF(F2&gt;=80,"B",IF(F2&gt;=70,"C",IF(F2&gt;=60,"D",IF(F2&gt;=50,"E")))))</f>
        <v>D</v>
      </c>
    </row>
    <row r="3" spans="1:8" x14ac:dyDescent="0.35">
      <c r="A3" s="10">
        <v>2</v>
      </c>
      <c r="B3" s="2" t="s">
        <v>67</v>
      </c>
      <c r="C3" s="2" t="s">
        <v>68</v>
      </c>
      <c r="D3" s="2" t="s">
        <v>66</v>
      </c>
      <c r="E3" s="2">
        <f t="shared" ref="E3:E12" ca="1" si="1">RANDBETWEEN(250,470)</f>
        <v>381</v>
      </c>
      <c r="F3" s="2">
        <f t="shared" ref="F3:F12" ca="1" si="2">(E3/500)*100</f>
        <v>76.2</v>
      </c>
      <c r="G3" s="2" t="str">
        <f t="shared" ref="G3:G12" ca="1" si="3">IF(F3&gt;=60,"P","F")</f>
        <v>P</v>
      </c>
      <c r="H3" s="7" t="str">
        <f t="shared" ca="1" si="0"/>
        <v>C</v>
      </c>
    </row>
    <row r="4" spans="1:8" x14ac:dyDescent="0.35">
      <c r="A4" s="10">
        <v>3</v>
      </c>
      <c r="B4" s="2" t="s">
        <v>69</v>
      </c>
      <c r="C4" s="2" t="s">
        <v>70</v>
      </c>
      <c r="D4" s="2" t="s">
        <v>71</v>
      </c>
      <c r="E4" s="2">
        <f t="shared" ca="1" si="1"/>
        <v>267</v>
      </c>
      <c r="F4" s="2">
        <f t="shared" ca="1" si="2"/>
        <v>53.400000000000006</v>
      </c>
      <c r="G4" s="2" t="str">
        <f t="shared" ca="1" si="3"/>
        <v>F</v>
      </c>
      <c r="H4" s="7" t="str">
        <f t="shared" ca="1" si="0"/>
        <v>E</v>
      </c>
    </row>
    <row r="5" spans="1:8" x14ac:dyDescent="0.35">
      <c r="A5" s="10">
        <v>4</v>
      </c>
      <c r="B5" s="2" t="s">
        <v>72</v>
      </c>
      <c r="C5" s="2" t="s">
        <v>73</v>
      </c>
      <c r="D5" s="2" t="s">
        <v>71</v>
      </c>
      <c r="E5" s="2">
        <f t="shared" ca="1" si="1"/>
        <v>326</v>
      </c>
      <c r="F5" s="2">
        <f t="shared" ca="1" si="2"/>
        <v>65.2</v>
      </c>
      <c r="G5" s="2" t="str">
        <f t="shared" ca="1" si="3"/>
        <v>P</v>
      </c>
      <c r="H5" s="7" t="str">
        <f t="shared" ca="1" si="0"/>
        <v>D</v>
      </c>
    </row>
    <row r="6" spans="1:8" x14ac:dyDescent="0.35">
      <c r="A6" s="10">
        <v>5</v>
      </c>
      <c r="B6" s="2" t="s">
        <v>74</v>
      </c>
      <c r="C6" s="2" t="s">
        <v>75</v>
      </c>
      <c r="D6" s="2" t="s">
        <v>66</v>
      </c>
      <c r="E6" s="2">
        <f t="shared" ca="1" si="1"/>
        <v>465</v>
      </c>
      <c r="F6" s="2">
        <f t="shared" ca="1" si="2"/>
        <v>93</v>
      </c>
      <c r="G6" s="2" t="str">
        <f t="shared" ca="1" si="3"/>
        <v>P</v>
      </c>
      <c r="H6" s="7" t="str">
        <f t="shared" ca="1" si="0"/>
        <v>A</v>
      </c>
    </row>
    <row r="7" spans="1:8" x14ac:dyDescent="0.35">
      <c r="A7" s="10">
        <v>6</v>
      </c>
      <c r="B7" s="2" t="s">
        <v>76</v>
      </c>
      <c r="C7" s="2" t="s">
        <v>77</v>
      </c>
      <c r="D7" s="2" t="s">
        <v>71</v>
      </c>
      <c r="E7" s="2">
        <f t="shared" ca="1" si="1"/>
        <v>269</v>
      </c>
      <c r="F7" s="2">
        <f t="shared" ca="1" si="2"/>
        <v>53.800000000000004</v>
      </c>
      <c r="G7" s="2" t="str">
        <f t="shared" ca="1" si="3"/>
        <v>F</v>
      </c>
      <c r="H7" s="7" t="str">
        <f t="shared" ca="1" si="0"/>
        <v>E</v>
      </c>
    </row>
    <row r="8" spans="1:8" x14ac:dyDescent="0.35">
      <c r="A8" s="10">
        <v>7</v>
      </c>
      <c r="B8" s="2" t="s">
        <v>78</v>
      </c>
      <c r="C8" s="2" t="s">
        <v>79</v>
      </c>
      <c r="D8" s="2" t="s">
        <v>66</v>
      </c>
      <c r="E8" s="2">
        <f t="shared" ca="1" si="1"/>
        <v>345</v>
      </c>
      <c r="F8" s="2">
        <f t="shared" ca="1" si="2"/>
        <v>69</v>
      </c>
      <c r="G8" s="2" t="str">
        <f t="shared" ca="1" si="3"/>
        <v>P</v>
      </c>
      <c r="H8" s="7" t="str">
        <f t="shared" ca="1" si="0"/>
        <v>D</v>
      </c>
    </row>
    <row r="9" spans="1:8" x14ac:dyDescent="0.35">
      <c r="A9" s="10">
        <v>8</v>
      </c>
      <c r="B9" s="2" t="s">
        <v>80</v>
      </c>
      <c r="C9" s="2" t="s">
        <v>81</v>
      </c>
      <c r="D9" s="2" t="s">
        <v>66</v>
      </c>
      <c r="E9" s="2">
        <f t="shared" ca="1" si="1"/>
        <v>330</v>
      </c>
      <c r="F9" s="2">
        <f t="shared" ca="1" si="2"/>
        <v>66</v>
      </c>
      <c r="G9" s="2" t="str">
        <f t="shared" ca="1" si="3"/>
        <v>P</v>
      </c>
      <c r="H9" s="7" t="str">
        <f t="shared" ca="1" si="0"/>
        <v>D</v>
      </c>
    </row>
    <row r="10" spans="1:8" x14ac:dyDescent="0.35">
      <c r="A10" s="10">
        <v>9</v>
      </c>
      <c r="B10" s="2" t="s">
        <v>82</v>
      </c>
      <c r="C10" s="2" t="s">
        <v>83</v>
      </c>
      <c r="D10" s="2" t="s">
        <v>71</v>
      </c>
      <c r="E10" s="2">
        <f t="shared" ca="1" si="1"/>
        <v>336</v>
      </c>
      <c r="F10" s="2">
        <f t="shared" ca="1" si="2"/>
        <v>67.2</v>
      </c>
      <c r="G10" s="2" t="str">
        <f t="shared" ca="1" si="3"/>
        <v>P</v>
      </c>
      <c r="H10" s="7" t="str">
        <f t="shared" ca="1" si="0"/>
        <v>D</v>
      </c>
    </row>
    <row r="11" spans="1:8" x14ac:dyDescent="0.35">
      <c r="A11" s="10">
        <v>10</v>
      </c>
      <c r="B11" s="2" t="s">
        <v>84</v>
      </c>
      <c r="C11" s="2" t="s">
        <v>85</v>
      </c>
      <c r="D11" s="2" t="s">
        <v>71</v>
      </c>
      <c r="E11" s="2">
        <f t="shared" ca="1" si="1"/>
        <v>261</v>
      </c>
      <c r="F11" s="2">
        <f t="shared" ca="1" si="2"/>
        <v>52.2</v>
      </c>
      <c r="G11" s="2" t="str">
        <f t="shared" ca="1" si="3"/>
        <v>F</v>
      </c>
      <c r="H11" s="7" t="str">
        <f t="shared" ca="1" si="0"/>
        <v>E</v>
      </c>
    </row>
    <row r="12" spans="1:8" x14ac:dyDescent="0.35">
      <c r="A12" s="11">
        <v>11</v>
      </c>
      <c r="B12" s="8" t="s">
        <v>86</v>
      </c>
      <c r="C12" s="8" t="s">
        <v>87</v>
      </c>
      <c r="D12" s="8" t="s">
        <v>66</v>
      </c>
      <c r="E12" s="8">
        <f t="shared" ca="1" si="1"/>
        <v>392</v>
      </c>
      <c r="F12" s="8">
        <f t="shared" ca="1" si="2"/>
        <v>78.400000000000006</v>
      </c>
      <c r="G12" s="8" t="str">
        <f t="shared" ca="1" si="3"/>
        <v>P</v>
      </c>
      <c r="H12" s="9" t="str">
        <f t="shared" ca="1" si="0"/>
        <v>C</v>
      </c>
    </row>
    <row r="14" spans="1:8" x14ac:dyDescent="0.35">
      <c r="A14" s="51" t="s">
        <v>216</v>
      </c>
      <c r="B14" s="52"/>
      <c r="C14" s="52"/>
    </row>
  </sheetData>
  <mergeCells count="1">
    <mergeCell ref="A14:C14"/>
  </mergeCells>
  <conditionalFormatting sqref="F2:F1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{15D21E45-AC45-44B3-995F-38D2AAB5F696}</x14:id>
        </ext>
      </extLst>
    </cfRule>
  </conditionalFormatting>
  <conditionalFormatting sqref="G2:G12">
    <cfRule type="cellIs" dxfId="53" priority="1" operator="equal">
      <formula>"F"</formula>
    </cfRule>
    <cfRule type="cellIs" dxfId="52" priority="2" operator="equal">
      <formula>"P"</formula>
    </cfRule>
    <cfRule type="cellIs" dxfId="51" priority="3" operator="equal">
      <formula>"F"</formula>
    </cfRule>
    <cfRule type="cellIs" dxfId="50" priority="4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D21E45-AC45-44B3-995F-38D2AAB5F6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13" sqref="F13"/>
    </sheetView>
  </sheetViews>
  <sheetFormatPr defaultRowHeight="14.5" x14ac:dyDescent="0.35"/>
  <cols>
    <col min="1" max="1" width="1.7265625" style="1" customWidth="1"/>
    <col min="2" max="2" width="7.6328125" style="1" customWidth="1"/>
    <col min="3" max="12" width="8.7265625" style="1"/>
    <col min="13" max="13" width="16.26953125" style="1" customWidth="1"/>
    <col min="14" max="14" width="12.08984375" style="1" customWidth="1"/>
    <col min="15" max="16384" width="8.7265625" style="1"/>
  </cols>
  <sheetData>
    <row r="1" spans="1:14" ht="14.5" customHeight="1" x14ac:dyDescent="0.35"/>
    <row r="2" spans="1:14" ht="14.5" customHeight="1" x14ac:dyDescent="0.35">
      <c r="B2" s="52" t="s">
        <v>215</v>
      </c>
      <c r="C2" s="52"/>
      <c r="D2" s="52"/>
    </row>
    <row r="4" spans="1:14" ht="42" x14ac:dyDescent="0.35">
      <c r="A4" s="57" t="s">
        <v>90</v>
      </c>
      <c r="B4" s="58"/>
      <c r="C4" s="12" t="s">
        <v>91</v>
      </c>
      <c r="D4" s="12" t="s">
        <v>92</v>
      </c>
      <c r="E4" s="12" t="s">
        <v>93</v>
      </c>
      <c r="F4" s="12" t="s">
        <v>94</v>
      </c>
      <c r="G4" s="12" t="s">
        <v>95</v>
      </c>
      <c r="H4" s="12" t="s">
        <v>96</v>
      </c>
      <c r="I4" s="12" t="s">
        <v>97</v>
      </c>
      <c r="J4" s="12" t="s">
        <v>98</v>
      </c>
      <c r="K4" s="12" t="s">
        <v>99</v>
      </c>
      <c r="L4" s="12" t="s">
        <v>100</v>
      </c>
      <c r="M4" s="12" t="s">
        <v>108</v>
      </c>
      <c r="N4" s="12" t="s">
        <v>109</v>
      </c>
    </row>
    <row r="5" spans="1:14" x14ac:dyDescent="0.35">
      <c r="A5" s="16"/>
      <c r="B5" s="17">
        <v>1</v>
      </c>
      <c r="C5" s="13" t="s">
        <v>101</v>
      </c>
      <c r="D5" s="13">
        <f ca="1">RANDBETWEEN(500,1000)</f>
        <v>931</v>
      </c>
      <c r="E5" s="13">
        <f t="shared" ref="E5:K5" ca="1" si="0">RANDBETWEEN(500,1000)</f>
        <v>697</v>
      </c>
      <c r="F5" s="13">
        <f t="shared" ca="1" si="0"/>
        <v>546</v>
      </c>
      <c r="G5" s="13">
        <f t="shared" ca="1" si="0"/>
        <v>729</v>
      </c>
      <c r="H5" s="13">
        <f t="shared" ca="1" si="0"/>
        <v>524</v>
      </c>
      <c r="I5" s="13">
        <f t="shared" ca="1" si="0"/>
        <v>632</v>
      </c>
      <c r="J5" s="13">
        <f t="shared" ca="1" si="0"/>
        <v>798</v>
      </c>
      <c r="K5" s="13">
        <f t="shared" ca="1" si="0"/>
        <v>515</v>
      </c>
      <c r="L5" s="13">
        <f ca="1">SUM(D5:K5)</f>
        <v>5372</v>
      </c>
      <c r="M5" s="13">
        <f ca="1">((1-$L$9*-L5))</f>
        <v>3170.4800000000005</v>
      </c>
      <c r="N5" s="18">
        <f ca="1">M5+$L$10</f>
        <v>3733.4800000000005</v>
      </c>
    </row>
    <row r="6" spans="1:14" x14ac:dyDescent="0.35">
      <c r="A6" s="16"/>
      <c r="B6" s="17">
        <v>2</v>
      </c>
      <c r="C6" s="13" t="s">
        <v>105</v>
      </c>
      <c r="D6" s="13">
        <f ca="1">RANDBETWEEN(200,400)</f>
        <v>394</v>
      </c>
      <c r="E6" s="13">
        <f t="shared" ref="E6:K6" ca="1" si="1">RANDBETWEEN(200,400)</f>
        <v>311</v>
      </c>
      <c r="F6" s="13">
        <f t="shared" ca="1" si="1"/>
        <v>318</v>
      </c>
      <c r="G6" s="13">
        <f t="shared" ca="1" si="1"/>
        <v>356</v>
      </c>
      <c r="H6" s="13">
        <f t="shared" ca="1" si="1"/>
        <v>351</v>
      </c>
      <c r="I6" s="13">
        <f t="shared" ca="1" si="1"/>
        <v>261</v>
      </c>
      <c r="J6" s="13">
        <f t="shared" ca="1" si="1"/>
        <v>209</v>
      </c>
      <c r="K6" s="13">
        <f t="shared" ca="1" si="1"/>
        <v>259</v>
      </c>
      <c r="L6" s="13">
        <f t="shared" ref="L6:L10" ca="1" si="2">SUM(D6:K6)</f>
        <v>2459</v>
      </c>
      <c r="M6" s="13">
        <f t="shared" ref="M6:M8" ca="1" si="3">((1-$L$9*-L6))</f>
        <v>1451.8100000000002</v>
      </c>
      <c r="N6" s="18">
        <f t="shared" ref="N6:N8" ca="1" si="4">M6+$L$10</f>
        <v>2014.8100000000002</v>
      </c>
    </row>
    <row r="7" spans="1:14" x14ac:dyDescent="0.35">
      <c r="A7" s="16"/>
      <c r="B7" s="17">
        <v>3</v>
      </c>
      <c r="C7" s="13" t="s">
        <v>102</v>
      </c>
      <c r="D7" s="13">
        <f ca="1">RANDBETWEEN(150,250)</f>
        <v>199</v>
      </c>
      <c r="E7" s="13">
        <f t="shared" ref="E7:K7" ca="1" si="5">RANDBETWEEN(150,250)</f>
        <v>191</v>
      </c>
      <c r="F7" s="13">
        <f t="shared" ca="1" si="5"/>
        <v>210</v>
      </c>
      <c r="G7" s="13">
        <f t="shared" ca="1" si="5"/>
        <v>212</v>
      </c>
      <c r="H7" s="13">
        <f t="shared" ca="1" si="5"/>
        <v>249</v>
      </c>
      <c r="I7" s="13">
        <f t="shared" ca="1" si="5"/>
        <v>202</v>
      </c>
      <c r="J7" s="13">
        <f t="shared" ca="1" si="5"/>
        <v>246</v>
      </c>
      <c r="K7" s="13">
        <f t="shared" ca="1" si="5"/>
        <v>163</v>
      </c>
      <c r="L7" s="13">
        <f t="shared" ca="1" si="2"/>
        <v>1672</v>
      </c>
      <c r="M7" s="13">
        <f t="shared" ca="1" si="3"/>
        <v>987.48000000000013</v>
      </c>
      <c r="N7" s="18">
        <f t="shared" ca="1" si="4"/>
        <v>1550.48</v>
      </c>
    </row>
    <row r="8" spans="1:14" x14ac:dyDescent="0.35">
      <c r="A8" s="16"/>
      <c r="B8" s="17">
        <v>4</v>
      </c>
      <c r="C8" s="13" t="s">
        <v>103</v>
      </c>
      <c r="D8" s="13">
        <f ca="1">RANDBETWEEN(300,500)</f>
        <v>341</v>
      </c>
      <c r="E8" s="13">
        <f t="shared" ref="E8:K8" ca="1" si="6">RANDBETWEEN(300,500)</f>
        <v>313</v>
      </c>
      <c r="F8" s="13">
        <f t="shared" ca="1" si="6"/>
        <v>463</v>
      </c>
      <c r="G8" s="13">
        <f t="shared" ca="1" si="6"/>
        <v>329</v>
      </c>
      <c r="H8" s="13">
        <f t="shared" ca="1" si="6"/>
        <v>370</v>
      </c>
      <c r="I8" s="13">
        <f t="shared" ca="1" si="6"/>
        <v>402</v>
      </c>
      <c r="J8" s="13">
        <f t="shared" ca="1" si="6"/>
        <v>486</v>
      </c>
      <c r="K8" s="13">
        <f t="shared" ca="1" si="6"/>
        <v>429</v>
      </c>
      <c r="L8" s="13">
        <f t="shared" ca="1" si="2"/>
        <v>3133</v>
      </c>
      <c r="M8" s="13">
        <f t="shared" ca="1" si="3"/>
        <v>1849.4700000000003</v>
      </c>
      <c r="N8" s="18">
        <f t="shared" ca="1" si="4"/>
        <v>2412.4700000000003</v>
      </c>
    </row>
    <row r="9" spans="1:14" x14ac:dyDescent="0.35">
      <c r="A9" s="16"/>
      <c r="B9" s="17">
        <v>5</v>
      </c>
      <c r="C9" s="13" t="s">
        <v>104</v>
      </c>
      <c r="D9" s="14">
        <v>0.05</v>
      </c>
      <c r="E9" s="15">
        <v>0.08</v>
      </c>
      <c r="F9" s="15">
        <v>0.06</v>
      </c>
      <c r="G9" s="15">
        <v>0.09</v>
      </c>
      <c r="H9" s="15">
        <v>7.0000000000000007E-2</v>
      </c>
      <c r="I9" s="15">
        <v>0.08</v>
      </c>
      <c r="J9" s="15">
        <v>0.06</v>
      </c>
      <c r="K9" s="15">
        <v>0.1</v>
      </c>
      <c r="L9" s="13">
        <f t="shared" si="2"/>
        <v>0.59000000000000008</v>
      </c>
      <c r="M9" s="53" t="s">
        <v>107</v>
      </c>
      <c r="N9" s="54"/>
    </row>
    <row r="10" spans="1:14" x14ac:dyDescent="0.35">
      <c r="A10" s="16"/>
      <c r="B10" s="17">
        <v>6</v>
      </c>
      <c r="C10" s="13" t="s">
        <v>106</v>
      </c>
      <c r="D10" s="13">
        <f ca="1">RANDBETWEEN(50,100)</f>
        <v>57</v>
      </c>
      <c r="E10" s="13">
        <f t="shared" ref="E10:K10" ca="1" si="7">RANDBETWEEN(50,100)</f>
        <v>79</v>
      </c>
      <c r="F10" s="13">
        <f t="shared" ca="1" si="7"/>
        <v>67</v>
      </c>
      <c r="G10" s="13">
        <f t="shared" ca="1" si="7"/>
        <v>52</v>
      </c>
      <c r="H10" s="13">
        <f t="shared" ca="1" si="7"/>
        <v>61</v>
      </c>
      <c r="I10" s="13">
        <f t="shared" ca="1" si="7"/>
        <v>99</v>
      </c>
      <c r="J10" s="13">
        <f t="shared" ca="1" si="7"/>
        <v>67</v>
      </c>
      <c r="K10" s="13">
        <f t="shared" ca="1" si="7"/>
        <v>81</v>
      </c>
      <c r="L10" s="13">
        <f t="shared" ca="1" si="2"/>
        <v>563</v>
      </c>
      <c r="M10" s="55"/>
      <c r="N10" s="56"/>
    </row>
  </sheetData>
  <mergeCells count="3">
    <mergeCell ref="M9:N10"/>
    <mergeCell ref="A4:B4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11" sqref="J11"/>
    </sheetView>
  </sheetViews>
  <sheetFormatPr defaultRowHeight="14.5" x14ac:dyDescent="0.35"/>
  <cols>
    <col min="1" max="1" width="8.7265625" style="1"/>
    <col min="2" max="2" width="14.7265625" style="1" customWidth="1"/>
    <col min="3" max="3" width="13.1796875" style="1" customWidth="1"/>
    <col min="4" max="4" width="15" style="1" customWidth="1"/>
    <col min="5" max="5" width="11.90625" style="1" customWidth="1"/>
    <col min="6" max="6" width="13.453125" style="1" customWidth="1"/>
    <col min="7" max="7" width="8.7265625" style="1"/>
    <col min="8" max="8" width="11.6328125" style="1" customWidth="1"/>
    <col min="9" max="9" width="10.26953125" style="1" customWidth="1"/>
    <col min="10" max="10" width="8.7265625" style="1"/>
    <col min="11" max="11" width="55.08984375" style="1" customWidth="1"/>
    <col min="12" max="16384" width="8.7265625" style="1"/>
  </cols>
  <sheetData>
    <row r="1" spans="1:12" s="19" customFormat="1" x14ac:dyDescent="0.35">
      <c r="A1" s="25" t="s">
        <v>110</v>
      </c>
      <c r="B1" s="26" t="s">
        <v>111</v>
      </c>
      <c r="C1" s="26" t="s">
        <v>129</v>
      </c>
      <c r="D1" s="26" t="s">
        <v>130</v>
      </c>
      <c r="E1" s="26" t="s">
        <v>112</v>
      </c>
      <c r="F1" s="27" t="s">
        <v>113</v>
      </c>
      <c r="H1" s="25" t="s">
        <v>127</v>
      </c>
      <c r="I1" s="27" t="s">
        <v>160</v>
      </c>
    </row>
    <row r="2" spans="1:12" s="19" customFormat="1" x14ac:dyDescent="0.35">
      <c r="A2" s="23">
        <v>1</v>
      </c>
      <c r="B2" s="20" t="s">
        <v>114</v>
      </c>
      <c r="C2" s="20" t="s">
        <v>131</v>
      </c>
      <c r="D2" s="20">
        <f ca="1">RANDBETWEEN(2,10)</f>
        <v>4</v>
      </c>
      <c r="E2" s="20" t="s">
        <v>135</v>
      </c>
      <c r="F2" s="24">
        <f ca="1">RANDBETWEEN(45000,500000)</f>
        <v>161054</v>
      </c>
      <c r="H2" s="23" t="s">
        <v>115</v>
      </c>
      <c r="I2" s="24">
        <f ca="1">SUMIF(E$2:E$11,"Delhi",F$2:F$11)</f>
        <v>443159</v>
      </c>
      <c r="K2" s="49" t="s">
        <v>128</v>
      </c>
      <c r="L2" s="20">
        <f ca="1">SUMIF(F2:F11,"&gt;=60000")</f>
        <v>3017678</v>
      </c>
    </row>
    <row r="3" spans="1:12" s="19" customFormat="1" x14ac:dyDescent="0.35">
      <c r="A3" s="23">
        <v>2</v>
      </c>
      <c r="B3" s="20" t="s">
        <v>116</v>
      </c>
      <c r="C3" s="20" t="s">
        <v>132</v>
      </c>
      <c r="D3" s="20">
        <f t="shared" ref="D3:D11" ca="1" si="0">RANDBETWEEN(2,10)</f>
        <v>5</v>
      </c>
      <c r="E3" s="20" t="s">
        <v>136</v>
      </c>
      <c r="F3" s="24">
        <f t="shared" ref="F3:F11" ca="1" si="1">RANDBETWEEN(45000,500000)</f>
        <v>148676</v>
      </c>
      <c r="H3" s="23" t="s">
        <v>120</v>
      </c>
      <c r="I3" s="24">
        <f ca="1">SUMIF(E$2:E$11,"Noida",F$2:F$11)</f>
        <v>490345</v>
      </c>
    </row>
    <row r="4" spans="1:12" s="19" customFormat="1" x14ac:dyDescent="0.35">
      <c r="A4" s="23">
        <v>3</v>
      </c>
      <c r="B4" s="20" t="s">
        <v>118</v>
      </c>
      <c r="C4" s="20" t="s">
        <v>131</v>
      </c>
      <c r="D4" s="20">
        <f t="shared" ca="1" si="0"/>
        <v>2</v>
      </c>
      <c r="E4" s="20" t="s">
        <v>137</v>
      </c>
      <c r="F4" s="24">
        <f t="shared" ca="1" si="1"/>
        <v>245778</v>
      </c>
      <c r="H4" s="28" t="s">
        <v>117</v>
      </c>
      <c r="I4" s="30">
        <f ca="1">SUMIF(E$2:E$11,"Gurugram",F$2:F$11)</f>
        <v>394383</v>
      </c>
    </row>
    <row r="5" spans="1:12" s="19" customFormat="1" x14ac:dyDescent="0.35">
      <c r="A5" s="23">
        <v>4</v>
      </c>
      <c r="B5" s="20" t="s">
        <v>119</v>
      </c>
      <c r="C5" s="20" t="s">
        <v>133</v>
      </c>
      <c r="D5" s="20">
        <f t="shared" ca="1" si="0"/>
        <v>3</v>
      </c>
      <c r="E5" s="20" t="s">
        <v>115</v>
      </c>
      <c r="F5" s="24">
        <f t="shared" ca="1" si="1"/>
        <v>443159</v>
      </c>
    </row>
    <row r="6" spans="1:12" s="19" customFormat="1" x14ac:dyDescent="0.35">
      <c r="A6" s="23">
        <v>5</v>
      </c>
      <c r="B6" s="20" t="s">
        <v>121</v>
      </c>
      <c r="C6" s="20" t="s">
        <v>134</v>
      </c>
      <c r="D6" s="20">
        <f t="shared" ca="1" si="0"/>
        <v>6</v>
      </c>
      <c r="E6" s="20" t="s">
        <v>138</v>
      </c>
      <c r="F6" s="24">
        <f t="shared" ca="1" si="1"/>
        <v>427047</v>
      </c>
    </row>
    <row r="7" spans="1:12" s="19" customFormat="1" x14ac:dyDescent="0.35">
      <c r="A7" s="23">
        <v>6</v>
      </c>
      <c r="B7" s="20" t="s">
        <v>122</v>
      </c>
      <c r="C7" s="20" t="s">
        <v>131</v>
      </c>
      <c r="D7" s="20">
        <f t="shared" ca="1" si="0"/>
        <v>6</v>
      </c>
      <c r="E7" s="20" t="s">
        <v>139</v>
      </c>
      <c r="F7" s="24">
        <f t="shared" ca="1" si="1"/>
        <v>199494</v>
      </c>
    </row>
    <row r="8" spans="1:12" s="19" customFormat="1" x14ac:dyDescent="0.35">
      <c r="A8" s="23">
        <v>7</v>
      </c>
      <c r="B8" s="20" t="s">
        <v>123</v>
      </c>
      <c r="C8" s="20" t="s">
        <v>134</v>
      </c>
      <c r="D8" s="20">
        <f t="shared" ca="1" si="0"/>
        <v>9</v>
      </c>
      <c r="E8" s="20" t="s">
        <v>140</v>
      </c>
      <c r="F8" s="24">
        <f t="shared" ca="1" si="1"/>
        <v>335089</v>
      </c>
      <c r="H8" s="50" t="s">
        <v>214</v>
      </c>
      <c r="I8" s="50"/>
      <c r="J8" s="50"/>
    </row>
    <row r="9" spans="1:12" s="19" customFormat="1" x14ac:dyDescent="0.35">
      <c r="A9" s="23">
        <v>8</v>
      </c>
      <c r="B9" s="20" t="s">
        <v>124</v>
      </c>
      <c r="C9" s="20" t="s">
        <v>133</v>
      </c>
      <c r="D9" s="20">
        <f t="shared" ca="1" si="0"/>
        <v>6</v>
      </c>
      <c r="E9" s="20" t="s">
        <v>120</v>
      </c>
      <c r="F9" s="24">
        <f t="shared" ca="1" si="1"/>
        <v>490345</v>
      </c>
    </row>
    <row r="10" spans="1:12" s="19" customFormat="1" x14ac:dyDescent="0.35">
      <c r="A10" s="23">
        <v>9</v>
      </c>
      <c r="B10" s="20" t="s">
        <v>125</v>
      </c>
      <c r="C10" s="20" t="s">
        <v>134</v>
      </c>
      <c r="D10" s="20">
        <f t="shared" ca="1" si="0"/>
        <v>10</v>
      </c>
      <c r="E10" s="20" t="s">
        <v>117</v>
      </c>
      <c r="F10" s="24">
        <f t="shared" ca="1" si="1"/>
        <v>394383</v>
      </c>
    </row>
    <row r="11" spans="1:12" s="19" customFormat="1" x14ac:dyDescent="0.35">
      <c r="A11" s="28">
        <v>10</v>
      </c>
      <c r="B11" s="29" t="s">
        <v>126</v>
      </c>
      <c r="C11" s="29" t="s">
        <v>132</v>
      </c>
      <c r="D11" s="29">
        <f t="shared" ca="1" si="0"/>
        <v>4</v>
      </c>
      <c r="E11" s="29" t="s">
        <v>136</v>
      </c>
      <c r="F11" s="30">
        <f t="shared" ca="1" si="1"/>
        <v>172653</v>
      </c>
    </row>
    <row r="13" spans="1:12" ht="21" x14ac:dyDescent="0.5">
      <c r="A13" s="59" t="s">
        <v>141</v>
      </c>
      <c r="B13" s="59"/>
      <c r="C13" s="59"/>
      <c r="D13" s="59"/>
      <c r="E13" s="59"/>
      <c r="F13" s="59"/>
      <c r="G13" s="59"/>
      <c r="H13" s="59"/>
    </row>
    <row r="14" spans="1:12" x14ac:dyDescent="0.35">
      <c r="A14" s="1" t="s">
        <v>142</v>
      </c>
      <c r="B14" s="1" t="s">
        <v>115</v>
      </c>
      <c r="C14" s="1" t="s">
        <v>117</v>
      </c>
      <c r="D14" s="1" t="s">
        <v>120</v>
      </c>
    </row>
    <row r="15" spans="1:12" x14ac:dyDescent="0.35">
      <c r="A15" s="1" t="s">
        <v>133</v>
      </c>
      <c r="B15" s="1">
        <f ca="1">SUMIFS((F2:F11),(C2:C11),"North",(E2:E11),"Delhi",(D2:D11),"&gt;5")</f>
        <v>0</v>
      </c>
      <c r="C15" s="1">
        <f ca="1">SUMIFS((G2:G11),(D2:D11),"North",(F2:F11),"Gurugram",(E2:E11),"&gt;5")</f>
        <v>0</v>
      </c>
      <c r="D15" s="1">
        <f t="shared" ref="D15" si="2">SUMIFS((H2:H11),(E2:E11),"North",(G2:G11),"Delhi",(F2:F11),"&gt;5")</f>
        <v>0</v>
      </c>
    </row>
    <row r="17" spans="1:4" x14ac:dyDescent="0.35">
      <c r="A17" s="1" t="s">
        <v>143</v>
      </c>
      <c r="B17" s="1" t="s">
        <v>138</v>
      </c>
      <c r="C17" s="1" t="s">
        <v>135</v>
      </c>
      <c r="D17" s="1" t="s">
        <v>137</v>
      </c>
    </row>
    <row r="18" spans="1:4" x14ac:dyDescent="0.35">
      <c r="A18" s="1" t="s">
        <v>131</v>
      </c>
      <c r="B18" s="1">
        <f>SUMIFS(F2:F11,C2:C11,"East",E2:E11,"Chennai",D2:D11,"&gt;=6")</f>
        <v>0</v>
      </c>
      <c r="C18" s="1">
        <f ca="1">SUMIFS(F2:F11,C2:C11,"East",E2:E11,"Kolkata",D2:D11,"&gt;5")</f>
        <v>0</v>
      </c>
    </row>
  </sheetData>
  <mergeCells count="2">
    <mergeCell ref="A13:H13"/>
    <mergeCell ref="H8:J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F11" sqref="F11"/>
    </sheetView>
  </sheetViews>
  <sheetFormatPr defaultRowHeight="14.5" x14ac:dyDescent="0.35"/>
  <cols>
    <col min="1" max="3" width="8.7265625" style="36"/>
    <col min="4" max="4" width="19.81640625" style="36" customWidth="1"/>
    <col min="5" max="6" width="8.7265625" style="36"/>
    <col min="7" max="7" width="16.08984375" style="36" customWidth="1"/>
    <col min="8" max="16384" width="8.7265625" style="36"/>
  </cols>
  <sheetData>
    <row r="1" spans="1:14" x14ac:dyDescent="0.35">
      <c r="A1" s="60" t="s">
        <v>161</v>
      </c>
      <c r="B1" s="60"/>
      <c r="D1" s="60" t="s">
        <v>169</v>
      </c>
      <c r="E1" s="60"/>
      <c r="G1" s="47" t="s">
        <v>170</v>
      </c>
      <c r="H1" s="20"/>
      <c r="I1" s="48" t="s">
        <v>174</v>
      </c>
      <c r="J1" s="39"/>
      <c r="K1" s="39"/>
      <c r="L1" s="48" t="s">
        <v>175</v>
      </c>
      <c r="M1" s="39"/>
      <c r="N1" s="34"/>
    </row>
    <row r="2" spans="1:14" x14ac:dyDescent="0.35">
      <c r="A2" s="15" t="s">
        <v>162</v>
      </c>
      <c r="B2" s="15">
        <f>_xlfn.UNICODE(A2)</f>
        <v>65</v>
      </c>
      <c r="D2" s="15">
        <v>45</v>
      </c>
      <c r="E2" s="15" t="str">
        <f>_xlfn.UNICHAR(D2)</f>
        <v>-</v>
      </c>
      <c r="G2" s="63" t="s">
        <v>171</v>
      </c>
      <c r="H2" s="63"/>
      <c r="I2" s="63" t="str">
        <f>UPPER(G2)</f>
        <v>HELLO HOW ARE YOU?</v>
      </c>
      <c r="J2" s="63"/>
      <c r="K2" s="63"/>
      <c r="L2" s="63" t="str">
        <f>LOWER(G2)</f>
        <v>hello how are you?</v>
      </c>
      <c r="M2" s="63"/>
      <c r="N2" s="63"/>
    </row>
    <row r="3" spans="1:14" x14ac:dyDescent="0.35">
      <c r="A3" s="15" t="s">
        <v>163</v>
      </c>
      <c r="B3" s="15">
        <f t="shared" ref="B3:B7" si="0">_xlfn.UNICODE(A3)</f>
        <v>102</v>
      </c>
      <c r="D3" s="15">
        <v>66</v>
      </c>
      <c r="E3" s="15" t="str">
        <f t="shared" ref="E3:E8" si="1">_xlfn.UNICHAR(D3)</f>
        <v>B</v>
      </c>
      <c r="G3" s="63" t="s">
        <v>172</v>
      </c>
      <c r="H3" s="63"/>
      <c r="I3" s="63" t="str">
        <f t="shared" ref="I3:I4" si="2">UPPER(G3)</f>
        <v>WE HAD FUN.</v>
      </c>
      <c r="J3" s="63"/>
      <c r="K3" s="63"/>
      <c r="L3" s="63" t="str">
        <f t="shared" ref="L3:L4" si="3">LOWER(G3)</f>
        <v>we had fun.</v>
      </c>
      <c r="M3" s="63"/>
      <c r="N3" s="63"/>
    </row>
    <row r="4" spans="1:14" x14ac:dyDescent="0.35">
      <c r="A4" s="15" t="s">
        <v>164</v>
      </c>
      <c r="B4" s="15">
        <f t="shared" si="0"/>
        <v>37</v>
      </c>
      <c r="D4" s="15">
        <v>3456</v>
      </c>
      <c r="E4" s="15" t="str">
        <f t="shared" si="1"/>
        <v>඀</v>
      </c>
      <c r="G4" s="63" t="s">
        <v>173</v>
      </c>
      <c r="H4" s="63"/>
      <c r="I4" s="63" t="str">
        <f t="shared" si="2"/>
        <v>HAPPY SUNDAY</v>
      </c>
      <c r="J4" s="63"/>
      <c r="K4" s="63"/>
      <c r="L4" s="63" t="str">
        <f t="shared" si="3"/>
        <v>happy sunday</v>
      </c>
      <c r="M4" s="63"/>
      <c r="N4" s="63"/>
    </row>
    <row r="5" spans="1:14" x14ac:dyDescent="0.35">
      <c r="A5" s="15" t="s">
        <v>165</v>
      </c>
      <c r="B5" s="15">
        <f t="shared" si="0"/>
        <v>64</v>
      </c>
      <c r="D5" s="15">
        <v>5436</v>
      </c>
      <c r="E5" s="15" t="str">
        <f t="shared" si="1"/>
        <v>ᔼ</v>
      </c>
      <c r="G5" s="34" t="str">
        <f>CONCATENATE("Welcome",A12)</f>
        <v>WelcomeRohit</v>
      </c>
      <c r="H5" s="61" t="s">
        <v>184</v>
      </c>
      <c r="I5" s="61"/>
      <c r="J5" s="61"/>
      <c r="K5" s="61"/>
      <c r="L5" s="61"/>
      <c r="M5" s="61"/>
      <c r="N5" s="34"/>
    </row>
    <row r="6" spans="1:14" x14ac:dyDescent="0.35">
      <c r="A6" s="15" t="s">
        <v>166</v>
      </c>
      <c r="B6" s="15">
        <f t="shared" si="0"/>
        <v>42</v>
      </c>
      <c r="D6" s="15">
        <v>66422</v>
      </c>
      <c r="E6" s="15" t="str">
        <f t="shared" si="1"/>
        <v>𐍶</v>
      </c>
    </row>
    <row r="7" spans="1:14" x14ac:dyDescent="0.35">
      <c r="A7" s="15" t="s">
        <v>167</v>
      </c>
      <c r="B7" s="15">
        <f t="shared" si="0"/>
        <v>2309</v>
      </c>
      <c r="D7" s="15">
        <v>54472</v>
      </c>
      <c r="E7" s="15" t="str">
        <f t="shared" si="1"/>
        <v>퓈</v>
      </c>
    </row>
    <row r="8" spans="1:14" x14ac:dyDescent="0.35">
      <c r="A8" s="15" t="s">
        <v>168</v>
      </c>
      <c r="B8" s="15">
        <f>_xlfn.UNICODE(A8)</f>
        <v>2348</v>
      </c>
      <c r="D8" s="15">
        <v>88900</v>
      </c>
      <c r="E8" s="15" t="str">
        <f t="shared" si="1"/>
        <v>𕭄</v>
      </c>
    </row>
    <row r="10" spans="1:14" x14ac:dyDescent="0.35">
      <c r="A10" s="60" t="s">
        <v>176</v>
      </c>
      <c r="B10" s="60"/>
      <c r="C10" s="60"/>
      <c r="H10" s="62" t="s">
        <v>213</v>
      </c>
      <c r="I10" s="62"/>
      <c r="J10" s="62"/>
      <c r="K10" s="62"/>
    </row>
    <row r="11" spans="1:14" s="37" customFormat="1" ht="29" x14ac:dyDescent="0.35">
      <c r="A11" s="38" t="s">
        <v>177</v>
      </c>
      <c r="B11" s="38" t="s">
        <v>179</v>
      </c>
      <c r="C11" s="38" t="s">
        <v>178</v>
      </c>
      <c r="D11" s="38" t="s">
        <v>183</v>
      </c>
      <c r="H11" s="62"/>
      <c r="I11" s="62"/>
      <c r="J11" s="62"/>
      <c r="K11" s="62"/>
    </row>
    <row r="12" spans="1:14" x14ac:dyDescent="0.35">
      <c r="A12" s="15" t="s">
        <v>119</v>
      </c>
      <c r="B12" s="15" t="s">
        <v>180</v>
      </c>
      <c r="C12" s="15" t="s">
        <v>181</v>
      </c>
      <c r="D12" s="14" t="str">
        <f>CONCATENATE(A12,B12,C12)</f>
        <v>RohitSingh Dabas</v>
      </c>
      <c r="H12" s="62"/>
      <c r="I12" s="62"/>
      <c r="J12" s="62"/>
      <c r="K12" s="62"/>
    </row>
    <row r="13" spans="1:14" x14ac:dyDescent="0.35">
      <c r="A13" s="15" t="s">
        <v>182</v>
      </c>
      <c r="B13" s="15" t="s">
        <v>180</v>
      </c>
      <c r="C13" s="15" t="s">
        <v>181</v>
      </c>
      <c r="D13" s="14" t="str">
        <f>CONCATENATE(A13," ",B13," ",C13)</f>
        <v>Mohit  Singh  Dabas</v>
      </c>
    </row>
  </sheetData>
  <mergeCells count="14">
    <mergeCell ref="A10:C10"/>
    <mergeCell ref="H5:M5"/>
    <mergeCell ref="A1:B1"/>
    <mergeCell ref="D1:E1"/>
    <mergeCell ref="H10:K12"/>
    <mergeCell ref="L2:N2"/>
    <mergeCell ref="L3:N3"/>
    <mergeCell ref="L4:N4"/>
    <mergeCell ref="G2:H2"/>
    <mergeCell ref="G3:H3"/>
    <mergeCell ref="G4:H4"/>
    <mergeCell ref="I2:K2"/>
    <mergeCell ref="I3:K3"/>
    <mergeCell ref="I4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F1"/>
    </sheetView>
  </sheetViews>
  <sheetFormatPr defaultRowHeight="14.5" x14ac:dyDescent="0.35"/>
  <sheetData>
    <row r="1" spans="1:10" x14ac:dyDescent="0.35">
      <c r="A1" s="64" t="s">
        <v>212</v>
      </c>
      <c r="B1" s="64"/>
      <c r="C1" s="64"/>
      <c r="D1" s="64"/>
      <c r="E1" s="64"/>
      <c r="F1" s="64"/>
    </row>
    <row r="4" spans="1:10" ht="26" x14ac:dyDescent="0.35">
      <c r="A4" s="40" t="s">
        <v>89</v>
      </c>
      <c r="B4" s="40" t="s">
        <v>144</v>
      </c>
      <c r="C4" s="40" t="s">
        <v>145</v>
      </c>
      <c r="D4" s="40" t="s">
        <v>147</v>
      </c>
      <c r="E4" s="40" t="s">
        <v>146</v>
      </c>
      <c r="F4" s="40" t="s">
        <v>148</v>
      </c>
      <c r="G4" s="40" t="s">
        <v>149</v>
      </c>
      <c r="H4" s="40" t="s">
        <v>150</v>
      </c>
      <c r="I4" s="40" t="s">
        <v>151</v>
      </c>
      <c r="J4" s="40" t="s">
        <v>152</v>
      </c>
    </row>
    <row r="5" spans="1:10" x14ac:dyDescent="0.35">
      <c r="A5" s="35">
        <v>1</v>
      </c>
      <c r="B5" s="35" t="s">
        <v>153</v>
      </c>
      <c r="C5" s="35">
        <f ca="1">RANDBETWEEN(80,92)</f>
        <v>90</v>
      </c>
      <c r="D5" s="35">
        <f t="shared" ref="D5:J5" ca="1" si="0">RANDBETWEEN(80,92)</f>
        <v>91</v>
      </c>
      <c r="E5" s="35">
        <f t="shared" ca="1" si="0"/>
        <v>91</v>
      </c>
      <c r="F5" s="35">
        <f t="shared" ca="1" si="0"/>
        <v>87</v>
      </c>
      <c r="G5" s="35">
        <f t="shared" ca="1" si="0"/>
        <v>83</v>
      </c>
      <c r="H5" s="35">
        <f t="shared" ca="1" si="0"/>
        <v>85</v>
      </c>
      <c r="I5" s="35">
        <f t="shared" ca="1" si="0"/>
        <v>83</v>
      </c>
      <c r="J5" s="35">
        <f t="shared" ca="1" si="0"/>
        <v>87</v>
      </c>
    </row>
    <row r="6" spans="1:10" x14ac:dyDescent="0.35">
      <c r="A6" s="35">
        <v>2</v>
      </c>
      <c r="B6" s="35" t="s">
        <v>154</v>
      </c>
      <c r="C6" s="35">
        <f ca="1">RANDBETWEEN(65,75)</f>
        <v>65</v>
      </c>
      <c r="D6" s="35">
        <f t="shared" ref="D6:J6" ca="1" si="1">RANDBETWEEN(65,75)</f>
        <v>68</v>
      </c>
      <c r="E6" s="35">
        <f t="shared" ca="1" si="1"/>
        <v>73</v>
      </c>
      <c r="F6" s="35">
        <f t="shared" ca="1" si="1"/>
        <v>68</v>
      </c>
      <c r="G6" s="35">
        <f t="shared" ca="1" si="1"/>
        <v>65</v>
      </c>
      <c r="H6" s="35">
        <f t="shared" ca="1" si="1"/>
        <v>73</v>
      </c>
      <c r="I6" s="35">
        <f t="shared" ca="1" si="1"/>
        <v>65</v>
      </c>
      <c r="J6" s="35">
        <f t="shared" ca="1" si="1"/>
        <v>71</v>
      </c>
    </row>
    <row r="7" spans="1:10" x14ac:dyDescent="0.35">
      <c r="A7" s="35">
        <v>3</v>
      </c>
      <c r="B7" s="35" t="s">
        <v>118</v>
      </c>
      <c r="C7" s="35">
        <f ca="1">RANDBETWEEN(87,92)</f>
        <v>91</v>
      </c>
      <c r="D7" s="35">
        <f t="shared" ref="D7:J7" ca="1" si="2">RANDBETWEEN(87,92)</f>
        <v>92</v>
      </c>
      <c r="E7" s="35">
        <f t="shared" ca="1" si="2"/>
        <v>87</v>
      </c>
      <c r="F7" s="35">
        <f t="shared" ca="1" si="2"/>
        <v>90</v>
      </c>
      <c r="G7" s="35">
        <f t="shared" ca="1" si="2"/>
        <v>91</v>
      </c>
      <c r="H7" s="35">
        <f t="shared" ca="1" si="2"/>
        <v>90</v>
      </c>
      <c r="I7" s="35">
        <f t="shared" ca="1" si="2"/>
        <v>92</v>
      </c>
      <c r="J7" s="35">
        <f t="shared" ca="1" si="2"/>
        <v>88</v>
      </c>
    </row>
    <row r="8" spans="1:10" x14ac:dyDescent="0.35">
      <c r="A8" s="35">
        <v>4</v>
      </c>
      <c r="B8" s="35" t="s">
        <v>155</v>
      </c>
      <c r="C8" s="35">
        <f ca="1">RANDBETWEEN(80,88)</f>
        <v>86</v>
      </c>
      <c r="D8" s="35">
        <f t="shared" ref="D8:J8" ca="1" si="3">RANDBETWEEN(80,88)</f>
        <v>85</v>
      </c>
      <c r="E8" s="35">
        <f t="shared" ca="1" si="3"/>
        <v>83</v>
      </c>
      <c r="F8" s="35">
        <f t="shared" ca="1" si="3"/>
        <v>83</v>
      </c>
      <c r="G8" s="35">
        <f t="shared" ca="1" si="3"/>
        <v>83</v>
      </c>
      <c r="H8" s="35">
        <f t="shared" ca="1" si="3"/>
        <v>81</v>
      </c>
      <c r="I8" s="35">
        <f t="shared" ca="1" si="3"/>
        <v>83</v>
      </c>
      <c r="J8" s="35">
        <f t="shared" ca="1" si="3"/>
        <v>88</v>
      </c>
    </row>
    <row r="9" spans="1:10" x14ac:dyDescent="0.35">
      <c r="A9" s="35">
        <v>5</v>
      </c>
      <c r="B9" s="35" t="s">
        <v>119</v>
      </c>
      <c r="C9" s="35">
        <f ca="1">RANDBETWEEN(75,82)</f>
        <v>82</v>
      </c>
      <c r="D9" s="35">
        <f t="shared" ref="D9:J9" ca="1" si="4">RANDBETWEEN(75,82)</f>
        <v>81</v>
      </c>
      <c r="E9" s="35">
        <f t="shared" ca="1" si="4"/>
        <v>79</v>
      </c>
      <c r="F9" s="35">
        <f t="shared" ca="1" si="4"/>
        <v>78</v>
      </c>
      <c r="G9" s="35">
        <f t="shared" ca="1" si="4"/>
        <v>75</v>
      </c>
      <c r="H9" s="35">
        <f t="shared" ca="1" si="4"/>
        <v>78</v>
      </c>
      <c r="I9" s="35">
        <f t="shared" ca="1" si="4"/>
        <v>80</v>
      </c>
      <c r="J9" s="35">
        <f t="shared" ca="1" si="4"/>
        <v>76</v>
      </c>
    </row>
    <row r="10" spans="1:10" x14ac:dyDescent="0.35">
      <c r="A10" s="35">
        <v>6</v>
      </c>
      <c r="B10" s="35" t="s">
        <v>156</v>
      </c>
      <c r="C10" s="35">
        <f ca="1">RANDBETWEEN(85,90)</f>
        <v>86</v>
      </c>
      <c r="D10" s="35">
        <f t="shared" ref="D10:J10" ca="1" si="5">RANDBETWEEN(85,90)</f>
        <v>89</v>
      </c>
      <c r="E10" s="35">
        <f t="shared" ca="1" si="5"/>
        <v>87</v>
      </c>
      <c r="F10" s="35">
        <f t="shared" ca="1" si="5"/>
        <v>86</v>
      </c>
      <c r="G10" s="35">
        <f t="shared" ca="1" si="5"/>
        <v>85</v>
      </c>
      <c r="H10" s="35">
        <f t="shared" ca="1" si="5"/>
        <v>86</v>
      </c>
      <c r="I10" s="35">
        <f t="shared" ca="1" si="5"/>
        <v>88</v>
      </c>
      <c r="J10" s="35">
        <f t="shared" ca="1" si="5"/>
        <v>86</v>
      </c>
    </row>
    <row r="11" spans="1:10" x14ac:dyDescent="0.35">
      <c r="A11" s="35">
        <v>7</v>
      </c>
      <c r="B11" s="35" t="s">
        <v>157</v>
      </c>
      <c r="C11" s="35">
        <f ca="1">RANDBETWEEN(90,95)</f>
        <v>95</v>
      </c>
      <c r="D11" s="35">
        <f t="shared" ref="D11:J11" ca="1" si="6">RANDBETWEEN(90,95)</f>
        <v>93</v>
      </c>
      <c r="E11" s="35">
        <f t="shared" ca="1" si="6"/>
        <v>90</v>
      </c>
      <c r="F11" s="35">
        <f t="shared" ca="1" si="6"/>
        <v>93</v>
      </c>
      <c r="G11" s="35">
        <f t="shared" ca="1" si="6"/>
        <v>93</v>
      </c>
      <c r="H11" s="35">
        <f t="shared" ca="1" si="6"/>
        <v>95</v>
      </c>
      <c r="I11" s="35">
        <f t="shared" ca="1" si="6"/>
        <v>90</v>
      </c>
      <c r="J11" s="35">
        <f t="shared" ca="1" si="6"/>
        <v>93</v>
      </c>
    </row>
    <row r="12" spans="1:10" x14ac:dyDescent="0.35">
      <c r="A12" s="35">
        <v>8</v>
      </c>
      <c r="B12" s="35" t="s">
        <v>158</v>
      </c>
      <c r="C12" s="35">
        <f ca="1">RANDBETWEEN(78,85)</f>
        <v>84</v>
      </c>
      <c r="D12" s="35">
        <f t="shared" ref="D12:J12" ca="1" si="7">RANDBETWEEN(78,85)</f>
        <v>85</v>
      </c>
      <c r="E12" s="35">
        <f t="shared" ca="1" si="7"/>
        <v>84</v>
      </c>
      <c r="F12" s="35">
        <f t="shared" ca="1" si="7"/>
        <v>81</v>
      </c>
      <c r="G12" s="35">
        <f t="shared" ca="1" si="7"/>
        <v>85</v>
      </c>
      <c r="H12" s="35">
        <f t="shared" ca="1" si="7"/>
        <v>83</v>
      </c>
      <c r="I12" s="35">
        <f t="shared" ca="1" si="7"/>
        <v>83</v>
      </c>
      <c r="J12" s="35">
        <f t="shared" ca="1" si="7"/>
        <v>79</v>
      </c>
    </row>
    <row r="13" spans="1:10" x14ac:dyDescent="0.35">
      <c r="A13" s="35">
        <v>9</v>
      </c>
      <c r="B13" s="35" t="s">
        <v>159</v>
      </c>
      <c r="C13" s="35">
        <f ca="1">RANDBETWEEN(85,92)</f>
        <v>92</v>
      </c>
      <c r="D13" s="35">
        <f t="shared" ref="D13:J13" ca="1" si="8">RANDBETWEEN(85,92)</f>
        <v>86</v>
      </c>
      <c r="E13" s="35">
        <f t="shared" ca="1" si="8"/>
        <v>89</v>
      </c>
      <c r="F13" s="35">
        <f t="shared" ca="1" si="8"/>
        <v>86</v>
      </c>
      <c r="G13" s="35">
        <f t="shared" ca="1" si="8"/>
        <v>85</v>
      </c>
      <c r="H13" s="35">
        <f t="shared" ca="1" si="8"/>
        <v>85</v>
      </c>
      <c r="I13" s="35">
        <f t="shared" ca="1" si="8"/>
        <v>89</v>
      </c>
      <c r="J13" s="35">
        <f t="shared" ca="1" si="8"/>
        <v>85</v>
      </c>
    </row>
    <row r="14" spans="1:10" x14ac:dyDescent="0.35">
      <c r="A14" s="35">
        <v>10</v>
      </c>
      <c r="B14" s="35" t="s">
        <v>125</v>
      </c>
      <c r="C14" s="35">
        <f ca="1">RANDBETWEEN(92,98)</f>
        <v>98</v>
      </c>
      <c r="D14" s="35">
        <f t="shared" ref="D14:J14" ca="1" si="9">RANDBETWEEN(92,98)</f>
        <v>98</v>
      </c>
      <c r="E14" s="35">
        <f t="shared" ca="1" si="9"/>
        <v>96</v>
      </c>
      <c r="F14" s="35">
        <f t="shared" ca="1" si="9"/>
        <v>92</v>
      </c>
      <c r="G14" s="35">
        <f t="shared" ca="1" si="9"/>
        <v>95</v>
      </c>
      <c r="H14" s="35">
        <f t="shared" ca="1" si="9"/>
        <v>97</v>
      </c>
      <c r="I14" s="35">
        <f t="shared" ca="1" si="9"/>
        <v>94</v>
      </c>
      <c r="J14" s="35">
        <f t="shared" ca="1" si="9"/>
        <v>98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20" sqref="L20"/>
    </sheetView>
  </sheetViews>
  <sheetFormatPr defaultRowHeight="14.5" x14ac:dyDescent="0.35"/>
  <cols>
    <col min="1" max="1" width="5" style="32" customWidth="1"/>
    <col min="2" max="8" width="8.7265625" style="32"/>
    <col min="9" max="9" width="13.90625" style="32" customWidth="1"/>
    <col min="10" max="10" width="10.1796875" style="32" customWidth="1"/>
    <col min="11" max="11" width="8.7265625" style="32"/>
    <col min="12" max="12" width="14.453125" style="32" customWidth="1"/>
    <col min="13" max="13" width="8.7265625" style="32"/>
    <col min="14" max="14" width="19.81640625" style="32" customWidth="1"/>
    <col min="15" max="15" width="22.08984375" style="32" customWidth="1"/>
    <col min="16" max="16384" width="8.7265625" style="32"/>
  </cols>
  <sheetData>
    <row r="1" spans="1:15" x14ac:dyDescent="0.35">
      <c r="A1" s="65" t="s">
        <v>211</v>
      </c>
      <c r="B1" s="65"/>
      <c r="C1" s="65"/>
      <c r="D1" s="65"/>
      <c r="E1" s="65"/>
      <c r="F1" s="65"/>
    </row>
    <row r="2" spans="1:15" ht="33" customHeight="1" x14ac:dyDescent="0.35">
      <c r="A2" s="44" t="s">
        <v>89</v>
      </c>
      <c r="B2" s="44" t="s">
        <v>58</v>
      </c>
      <c r="C2" s="44" t="s">
        <v>185</v>
      </c>
      <c r="D2" s="44" t="s">
        <v>187</v>
      </c>
      <c r="E2" s="44" t="s">
        <v>186</v>
      </c>
      <c r="F2" s="44" t="s">
        <v>188</v>
      </c>
      <c r="G2" s="44" t="s">
        <v>189</v>
      </c>
      <c r="H2" s="44" t="s">
        <v>190</v>
      </c>
      <c r="I2" s="44" t="s">
        <v>62</v>
      </c>
      <c r="J2" s="44" t="s">
        <v>88</v>
      </c>
      <c r="K2" s="44" t="s">
        <v>63</v>
      </c>
      <c r="L2" s="41" t="s">
        <v>62</v>
      </c>
      <c r="M2" s="33" t="s">
        <v>88</v>
      </c>
      <c r="N2" s="32" t="s">
        <v>209</v>
      </c>
      <c r="O2" s="32" t="s">
        <v>210</v>
      </c>
    </row>
    <row r="3" spans="1:15" x14ac:dyDescent="0.35">
      <c r="A3" s="20">
        <v>1</v>
      </c>
      <c r="B3" s="20" t="s">
        <v>191</v>
      </c>
      <c r="C3" s="46">
        <f ca="1">RANDBETWEEN(66,88)</f>
        <v>66</v>
      </c>
      <c r="D3" s="46">
        <f t="shared" ref="D3:G3" ca="1" si="0">RANDBETWEEN(66,88)</f>
        <v>69</v>
      </c>
      <c r="E3" s="46">
        <f t="shared" ca="1" si="0"/>
        <v>70</v>
      </c>
      <c r="F3" s="46">
        <f t="shared" ca="1" si="0"/>
        <v>75</v>
      </c>
      <c r="G3" s="46">
        <f t="shared" ca="1" si="0"/>
        <v>88</v>
      </c>
      <c r="H3" s="20">
        <f ca="1">SUM(C3:G3)</f>
        <v>368</v>
      </c>
      <c r="I3" s="31">
        <f ca="1">(H3/500)</f>
        <v>0.73599999999999999</v>
      </c>
      <c r="J3" s="20" t="str">
        <f ca="1">IF(I3&gt;=90%,$M$3,IF(I3&gt;=80%,$M$4,IF(I3&gt;=70%,$M$5,IF(I3&gt;=60%,$M$6,IF(I3&gt;=50%,$M$7,0)))))</f>
        <v>C</v>
      </c>
      <c r="K3" s="20" t="str">
        <f ca="1">IF(I3&gt;=70%,"P","F")</f>
        <v>P</v>
      </c>
      <c r="L3" s="45" t="s">
        <v>200</v>
      </c>
      <c r="M3" s="17" t="s">
        <v>162</v>
      </c>
      <c r="N3" s="32">
        <f ca="1">(10*I3)</f>
        <v>7.3599999999999994</v>
      </c>
      <c r="O3" s="32">
        <f ca="1">((N3/10)*360)</f>
        <v>264.95999999999998</v>
      </c>
    </row>
    <row r="4" spans="1:15" x14ac:dyDescent="0.35">
      <c r="A4" s="20">
        <v>2</v>
      </c>
      <c r="B4" s="20" t="s">
        <v>192</v>
      </c>
      <c r="C4" s="46">
        <f ca="1">RANDBETWEEN(80,92)</f>
        <v>90</v>
      </c>
      <c r="D4" s="46">
        <f t="shared" ref="D4:G4" ca="1" si="1">RANDBETWEEN(80,92)</f>
        <v>87</v>
      </c>
      <c r="E4" s="46">
        <f t="shared" ca="1" si="1"/>
        <v>92</v>
      </c>
      <c r="F4" s="46">
        <f t="shared" ca="1" si="1"/>
        <v>84</v>
      </c>
      <c r="G4" s="46">
        <f t="shared" ca="1" si="1"/>
        <v>91</v>
      </c>
      <c r="H4" s="20">
        <f t="shared" ref="H4:H12" ca="1" si="2">SUM(C4:G4)</f>
        <v>444</v>
      </c>
      <c r="I4" s="31">
        <f t="shared" ref="I4:I12" ca="1" si="3">(H4/500)</f>
        <v>0.88800000000000001</v>
      </c>
      <c r="J4" s="20" t="str">
        <f t="shared" ref="J4:J12" ca="1" si="4">IF(I4&gt;=90%,$M$3,IF(I4&gt;=80%,$M$4,IF(I4&gt;=70%,$M$5,IF(I4&gt;=60%,$M$6,IF(I4&gt;=50%,$M$7,0)))))</f>
        <v>B</v>
      </c>
      <c r="K4" s="20" t="str">
        <f t="shared" ref="K4:K12" ca="1" si="5">IF(I4&gt;=70%,"P","F")</f>
        <v>P</v>
      </c>
      <c r="L4" s="45" t="s">
        <v>201</v>
      </c>
      <c r="M4" s="17" t="s">
        <v>202</v>
      </c>
      <c r="N4" s="32">
        <f t="shared" ref="N4:N12" ca="1" si="6">(10*I4)</f>
        <v>8.8800000000000008</v>
      </c>
      <c r="O4" s="32">
        <f t="shared" ref="O4:O12" ca="1" si="7">((N4/10)*360)</f>
        <v>319.68000000000006</v>
      </c>
    </row>
    <row r="5" spans="1:15" x14ac:dyDescent="0.35">
      <c r="A5" s="20">
        <v>3</v>
      </c>
      <c r="B5" s="43" t="s">
        <v>193</v>
      </c>
      <c r="C5" s="46">
        <f ca="1">RANDBETWEEN(57,72)</f>
        <v>62</v>
      </c>
      <c r="D5" s="46">
        <f t="shared" ref="D5:G5" ca="1" si="8">RANDBETWEEN(57,72)</f>
        <v>69</v>
      </c>
      <c r="E5" s="46">
        <f t="shared" ca="1" si="8"/>
        <v>69</v>
      </c>
      <c r="F5" s="46">
        <f t="shared" ca="1" si="8"/>
        <v>60</v>
      </c>
      <c r="G5" s="46">
        <f t="shared" ca="1" si="8"/>
        <v>63</v>
      </c>
      <c r="H5" s="20">
        <f t="shared" ca="1" si="2"/>
        <v>323</v>
      </c>
      <c r="I5" s="31">
        <f t="shared" ca="1" si="3"/>
        <v>0.64600000000000002</v>
      </c>
      <c r="J5" s="20" t="str">
        <f t="shared" ca="1" si="4"/>
        <v>D</v>
      </c>
      <c r="K5" s="42" t="str">
        <f t="shared" ca="1" si="5"/>
        <v>F</v>
      </c>
      <c r="L5" s="45" t="s">
        <v>203</v>
      </c>
      <c r="M5" s="17" t="s">
        <v>204</v>
      </c>
      <c r="N5" s="32">
        <f t="shared" ca="1" si="6"/>
        <v>6.46</v>
      </c>
      <c r="O5" s="32">
        <f t="shared" ca="1" si="7"/>
        <v>232.56</v>
      </c>
    </row>
    <row r="6" spans="1:15" x14ac:dyDescent="0.35">
      <c r="A6" s="20">
        <v>4</v>
      </c>
      <c r="B6" s="20" t="s">
        <v>194</v>
      </c>
      <c r="C6" s="46">
        <f ca="1">RANDBETWEEN(89,95)</f>
        <v>93</v>
      </c>
      <c r="D6" s="46">
        <f t="shared" ref="D6:G6" ca="1" si="9">RANDBETWEEN(89,95)</f>
        <v>94</v>
      </c>
      <c r="E6" s="46">
        <f t="shared" ca="1" si="9"/>
        <v>95</v>
      </c>
      <c r="F6" s="46">
        <f t="shared" ca="1" si="9"/>
        <v>95</v>
      </c>
      <c r="G6" s="46">
        <f t="shared" ca="1" si="9"/>
        <v>90</v>
      </c>
      <c r="H6" s="20">
        <f t="shared" ca="1" si="2"/>
        <v>467</v>
      </c>
      <c r="I6" s="31">
        <f t="shared" ca="1" si="3"/>
        <v>0.93400000000000005</v>
      </c>
      <c r="J6" s="20" t="str">
        <f t="shared" ca="1" si="4"/>
        <v>A</v>
      </c>
      <c r="K6" s="20" t="str">
        <f t="shared" ca="1" si="5"/>
        <v>P</v>
      </c>
      <c r="L6" s="45" t="s">
        <v>205</v>
      </c>
      <c r="M6" s="17" t="s">
        <v>206</v>
      </c>
      <c r="N6" s="32">
        <f t="shared" ca="1" si="6"/>
        <v>9.34</v>
      </c>
      <c r="O6" s="32">
        <f t="shared" ca="1" si="7"/>
        <v>336.23999999999995</v>
      </c>
    </row>
    <row r="7" spans="1:15" x14ac:dyDescent="0.35">
      <c r="A7" s="20">
        <v>5</v>
      </c>
      <c r="B7" s="20" t="s">
        <v>195</v>
      </c>
      <c r="C7" s="46">
        <f ca="1">RANDBETWEEN(75,88)</f>
        <v>84</v>
      </c>
      <c r="D7" s="46">
        <f t="shared" ref="D7:G7" ca="1" si="10">RANDBETWEEN(75,88)</f>
        <v>80</v>
      </c>
      <c r="E7" s="46">
        <f t="shared" ca="1" si="10"/>
        <v>88</v>
      </c>
      <c r="F7" s="46">
        <f t="shared" ca="1" si="10"/>
        <v>75</v>
      </c>
      <c r="G7" s="46">
        <f t="shared" ca="1" si="10"/>
        <v>88</v>
      </c>
      <c r="H7" s="20">
        <f t="shared" ca="1" si="2"/>
        <v>415</v>
      </c>
      <c r="I7" s="31">
        <f t="shared" ca="1" si="3"/>
        <v>0.83</v>
      </c>
      <c r="J7" s="20" t="str">
        <f t="shared" ca="1" si="4"/>
        <v>B</v>
      </c>
      <c r="K7" s="20" t="str">
        <f t="shared" ca="1" si="5"/>
        <v>P</v>
      </c>
      <c r="L7" s="45" t="s">
        <v>207</v>
      </c>
      <c r="M7" s="17" t="s">
        <v>208</v>
      </c>
      <c r="N7" s="32">
        <f t="shared" ca="1" si="6"/>
        <v>8.2999999999999989</v>
      </c>
      <c r="O7" s="32">
        <f t="shared" ca="1" si="7"/>
        <v>298.79999999999995</v>
      </c>
    </row>
    <row r="8" spans="1:15" x14ac:dyDescent="0.35">
      <c r="A8" s="20">
        <v>6</v>
      </c>
      <c r="B8" s="20" t="s">
        <v>157</v>
      </c>
      <c r="C8" s="46">
        <f ca="1">RANDBETWEEN(80,90)</f>
        <v>90</v>
      </c>
      <c r="D8" s="46">
        <f t="shared" ref="D8:G8" ca="1" si="11">RANDBETWEEN(80,90)</f>
        <v>85</v>
      </c>
      <c r="E8" s="46">
        <f t="shared" ca="1" si="11"/>
        <v>90</v>
      </c>
      <c r="F8" s="46">
        <f t="shared" ca="1" si="11"/>
        <v>85</v>
      </c>
      <c r="G8" s="46">
        <f t="shared" ca="1" si="11"/>
        <v>89</v>
      </c>
      <c r="H8" s="20">
        <f t="shared" ca="1" si="2"/>
        <v>439</v>
      </c>
      <c r="I8" s="31">
        <f t="shared" ca="1" si="3"/>
        <v>0.878</v>
      </c>
      <c r="J8" s="20" t="str">
        <f t="shared" ca="1" si="4"/>
        <v>B</v>
      </c>
      <c r="K8" s="20" t="str">
        <f t="shared" ca="1" si="5"/>
        <v>P</v>
      </c>
      <c r="N8" s="32">
        <f t="shared" ca="1" si="6"/>
        <v>8.7799999999999994</v>
      </c>
      <c r="O8" s="32">
        <f t="shared" ca="1" si="7"/>
        <v>316.08</v>
      </c>
    </row>
    <row r="9" spans="1:15" x14ac:dyDescent="0.35">
      <c r="A9" s="20">
        <v>7</v>
      </c>
      <c r="B9" s="43" t="s">
        <v>196</v>
      </c>
      <c r="C9" s="46">
        <f ca="1">RANDBETWEEN(60,75)</f>
        <v>72</v>
      </c>
      <c r="D9" s="46">
        <f t="shared" ref="D9:F9" ca="1" si="12">RANDBETWEEN(60,75)</f>
        <v>72</v>
      </c>
      <c r="E9" s="46">
        <f t="shared" ca="1" si="12"/>
        <v>73</v>
      </c>
      <c r="F9" s="46">
        <f t="shared" ca="1" si="12"/>
        <v>73</v>
      </c>
      <c r="G9" s="46">
        <f ca="1">RANDBETWEEN(60,75)</f>
        <v>73</v>
      </c>
      <c r="H9" s="20">
        <f t="shared" ca="1" si="2"/>
        <v>363</v>
      </c>
      <c r="I9" s="31">
        <f t="shared" ca="1" si="3"/>
        <v>0.72599999999999998</v>
      </c>
      <c r="J9" s="20" t="str">
        <f t="shared" ca="1" si="4"/>
        <v>C</v>
      </c>
      <c r="K9" s="20" t="str">
        <f t="shared" ca="1" si="5"/>
        <v>P</v>
      </c>
      <c r="N9" s="32">
        <f t="shared" ca="1" si="6"/>
        <v>7.26</v>
      </c>
      <c r="O9" s="32">
        <f t="shared" ca="1" si="7"/>
        <v>261.36</v>
      </c>
    </row>
    <row r="10" spans="1:15" x14ac:dyDescent="0.35">
      <c r="A10" s="20">
        <v>8</v>
      </c>
      <c r="B10" s="20" t="s">
        <v>197</v>
      </c>
      <c r="C10" s="46">
        <f ca="1">RANDBETWEEN(84,89)</f>
        <v>86</v>
      </c>
      <c r="D10" s="46">
        <f t="shared" ref="D10:G10" ca="1" si="13">RANDBETWEEN(84,89)</f>
        <v>89</v>
      </c>
      <c r="E10" s="46">
        <f t="shared" ca="1" si="13"/>
        <v>87</v>
      </c>
      <c r="F10" s="46">
        <f t="shared" ca="1" si="13"/>
        <v>88</v>
      </c>
      <c r="G10" s="46">
        <f t="shared" ca="1" si="13"/>
        <v>87</v>
      </c>
      <c r="H10" s="20">
        <f t="shared" ca="1" si="2"/>
        <v>437</v>
      </c>
      <c r="I10" s="31">
        <f t="shared" ca="1" si="3"/>
        <v>0.874</v>
      </c>
      <c r="J10" s="20" t="str">
        <f t="shared" ca="1" si="4"/>
        <v>B</v>
      </c>
      <c r="K10" s="20" t="str">
        <f t="shared" ca="1" si="5"/>
        <v>P</v>
      </c>
      <c r="N10" s="32">
        <f t="shared" ca="1" si="6"/>
        <v>8.74</v>
      </c>
      <c r="O10" s="32">
        <f t="shared" ca="1" si="7"/>
        <v>314.64</v>
      </c>
    </row>
    <row r="11" spans="1:15" x14ac:dyDescent="0.35">
      <c r="A11" s="20">
        <v>9</v>
      </c>
      <c r="B11" s="20" t="s">
        <v>198</v>
      </c>
      <c r="C11" s="46">
        <f ca="1">RANDBETWEEN(74,85)</f>
        <v>76</v>
      </c>
      <c r="D11" s="46">
        <f t="shared" ref="D11:G11" ca="1" si="14">RANDBETWEEN(74,85)</f>
        <v>76</v>
      </c>
      <c r="E11" s="46">
        <f t="shared" ca="1" si="14"/>
        <v>75</v>
      </c>
      <c r="F11" s="46">
        <f t="shared" ca="1" si="14"/>
        <v>76</v>
      </c>
      <c r="G11" s="46">
        <f t="shared" ca="1" si="14"/>
        <v>81</v>
      </c>
      <c r="H11" s="20">
        <f t="shared" ca="1" si="2"/>
        <v>384</v>
      </c>
      <c r="I11" s="31">
        <f t="shared" ca="1" si="3"/>
        <v>0.76800000000000002</v>
      </c>
      <c r="J11" s="20" t="str">
        <f t="shared" ca="1" si="4"/>
        <v>C</v>
      </c>
      <c r="K11" s="20" t="str">
        <f t="shared" ca="1" si="5"/>
        <v>P</v>
      </c>
      <c r="N11" s="32">
        <f t="shared" ca="1" si="6"/>
        <v>7.68</v>
      </c>
      <c r="O11" s="32">
        <f t="shared" ca="1" si="7"/>
        <v>276.48</v>
      </c>
    </row>
    <row r="12" spans="1:15" x14ac:dyDescent="0.35">
      <c r="A12" s="20">
        <v>10</v>
      </c>
      <c r="B12" s="43" t="s">
        <v>199</v>
      </c>
      <c r="C12" s="46">
        <f ca="1">RANDBETWEEN(50,72)</f>
        <v>70</v>
      </c>
      <c r="D12" s="46">
        <f t="shared" ref="D12:G12" ca="1" si="15">RANDBETWEEN(50,72)</f>
        <v>51</v>
      </c>
      <c r="E12" s="46">
        <f t="shared" ca="1" si="15"/>
        <v>67</v>
      </c>
      <c r="F12" s="46">
        <f t="shared" ca="1" si="15"/>
        <v>51</v>
      </c>
      <c r="G12" s="46">
        <f t="shared" ca="1" si="15"/>
        <v>67</v>
      </c>
      <c r="H12" s="20">
        <f t="shared" ca="1" si="2"/>
        <v>306</v>
      </c>
      <c r="I12" s="31">
        <f t="shared" ca="1" si="3"/>
        <v>0.61199999999999999</v>
      </c>
      <c r="J12" s="20" t="str">
        <f t="shared" ca="1" si="4"/>
        <v>D</v>
      </c>
      <c r="K12" s="20" t="str">
        <f t="shared" ca="1" si="5"/>
        <v>F</v>
      </c>
      <c r="N12" s="32">
        <f t="shared" ca="1" si="6"/>
        <v>6.12</v>
      </c>
      <c r="O12" s="32">
        <f t="shared" ca="1" si="7"/>
        <v>220.32</v>
      </c>
    </row>
  </sheetData>
  <mergeCells count="1">
    <mergeCell ref="A1:F1"/>
  </mergeCells>
  <conditionalFormatting sqref="K3:K12">
    <cfRule type="cellIs" dxfId="7" priority="12" operator="equal">
      <formula>"P"</formula>
    </cfRule>
    <cfRule type="cellIs" dxfId="6" priority="11" operator="equal">
      <formula>"F"</formula>
    </cfRule>
    <cfRule type="cellIs" dxfId="5" priority="10" operator="equal">
      <formula>"F"</formula>
    </cfRule>
    <cfRule type="cellIs" dxfId="4" priority="9" operator="equal">
      <formula>"F"</formula>
    </cfRule>
  </conditionalFormatting>
  <conditionalFormatting sqref="I3:I1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{9A8CD745-7D5F-4FA5-9390-B053DBFD42DD}</x14:id>
        </ext>
      </extLst>
    </cfRule>
  </conditionalFormatting>
  <conditionalFormatting sqref="I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{EBB25ADD-AB4D-4E6A-ADBB-5AE46E4DD74F}</x14:id>
        </ext>
      </extLst>
    </cfRule>
  </conditionalFormatting>
  <conditionalFormatting sqref="I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{A065EC31-812A-47C4-B1A2-0445D4D6822D}</x14:id>
        </ext>
      </extLst>
    </cfRule>
  </conditionalFormatting>
  <conditionalFormatting sqref="I1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{D8235C7B-B5B7-4705-80F2-602B930EACFA}</x14:id>
        </ext>
      </extLst>
    </cfRule>
  </conditionalFormatting>
  <conditionalFormatting sqref="J3:J12">
    <cfRule type="containsText" dxfId="3" priority="4" operator="containsText" text="A">
      <formula>NOT(ISERROR(SEARCH("A",J3)))</formula>
    </cfRule>
    <cfRule type="containsText" dxfId="2" priority="3" operator="containsText" text="B">
      <formula>NOT(ISERROR(SEARCH("B",J3)))</formula>
    </cfRule>
    <cfRule type="containsText" dxfId="1" priority="2" operator="containsText" text="C">
      <formula>NOT(ISERROR(SEARCH("C",J3)))</formula>
    </cfRule>
    <cfRule type="containsText" dxfId="0" priority="1" operator="containsText" text="D">
      <formula>NOT(ISERROR(SEARCH("D",J3)))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8CD745-7D5F-4FA5-9390-B053DBFD42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I3:I12</xm:sqref>
        </x14:conditionalFormatting>
        <x14:conditionalFormatting xmlns:xm="http://schemas.microsoft.com/office/excel/2006/main">
          <x14:cfRule type="dataBar" id="{EBB25ADD-AB4D-4E6A-ADBB-5AE46E4DD7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065EC31-812A-47C4-B1A2-0445D4D682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D8235C7B-B5B7-4705-80F2-602B930EA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1</vt:lpstr>
      <vt:lpstr>Basic Formating</vt:lpstr>
      <vt:lpstr>Function 1</vt:lpstr>
      <vt:lpstr>Function2</vt:lpstr>
      <vt:lpstr>String functions</vt:lpstr>
      <vt:lpstr>Bar-Pie charts</vt:lpstr>
      <vt:lpstr>Pie chart proper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dabas</dc:creator>
  <cp:lastModifiedBy>rohit dabas</cp:lastModifiedBy>
  <dcterms:created xsi:type="dcterms:W3CDTF">2024-03-04T08:42:50Z</dcterms:created>
  <dcterms:modified xsi:type="dcterms:W3CDTF">2024-03-13T14:23:48Z</dcterms:modified>
</cp:coreProperties>
</file>